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64011"/>
  <mc:AlternateContent xmlns:mc="http://schemas.openxmlformats.org/markup-compatibility/2006">
    <mc:Choice Requires="x15">
      <x15ac:absPath xmlns:x15ac="http://schemas.microsoft.com/office/spreadsheetml/2010/11/ac" url="J:\DATOS\2025\CONVOCATORIAS DE AYUDAS 2025\GENERAZINEMA 2025\3. FESTIVALES (546)\TRAMITACIÓN EXPEDIENTE OF BASES\ANEXOS 2025\"/>
    </mc:Choice>
  </mc:AlternateContent>
  <bookViews>
    <workbookView xWindow="0" yWindow="0" windowWidth="19200" windowHeight="11010"/>
  </bookViews>
  <sheets>
    <sheet name="INSTRUCCIONES" sheetId="4" r:id="rId1"/>
    <sheet name="1. COSTE REAL TOTAL" sheetId="16" r:id="rId2"/>
    <sheet name="2. RELACIÓN FACTURAS" sheetId="2" r:id="rId3"/>
    <sheet name="3. GASTOS SALARIALES Y DE SS" sheetId="13" r:id="rId4"/>
    <sheet name="4. GASTO DECLARADO SUBVENC." sheetId="21" r:id="rId5"/>
    <sheet name="5. FUENTES DE FINANCIACIÓN" sheetId="11" r:id="rId6"/>
    <sheet name="6.DATOS DE LAS MEMORIAS FINALES" sheetId="15" r:id="rId7"/>
    <sheet name="7. LISTADO DE PELÍCULAS" sheetId="20" r:id="rId8"/>
    <sheet name="GESTIÓN JUSTIFICACIÓN" sheetId="22" state="hidden" r:id="rId9"/>
    <sheet name="DATOS" sheetId="14" state="hidden" r:id="rId10"/>
    <sheet name="PAÍSES" sheetId="18" state="hidden" r:id="rId11"/>
    <sheet name="LOCALIDADES" sheetId="19" state="hidden" r:id="rId12"/>
  </sheets>
  <definedNames>
    <definedName name="_xlnm._FilterDatabase" localSheetId="7" hidden="1">'7. LISTADO DE PELÍCULAS'!$B$4:$N$4</definedName>
    <definedName name="_xlnm._FilterDatabase" localSheetId="11" hidden="1">LOCALIDADES!$A$1:$B$1</definedName>
    <definedName name="_xlnm._FilterDatabase" localSheetId="10" hidden="1">PAÍSES!$A$1:$C$1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27" i="22" l="1"/>
  <c r="AF24" i="22"/>
  <c r="H7" i="22" l="1"/>
  <c r="H7" i="21"/>
  <c r="B202" i="14" l="1"/>
  <c r="B1418" i="14" l="1"/>
  <c r="B1414" i="14"/>
  <c r="B7" i="15" l="1"/>
  <c r="C1202" i="20" l="1"/>
  <c r="U64" i="2"/>
  <c r="U65" i="2"/>
  <c r="U66" i="2"/>
  <c r="U67" i="2"/>
  <c r="U68" i="2"/>
  <c r="U69" i="2"/>
  <c r="U70" i="2"/>
  <c r="U71" i="2"/>
  <c r="U72" i="2"/>
  <c r="U73" i="2"/>
  <c r="U74" i="2"/>
  <c r="U75" i="2"/>
  <c r="U76" i="2"/>
  <c r="U77" i="2"/>
  <c r="U78" i="2"/>
  <c r="U79" i="2"/>
  <c r="U80" i="2"/>
  <c r="U81" i="2"/>
  <c r="U82" i="2"/>
  <c r="U83" i="2"/>
  <c r="U84" i="2"/>
  <c r="U85" i="2"/>
  <c r="U86" i="2"/>
  <c r="U87" i="2"/>
  <c r="U88" i="2"/>
  <c r="U89" i="2"/>
  <c r="U90" i="2"/>
  <c r="U91" i="2"/>
  <c r="U92" i="2"/>
  <c r="U93" i="2"/>
  <c r="U94" i="2"/>
  <c r="U95" i="2"/>
  <c r="U96" i="2"/>
  <c r="U97" i="2"/>
  <c r="U98" i="2"/>
  <c r="U99" i="2"/>
  <c r="U100" i="2"/>
  <c r="U101" i="2"/>
  <c r="U102" i="2"/>
  <c r="U103" i="2"/>
  <c r="U104" i="2"/>
  <c r="U105" i="2"/>
  <c r="U106" i="2"/>
  <c r="U107" i="2"/>
  <c r="U108" i="2"/>
  <c r="U109" i="2"/>
  <c r="U110" i="2"/>
  <c r="U111" i="2"/>
  <c r="U112" i="2"/>
  <c r="U113" i="2"/>
  <c r="U114" i="2"/>
  <c r="U115" i="2"/>
  <c r="U116" i="2"/>
  <c r="U117" i="2"/>
  <c r="U118" i="2"/>
  <c r="U119" i="2"/>
  <c r="U120" i="2"/>
  <c r="U121" i="2"/>
  <c r="U122" i="2"/>
  <c r="U123" i="2"/>
  <c r="U124" i="2"/>
  <c r="U125" i="2"/>
  <c r="U126" i="2"/>
  <c r="U127" i="2"/>
  <c r="U128" i="2"/>
  <c r="U129" i="2"/>
  <c r="U130" i="2"/>
  <c r="U131" i="2"/>
  <c r="U132" i="2"/>
  <c r="U133" i="2"/>
  <c r="U134" i="2"/>
  <c r="U135" i="2"/>
  <c r="U136" i="2"/>
  <c r="U137" i="2"/>
  <c r="U138" i="2"/>
  <c r="U139" i="2"/>
  <c r="U140" i="2"/>
  <c r="U141" i="2"/>
  <c r="U142" i="2"/>
  <c r="U143" i="2"/>
  <c r="U144" i="2"/>
  <c r="U145" i="2"/>
  <c r="U146" i="2"/>
  <c r="U147" i="2"/>
  <c r="U148" i="2"/>
  <c r="U149" i="2"/>
  <c r="U150" i="2"/>
  <c r="U151" i="2"/>
  <c r="U152" i="2"/>
  <c r="U153" i="2"/>
  <c r="U154" i="2"/>
  <c r="U155" i="2"/>
  <c r="U156" i="2"/>
  <c r="U157" i="2"/>
  <c r="U158" i="2"/>
  <c r="U159" i="2"/>
  <c r="U160" i="2"/>
  <c r="U161" i="2"/>
  <c r="U162" i="2"/>
  <c r="U163" i="2"/>
  <c r="U164" i="2"/>
  <c r="U165" i="2"/>
  <c r="U166" i="2"/>
  <c r="U167" i="2"/>
  <c r="U168" i="2"/>
  <c r="U169" i="2"/>
  <c r="U170" i="2"/>
  <c r="U171" i="2"/>
  <c r="U172" i="2"/>
  <c r="U173" i="2"/>
  <c r="U174" i="2"/>
  <c r="U175" i="2"/>
  <c r="U176" i="2"/>
  <c r="U177" i="2"/>
  <c r="U178" i="2"/>
  <c r="U179" i="2"/>
  <c r="U180" i="2"/>
  <c r="U181" i="2"/>
  <c r="U182" i="2"/>
  <c r="U183" i="2"/>
  <c r="U184" i="2"/>
  <c r="U185" i="2"/>
  <c r="U186" i="2"/>
  <c r="U187" i="2"/>
  <c r="U188" i="2"/>
  <c r="U189" i="2"/>
  <c r="U190" i="2"/>
  <c r="U191" i="2"/>
  <c r="U192" i="2"/>
  <c r="U193" i="2"/>
  <c r="U194" i="2"/>
  <c r="U195" i="2"/>
  <c r="U196" i="2"/>
  <c r="U197" i="2"/>
  <c r="U198" i="2"/>
  <c r="U199" i="2"/>
  <c r="U200" i="2"/>
  <c r="U201" i="2"/>
  <c r="U202" i="2"/>
  <c r="U203" i="2"/>
  <c r="U204" i="2"/>
  <c r="U205" i="2"/>
  <c r="U206" i="2"/>
  <c r="U207" i="2"/>
  <c r="U208" i="2"/>
  <c r="U209" i="2"/>
  <c r="U210" i="2"/>
  <c r="U211" i="2"/>
  <c r="U212" i="2"/>
  <c r="U213" i="2"/>
  <c r="U214" i="2"/>
  <c r="U215" i="2"/>
  <c r="U216" i="2"/>
  <c r="U217" i="2"/>
  <c r="U218" i="2"/>
  <c r="U219" i="2"/>
  <c r="U220" i="2"/>
  <c r="U221" i="2"/>
  <c r="U222" i="2"/>
  <c r="U223" i="2"/>
  <c r="U224" i="2"/>
  <c r="U225" i="2"/>
  <c r="U226" i="2"/>
  <c r="U227" i="2"/>
  <c r="U228" i="2"/>
  <c r="U229" i="2"/>
  <c r="U230" i="2"/>
  <c r="U231" i="2"/>
  <c r="U232" i="2"/>
  <c r="U233" i="2"/>
  <c r="U234" i="2"/>
  <c r="U235" i="2"/>
  <c r="U236" i="2"/>
  <c r="U237" i="2"/>
  <c r="U238" i="2"/>
  <c r="U239" i="2"/>
  <c r="U240" i="2"/>
  <c r="U241" i="2"/>
  <c r="U242" i="2"/>
  <c r="U243" i="2"/>
  <c r="U244" i="2"/>
  <c r="U245" i="2"/>
  <c r="U246" i="2"/>
  <c r="U247" i="2"/>
  <c r="U248" i="2"/>
  <c r="U249" i="2"/>
  <c r="U250" i="2"/>
  <c r="U251" i="2"/>
  <c r="U252" i="2"/>
  <c r="U253" i="2"/>
  <c r="U254" i="2"/>
  <c r="U255" i="2"/>
  <c r="U256" i="2"/>
  <c r="U257" i="2"/>
  <c r="U258" i="2"/>
  <c r="U259" i="2"/>
  <c r="U260" i="2"/>
  <c r="U261" i="2"/>
  <c r="U262" i="2"/>
  <c r="U263" i="2"/>
  <c r="U264" i="2"/>
  <c r="U265" i="2"/>
  <c r="U266" i="2"/>
  <c r="U267" i="2"/>
  <c r="U268" i="2"/>
  <c r="U269" i="2"/>
  <c r="U270" i="2"/>
  <c r="U271" i="2"/>
  <c r="U272" i="2"/>
  <c r="U273" i="2"/>
  <c r="U274" i="2"/>
  <c r="U275" i="2"/>
  <c r="U276" i="2"/>
  <c r="U277" i="2"/>
  <c r="U278" i="2"/>
  <c r="U279" i="2"/>
  <c r="U280" i="2"/>
  <c r="U281" i="2"/>
  <c r="U282" i="2"/>
  <c r="U283" i="2"/>
  <c r="U284" i="2"/>
  <c r="U285" i="2"/>
  <c r="U286" i="2"/>
  <c r="U287" i="2"/>
  <c r="U288" i="2"/>
  <c r="U289" i="2"/>
  <c r="U290" i="2"/>
  <c r="U291" i="2"/>
  <c r="U292" i="2"/>
  <c r="U293" i="2"/>
  <c r="U294" i="2"/>
  <c r="U295" i="2"/>
  <c r="U296" i="2"/>
  <c r="U297" i="2"/>
  <c r="U298" i="2"/>
  <c r="U299" i="2"/>
  <c r="U300" i="2"/>
  <c r="U301" i="2"/>
  <c r="U302" i="2"/>
  <c r="U303" i="2"/>
  <c r="U304" i="2"/>
  <c r="U305" i="2"/>
  <c r="U306" i="2"/>
  <c r="U307" i="2"/>
  <c r="U308" i="2"/>
  <c r="U309" i="2"/>
  <c r="U310" i="2"/>
  <c r="U311" i="2"/>
  <c r="U312" i="2"/>
  <c r="U313" i="2"/>
  <c r="U314" i="2"/>
  <c r="U315" i="2"/>
  <c r="U316" i="2"/>
  <c r="U317" i="2"/>
  <c r="U318" i="2"/>
  <c r="U319" i="2"/>
  <c r="U320" i="2"/>
  <c r="U321" i="2"/>
  <c r="U322" i="2"/>
  <c r="U323" i="2"/>
  <c r="U324" i="2"/>
  <c r="U325" i="2"/>
  <c r="U326" i="2"/>
  <c r="U327" i="2"/>
  <c r="U328" i="2"/>
  <c r="U329" i="2"/>
  <c r="U330" i="2"/>
  <c r="U331" i="2"/>
  <c r="U332" i="2"/>
  <c r="U333" i="2"/>
  <c r="U334" i="2"/>
  <c r="U335" i="2"/>
  <c r="U336" i="2"/>
  <c r="U337" i="2"/>
  <c r="U338" i="2"/>
  <c r="U339" i="2"/>
  <c r="U340" i="2"/>
  <c r="U341" i="2"/>
  <c r="U342" i="2"/>
  <c r="U343" i="2"/>
  <c r="U344" i="2"/>
  <c r="U345" i="2"/>
  <c r="U346" i="2"/>
  <c r="U347" i="2"/>
  <c r="U348" i="2"/>
  <c r="U349" i="2"/>
  <c r="U350" i="2"/>
  <c r="U351" i="2"/>
  <c r="U352" i="2"/>
  <c r="U353" i="2"/>
  <c r="U354" i="2"/>
  <c r="U355" i="2"/>
  <c r="U356" i="2"/>
  <c r="U357" i="2"/>
  <c r="U358" i="2"/>
  <c r="U359" i="2"/>
  <c r="U360" i="2"/>
  <c r="U361" i="2"/>
  <c r="U362" i="2"/>
  <c r="U363" i="2"/>
  <c r="U364" i="2"/>
  <c r="U365" i="2"/>
  <c r="U366" i="2"/>
  <c r="U367" i="2"/>
  <c r="U368" i="2"/>
  <c r="U369" i="2"/>
  <c r="U370" i="2"/>
  <c r="U371" i="2"/>
  <c r="U372" i="2"/>
  <c r="U373" i="2"/>
  <c r="U374" i="2"/>
  <c r="U375" i="2"/>
  <c r="U376" i="2"/>
  <c r="U377" i="2"/>
  <c r="U378" i="2"/>
  <c r="U379" i="2"/>
  <c r="U380" i="2"/>
  <c r="U381" i="2"/>
  <c r="U382" i="2"/>
  <c r="U383" i="2"/>
  <c r="U384" i="2"/>
  <c r="U385" i="2"/>
  <c r="U386" i="2"/>
  <c r="U387" i="2"/>
  <c r="U388" i="2"/>
  <c r="U389" i="2"/>
  <c r="U390" i="2"/>
  <c r="U391" i="2"/>
  <c r="U392" i="2"/>
  <c r="U393" i="2"/>
  <c r="U394" i="2"/>
  <c r="U395" i="2"/>
  <c r="U396" i="2"/>
  <c r="U397" i="2"/>
  <c r="U398" i="2"/>
  <c r="U399" i="2"/>
  <c r="U400" i="2"/>
  <c r="U401" i="2"/>
  <c r="U402" i="2"/>
  <c r="U403" i="2"/>
  <c r="U404" i="2"/>
  <c r="U405" i="2"/>
  <c r="U406" i="2"/>
  <c r="U407" i="2"/>
  <c r="U408" i="2"/>
  <c r="U409" i="2"/>
  <c r="U410" i="2"/>
  <c r="U411" i="2"/>
  <c r="U412" i="2"/>
  <c r="U413" i="2"/>
  <c r="U414" i="2"/>
  <c r="U415" i="2"/>
  <c r="U416" i="2"/>
  <c r="U417" i="2"/>
  <c r="U418" i="2"/>
  <c r="U419" i="2"/>
  <c r="U420" i="2"/>
  <c r="U421" i="2"/>
  <c r="U422" i="2"/>
  <c r="U423" i="2"/>
  <c r="U424" i="2"/>
  <c r="U425" i="2"/>
  <c r="U426" i="2"/>
  <c r="U427" i="2"/>
  <c r="U428" i="2"/>
  <c r="U429" i="2"/>
  <c r="U430" i="2"/>
  <c r="U431" i="2"/>
  <c r="U432" i="2"/>
  <c r="U433" i="2"/>
  <c r="U434" i="2"/>
  <c r="U435" i="2"/>
  <c r="U436" i="2"/>
  <c r="U437" i="2"/>
  <c r="U438" i="2"/>
  <c r="U439" i="2"/>
  <c r="U440" i="2"/>
  <c r="U441" i="2"/>
  <c r="U442" i="2"/>
  <c r="U443" i="2"/>
  <c r="U444" i="2"/>
  <c r="G142" i="14" l="1"/>
  <c r="G143" i="14"/>
  <c r="G144" i="14"/>
  <c r="G145" i="14"/>
  <c r="G146" i="14"/>
  <c r="G147" i="14"/>
  <c r="G148" i="14"/>
  <c r="G149" i="14"/>
  <c r="G141" i="14"/>
  <c r="B4" i="14"/>
  <c r="C4" i="14"/>
  <c r="D4" i="14"/>
  <c r="E4" i="14"/>
  <c r="F4" i="14"/>
  <c r="H4" i="14"/>
  <c r="I4" i="14"/>
  <c r="C7" i="14"/>
  <c r="D7" i="14"/>
  <c r="E7" i="14"/>
  <c r="F7" i="14"/>
  <c r="H7" i="14"/>
  <c r="I7" i="14"/>
  <c r="C10" i="14"/>
  <c r="N1" i="14"/>
  <c r="N2" i="14"/>
  <c r="N3" i="14"/>
  <c r="N4" i="14"/>
  <c r="B10" i="15"/>
  <c r="E128" i="14"/>
  <c r="E127" i="14"/>
  <c r="J128" i="14"/>
  <c r="T10" i="22"/>
  <c r="H16" i="22" l="1"/>
  <c r="R15" i="22" s="1"/>
  <c r="H18" i="21"/>
  <c r="R17" i="21" s="1"/>
  <c r="H16" i="21"/>
  <c r="R15" i="21" s="1"/>
  <c r="C3" i="2" l="1"/>
  <c r="F1422" i="14" l="1"/>
  <c r="G1422" i="14"/>
  <c r="H1422" i="14"/>
  <c r="I1422" i="14"/>
  <c r="J1422" i="14"/>
  <c r="K1422" i="14"/>
  <c r="L1422" i="14"/>
  <c r="M1422" i="14"/>
  <c r="N1422" i="14"/>
  <c r="F227" i="14"/>
  <c r="G227" i="14"/>
  <c r="H227" i="14"/>
  <c r="I227" i="14"/>
  <c r="J227" i="14"/>
  <c r="K227" i="14"/>
  <c r="L227" i="14"/>
  <c r="M227" i="14"/>
  <c r="N227" i="14"/>
  <c r="F228" i="14"/>
  <c r="G228" i="14"/>
  <c r="H228" i="14"/>
  <c r="I228" i="14"/>
  <c r="J228" i="14"/>
  <c r="K228" i="14"/>
  <c r="L228" i="14"/>
  <c r="M228" i="14"/>
  <c r="N228" i="14"/>
  <c r="F229" i="14"/>
  <c r="G229" i="14"/>
  <c r="H229" i="14"/>
  <c r="I229" i="14"/>
  <c r="J229" i="14"/>
  <c r="K229" i="14"/>
  <c r="L229" i="14"/>
  <c r="M229" i="14"/>
  <c r="N229" i="14"/>
  <c r="F230" i="14"/>
  <c r="G230" i="14"/>
  <c r="H230" i="14"/>
  <c r="I230" i="14"/>
  <c r="J230" i="14"/>
  <c r="K230" i="14"/>
  <c r="L230" i="14"/>
  <c r="M230" i="14"/>
  <c r="N230" i="14"/>
  <c r="F231" i="14"/>
  <c r="G231" i="14"/>
  <c r="H231" i="14"/>
  <c r="I231" i="14"/>
  <c r="J231" i="14"/>
  <c r="K231" i="14"/>
  <c r="L231" i="14"/>
  <c r="M231" i="14"/>
  <c r="N231" i="14"/>
  <c r="F232" i="14"/>
  <c r="G232" i="14"/>
  <c r="H232" i="14"/>
  <c r="I232" i="14"/>
  <c r="J232" i="14"/>
  <c r="K232" i="14"/>
  <c r="L232" i="14"/>
  <c r="M232" i="14"/>
  <c r="N232" i="14"/>
  <c r="F233" i="14"/>
  <c r="G233" i="14"/>
  <c r="H233" i="14"/>
  <c r="I233" i="14"/>
  <c r="J233" i="14"/>
  <c r="K233" i="14"/>
  <c r="L233" i="14"/>
  <c r="M233" i="14"/>
  <c r="N233" i="14"/>
  <c r="F234" i="14"/>
  <c r="G234" i="14"/>
  <c r="H234" i="14"/>
  <c r="I234" i="14"/>
  <c r="J234" i="14"/>
  <c r="K234" i="14"/>
  <c r="L234" i="14"/>
  <c r="M234" i="14"/>
  <c r="N234" i="14"/>
  <c r="F235" i="14"/>
  <c r="G235" i="14"/>
  <c r="H235" i="14"/>
  <c r="I235" i="14"/>
  <c r="J235" i="14"/>
  <c r="K235" i="14"/>
  <c r="L235" i="14"/>
  <c r="M235" i="14"/>
  <c r="N235" i="14"/>
  <c r="F236" i="14"/>
  <c r="G236" i="14"/>
  <c r="H236" i="14"/>
  <c r="I236" i="14"/>
  <c r="J236" i="14"/>
  <c r="K236" i="14"/>
  <c r="L236" i="14"/>
  <c r="M236" i="14"/>
  <c r="N236" i="14"/>
  <c r="F237" i="14"/>
  <c r="G237" i="14"/>
  <c r="H237" i="14"/>
  <c r="I237" i="14"/>
  <c r="J237" i="14"/>
  <c r="K237" i="14"/>
  <c r="L237" i="14"/>
  <c r="M237" i="14"/>
  <c r="N237" i="14"/>
  <c r="F238" i="14"/>
  <c r="G238" i="14"/>
  <c r="H238" i="14"/>
  <c r="I238" i="14"/>
  <c r="J238" i="14"/>
  <c r="K238" i="14"/>
  <c r="L238" i="14"/>
  <c r="M238" i="14"/>
  <c r="N238" i="14"/>
  <c r="F239" i="14"/>
  <c r="G239" i="14"/>
  <c r="H239" i="14"/>
  <c r="I239" i="14"/>
  <c r="J239" i="14"/>
  <c r="K239" i="14"/>
  <c r="L239" i="14"/>
  <c r="M239" i="14"/>
  <c r="N239" i="14"/>
  <c r="F240" i="14"/>
  <c r="G240" i="14"/>
  <c r="H240" i="14"/>
  <c r="I240" i="14"/>
  <c r="J240" i="14"/>
  <c r="K240" i="14"/>
  <c r="L240" i="14"/>
  <c r="M240" i="14"/>
  <c r="N240" i="14"/>
  <c r="F241" i="14"/>
  <c r="G241" i="14"/>
  <c r="H241" i="14"/>
  <c r="I241" i="14"/>
  <c r="J241" i="14"/>
  <c r="K241" i="14"/>
  <c r="L241" i="14"/>
  <c r="M241" i="14"/>
  <c r="N241" i="14"/>
  <c r="F242" i="14"/>
  <c r="G242" i="14"/>
  <c r="H242" i="14"/>
  <c r="I242" i="14"/>
  <c r="J242" i="14"/>
  <c r="K242" i="14"/>
  <c r="L242" i="14"/>
  <c r="M242" i="14"/>
  <c r="N242" i="14"/>
  <c r="F243" i="14"/>
  <c r="G243" i="14"/>
  <c r="H243" i="14"/>
  <c r="I243" i="14"/>
  <c r="J243" i="14"/>
  <c r="K243" i="14"/>
  <c r="L243" i="14"/>
  <c r="M243" i="14"/>
  <c r="N243" i="14"/>
  <c r="F244" i="14"/>
  <c r="G244" i="14"/>
  <c r="H244" i="14"/>
  <c r="I244" i="14"/>
  <c r="J244" i="14"/>
  <c r="K244" i="14"/>
  <c r="L244" i="14"/>
  <c r="M244" i="14"/>
  <c r="N244" i="14"/>
  <c r="F245" i="14"/>
  <c r="G245" i="14"/>
  <c r="H245" i="14"/>
  <c r="I245" i="14"/>
  <c r="J245" i="14"/>
  <c r="K245" i="14"/>
  <c r="L245" i="14"/>
  <c r="M245" i="14"/>
  <c r="N245" i="14"/>
  <c r="F246" i="14"/>
  <c r="G246" i="14"/>
  <c r="H246" i="14"/>
  <c r="I246" i="14"/>
  <c r="J246" i="14"/>
  <c r="K246" i="14"/>
  <c r="L246" i="14"/>
  <c r="M246" i="14"/>
  <c r="N246" i="14"/>
  <c r="F247" i="14"/>
  <c r="G247" i="14"/>
  <c r="H247" i="14"/>
  <c r="I247" i="14"/>
  <c r="J247" i="14"/>
  <c r="K247" i="14"/>
  <c r="L247" i="14"/>
  <c r="M247" i="14"/>
  <c r="N247" i="14"/>
  <c r="F248" i="14"/>
  <c r="G248" i="14"/>
  <c r="H248" i="14"/>
  <c r="I248" i="14"/>
  <c r="J248" i="14"/>
  <c r="K248" i="14"/>
  <c r="L248" i="14"/>
  <c r="M248" i="14"/>
  <c r="N248" i="14"/>
  <c r="F249" i="14"/>
  <c r="G249" i="14"/>
  <c r="H249" i="14"/>
  <c r="I249" i="14"/>
  <c r="J249" i="14"/>
  <c r="K249" i="14"/>
  <c r="L249" i="14"/>
  <c r="M249" i="14"/>
  <c r="N249" i="14"/>
  <c r="F250" i="14"/>
  <c r="G250" i="14"/>
  <c r="H250" i="14"/>
  <c r="I250" i="14"/>
  <c r="J250" i="14"/>
  <c r="K250" i="14"/>
  <c r="L250" i="14"/>
  <c r="M250" i="14"/>
  <c r="N250" i="14"/>
  <c r="F251" i="14"/>
  <c r="G251" i="14"/>
  <c r="H251" i="14"/>
  <c r="I251" i="14"/>
  <c r="J251" i="14"/>
  <c r="K251" i="14"/>
  <c r="L251" i="14"/>
  <c r="M251" i="14"/>
  <c r="N251" i="14"/>
  <c r="F252" i="14"/>
  <c r="G252" i="14"/>
  <c r="H252" i="14"/>
  <c r="I252" i="14"/>
  <c r="J252" i="14"/>
  <c r="K252" i="14"/>
  <c r="L252" i="14"/>
  <c r="M252" i="14"/>
  <c r="N252" i="14"/>
  <c r="F253" i="14"/>
  <c r="G253" i="14"/>
  <c r="H253" i="14"/>
  <c r="I253" i="14"/>
  <c r="J253" i="14"/>
  <c r="K253" i="14"/>
  <c r="L253" i="14"/>
  <c r="M253" i="14"/>
  <c r="N253" i="14"/>
  <c r="F254" i="14"/>
  <c r="G254" i="14"/>
  <c r="H254" i="14"/>
  <c r="I254" i="14"/>
  <c r="J254" i="14"/>
  <c r="K254" i="14"/>
  <c r="L254" i="14"/>
  <c r="M254" i="14"/>
  <c r="N254" i="14"/>
  <c r="F255" i="14"/>
  <c r="G255" i="14"/>
  <c r="H255" i="14"/>
  <c r="I255" i="14"/>
  <c r="J255" i="14"/>
  <c r="K255" i="14"/>
  <c r="L255" i="14"/>
  <c r="M255" i="14"/>
  <c r="N255" i="14"/>
  <c r="F256" i="14"/>
  <c r="G256" i="14"/>
  <c r="H256" i="14"/>
  <c r="I256" i="14"/>
  <c r="J256" i="14"/>
  <c r="K256" i="14"/>
  <c r="L256" i="14"/>
  <c r="M256" i="14"/>
  <c r="N256" i="14"/>
  <c r="F257" i="14"/>
  <c r="G257" i="14"/>
  <c r="H257" i="14"/>
  <c r="I257" i="14"/>
  <c r="J257" i="14"/>
  <c r="K257" i="14"/>
  <c r="L257" i="14"/>
  <c r="M257" i="14"/>
  <c r="N257" i="14"/>
  <c r="F258" i="14"/>
  <c r="G258" i="14"/>
  <c r="H258" i="14"/>
  <c r="I258" i="14"/>
  <c r="J258" i="14"/>
  <c r="K258" i="14"/>
  <c r="L258" i="14"/>
  <c r="M258" i="14"/>
  <c r="N258" i="14"/>
  <c r="F259" i="14"/>
  <c r="G259" i="14"/>
  <c r="H259" i="14"/>
  <c r="I259" i="14"/>
  <c r="J259" i="14"/>
  <c r="K259" i="14"/>
  <c r="L259" i="14"/>
  <c r="M259" i="14"/>
  <c r="N259" i="14"/>
  <c r="F260" i="14"/>
  <c r="G260" i="14"/>
  <c r="H260" i="14"/>
  <c r="I260" i="14"/>
  <c r="J260" i="14"/>
  <c r="K260" i="14"/>
  <c r="L260" i="14"/>
  <c r="M260" i="14"/>
  <c r="N260" i="14"/>
  <c r="F261" i="14"/>
  <c r="G261" i="14"/>
  <c r="H261" i="14"/>
  <c r="I261" i="14"/>
  <c r="J261" i="14"/>
  <c r="K261" i="14"/>
  <c r="L261" i="14"/>
  <c r="M261" i="14"/>
  <c r="N261" i="14"/>
  <c r="F262" i="14"/>
  <c r="G262" i="14"/>
  <c r="H262" i="14"/>
  <c r="I262" i="14"/>
  <c r="J262" i="14"/>
  <c r="K262" i="14"/>
  <c r="L262" i="14"/>
  <c r="M262" i="14"/>
  <c r="N262" i="14"/>
  <c r="F263" i="14"/>
  <c r="G263" i="14"/>
  <c r="H263" i="14"/>
  <c r="I263" i="14"/>
  <c r="J263" i="14"/>
  <c r="K263" i="14"/>
  <c r="L263" i="14"/>
  <c r="M263" i="14"/>
  <c r="N263" i="14"/>
  <c r="F264" i="14"/>
  <c r="G264" i="14"/>
  <c r="H264" i="14"/>
  <c r="I264" i="14"/>
  <c r="J264" i="14"/>
  <c r="K264" i="14"/>
  <c r="L264" i="14"/>
  <c r="M264" i="14"/>
  <c r="N264" i="14"/>
  <c r="F265" i="14"/>
  <c r="G265" i="14"/>
  <c r="H265" i="14"/>
  <c r="I265" i="14"/>
  <c r="J265" i="14"/>
  <c r="K265" i="14"/>
  <c r="L265" i="14"/>
  <c r="M265" i="14"/>
  <c r="N265" i="14"/>
  <c r="F266" i="14"/>
  <c r="G266" i="14"/>
  <c r="H266" i="14"/>
  <c r="I266" i="14"/>
  <c r="J266" i="14"/>
  <c r="K266" i="14"/>
  <c r="L266" i="14"/>
  <c r="M266" i="14"/>
  <c r="N266" i="14"/>
  <c r="F267" i="14"/>
  <c r="G267" i="14"/>
  <c r="H267" i="14"/>
  <c r="I267" i="14"/>
  <c r="J267" i="14"/>
  <c r="K267" i="14"/>
  <c r="L267" i="14"/>
  <c r="M267" i="14"/>
  <c r="N267" i="14"/>
  <c r="F268" i="14"/>
  <c r="G268" i="14"/>
  <c r="H268" i="14"/>
  <c r="I268" i="14"/>
  <c r="J268" i="14"/>
  <c r="K268" i="14"/>
  <c r="L268" i="14"/>
  <c r="M268" i="14"/>
  <c r="N268" i="14"/>
  <c r="F269" i="14"/>
  <c r="G269" i="14"/>
  <c r="H269" i="14"/>
  <c r="I269" i="14"/>
  <c r="J269" i="14"/>
  <c r="K269" i="14"/>
  <c r="L269" i="14"/>
  <c r="M269" i="14"/>
  <c r="N269" i="14"/>
  <c r="F270" i="14"/>
  <c r="G270" i="14"/>
  <c r="H270" i="14"/>
  <c r="I270" i="14"/>
  <c r="J270" i="14"/>
  <c r="K270" i="14"/>
  <c r="L270" i="14"/>
  <c r="M270" i="14"/>
  <c r="N270" i="14"/>
  <c r="F271" i="14"/>
  <c r="G271" i="14"/>
  <c r="H271" i="14"/>
  <c r="I271" i="14"/>
  <c r="J271" i="14"/>
  <c r="K271" i="14"/>
  <c r="L271" i="14"/>
  <c r="M271" i="14"/>
  <c r="N271" i="14"/>
  <c r="F272" i="14"/>
  <c r="G272" i="14"/>
  <c r="H272" i="14"/>
  <c r="I272" i="14"/>
  <c r="J272" i="14"/>
  <c r="K272" i="14"/>
  <c r="L272" i="14"/>
  <c r="M272" i="14"/>
  <c r="N272" i="14"/>
  <c r="F273" i="14"/>
  <c r="G273" i="14"/>
  <c r="H273" i="14"/>
  <c r="I273" i="14"/>
  <c r="J273" i="14"/>
  <c r="K273" i="14"/>
  <c r="L273" i="14"/>
  <c r="M273" i="14"/>
  <c r="N273" i="14"/>
  <c r="F274" i="14"/>
  <c r="G274" i="14"/>
  <c r="H274" i="14"/>
  <c r="I274" i="14"/>
  <c r="J274" i="14"/>
  <c r="K274" i="14"/>
  <c r="L274" i="14"/>
  <c r="M274" i="14"/>
  <c r="N274" i="14"/>
  <c r="F275" i="14"/>
  <c r="G275" i="14"/>
  <c r="H275" i="14"/>
  <c r="I275" i="14"/>
  <c r="J275" i="14"/>
  <c r="K275" i="14"/>
  <c r="L275" i="14"/>
  <c r="M275" i="14"/>
  <c r="N275" i="14"/>
  <c r="F276" i="14"/>
  <c r="G276" i="14"/>
  <c r="H276" i="14"/>
  <c r="I276" i="14"/>
  <c r="J276" i="14"/>
  <c r="K276" i="14"/>
  <c r="L276" i="14"/>
  <c r="M276" i="14"/>
  <c r="N276" i="14"/>
  <c r="F277" i="14"/>
  <c r="G277" i="14"/>
  <c r="H277" i="14"/>
  <c r="I277" i="14"/>
  <c r="J277" i="14"/>
  <c r="K277" i="14"/>
  <c r="L277" i="14"/>
  <c r="M277" i="14"/>
  <c r="N277" i="14"/>
  <c r="F278" i="14"/>
  <c r="G278" i="14"/>
  <c r="H278" i="14"/>
  <c r="I278" i="14"/>
  <c r="J278" i="14"/>
  <c r="K278" i="14"/>
  <c r="L278" i="14"/>
  <c r="M278" i="14"/>
  <c r="N278" i="14"/>
  <c r="F279" i="14"/>
  <c r="G279" i="14"/>
  <c r="H279" i="14"/>
  <c r="I279" i="14"/>
  <c r="J279" i="14"/>
  <c r="K279" i="14"/>
  <c r="L279" i="14"/>
  <c r="M279" i="14"/>
  <c r="N279" i="14"/>
  <c r="F280" i="14"/>
  <c r="G280" i="14"/>
  <c r="H280" i="14"/>
  <c r="I280" i="14"/>
  <c r="J280" i="14"/>
  <c r="K280" i="14"/>
  <c r="L280" i="14"/>
  <c r="M280" i="14"/>
  <c r="N280" i="14"/>
  <c r="F281" i="14"/>
  <c r="G281" i="14"/>
  <c r="H281" i="14"/>
  <c r="I281" i="14"/>
  <c r="J281" i="14"/>
  <c r="K281" i="14"/>
  <c r="L281" i="14"/>
  <c r="M281" i="14"/>
  <c r="N281" i="14"/>
  <c r="F282" i="14"/>
  <c r="G282" i="14"/>
  <c r="H282" i="14"/>
  <c r="I282" i="14"/>
  <c r="J282" i="14"/>
  <c r="K282" i="14"/>
  <c r="L282" i="14"/>
  <c r="M282" i="14"/>
  <c r="N282" i="14"/>
  <c r="F283" i="14"/>
  <c r="G283" i="14"/>
  <c r="H283" i="14"/>
  <c r="I283" i="14"/>
  <c r="J283" i="14"/>
  <c r="K283" i="14"/>
  <c r="L283" i="14"/>
  <c r="M283" i="14"/>
  <c r="N283" i="14"/>
  <c r="F284" i="14"/>
  <c r="G284" i="14"/>
  <c r="H284" i="14"/>
  <c r="I284" i="14"/>
  <c r="J284" i="14"/>
  <c r="K284" i="14"/>
  <c r="L284" i="14"/>
  <c r="M284" i="14"/>
  <c r="N284" i="14"/>
  <c r="F285" i="14"/>
  <c r="G285" i="14"/>
  <c r="H285" i="14"/>
  <c r="I285" i="14"/>
  <c r="J285" i="14"/>
  <c r="K285" i="14"/>
  <c r="L285" i="14"/>
  <c r="M285" i="14"/>
  <c r="N285" i="14"/>
  <c r="F286" i="14"/>
  <c r="G286" i="14"/>
  <c r="H286" i="14"/>
  <c r="I286" i="14"/>
  <c r="J286" i="14"/>
  <c r="K286" i="14"/>
  <c r="L286" i="14"/>
  <c r="M286" i="14"/>
  <c r="N286" i="14"/>
  <c r="F287" i="14"/>
  <c r="G287" i="14"/>
  <c r="H287" i="14"/>
  <c r="I287" i="14"/>
  <c r="J287" i="14"/>
  <c r="K287" i="14"/>
  <c r="L287" i="14"/>
  <c r="M287" i="14"/>
  <c r="N287" i="14"/>
  <c r="F288" i="14"/>
  <c r="G288" i="14"/>
  <c r="H288" i="14"/>
  <c r="I288" i="14"/>
  <c r="J288" i="14"/>
  <c r="K288" i="14"/>
  <c r="L288" i="14"/>
  <c r="M288" i="14"/>
  <c r="N288" i="14"/>
  <c r="F289" i="14"/>
  <c r="G289" i="14"/>
  <c r="H289" i="14"/>
  <c r="I289" i="14"/>
  <c r="J289" i="14"/>
  <c r="K289" i="14"/>
  <c r="L289" i="14"/>
  <c r="M289" i="14"/>
  <c r="N289" i="14"/>
  <c r="F290" i="14"/>
  <c r="G290" i="14"/>
  <c r="H290" i="14"/>
  <c r="I290" i="14"/>
  <c r="J290" i="14"/>
  <c r="K290" i="14"/>
  <c r="L290" i="14"/>
  <c r="M290" i="14"/>
  <c r="N290" i="14"/>
  <c r="F291" i="14"/>
  <c r="G291" i="14"/>
  <c r="H291" i="14"/>
  <c r="I291" i="14"/>
  <c r="J291" i="14"/>
  <c r="K291" i="14"/>
  <c r="L291" i="14"/>
  <c r="M291" i="14"/>
  <c r="N291" i="14"/>
  <c r="F292" i="14"/>
  <c r="G292" i="14"/>
  <c r="H292" i="14"/>
  <c r="I292" i="14"/>
  <c r="J292" i="14"/>
  <c r="K292" i="14"/>
  <c r="L292" i="14"/>
  <c r="M292" i="14"/>
  <c r="N292" i="14"/>
  <c r="F293" i="14"/>
  <c r="G293" i="14"/>
  <c r="H293" i="14"/>
  <c r="I293" i="14"/>
  <c r="J293" i="14"/>
  <c r="K293" i="14"/>
  <c r="L293" i="14"/>
  <c r="M293" i="14"/>
  <c r="N293" i="14"/>
  <c r="F294" i="14"/>
  <c r="G294" i="14"/>
  <c r="H294" i="14"/>
  <c r="I294" i="14"/>
  <c r="J294" i="14"/>
  <c r="K294" i="14"/>
  <c r="L294" i="14"/>
  <c r="M294" i="14"/>
  <c r="N294" i="14"/>
  <c r="F295" i="14"/>
  <c r="G295" i="14"/>
  <c r="H295" i="14"/>
  <c r="I295" i="14"/>
  <c r="J295" i="14"/>
  <c r="K295" i="14"/>
  <c r="L295" i="14"/>
  <c r="M295" i="14"/>
  <c r="N295" i="14"/>
  <c r="F296" i="14"/>
  <c r="G296" i="14"/>
  <c r="H296" i="14"/>
  <c r="I296" i="14"/>
  <c r="J296" i="14"/>
  <c r="K296" i="14"/>
  <c r="L296" i="14"/>
  <c r="M296" i="14"/>
  <c r="N296" i="14"/>
  <c r="F297" i="14"/>
  <c r="G297" i="14"/>
  <c r="H297" i="14"/>
  <c r="I297" i="14"/>
  <c r="J297" i="14"/>
  <c r="K297" i="14"/>
  <c r="L297" i="14"/>
  <c r="M297" i="14"/>
  <c r="N297" i="14"/>
  <c r="F298" i="14"/>
  <c r="G298" i="14"/>
  <c r="H298" i="14"/>
  <c r="I298" i="14"/>
  <c r="J298" i="14"/>
  <c r="K298" i="14"/>
  <c r="L298" i="14"/>
  <c r="M298" i="14"/>
  <c r="N298" i="14"/>
  <c r="F299" i="14"/>
  <c r="G299" i="14"/>
  <c r="H299" i="14"/>
  <c r="I299" i="14"/>
  <c r="J299" i="14"/>
  <c r="K299" i="14"/>
  <c r="L299" i="14"/>
  <c r="M299" i="14"/>
  <c r="N299" i="14"/>
  <c r="F300" i="14"/>
  <c r="G300" i="14"/>
  <c r="H300" i="14"/>
  <c r="I300" i="14"/>
  <c r="J300" i="14"/>
  <c r="K300" i="14"/>
  <c r="L300" i="14"/>
  <c r="M300" i="14"/>
  <c r="N300" i="14"/>
  <c r="F301" i="14"/>
  <c r="G301" i="14"/>
  <c r="H301" i="14"/>
  <c r="I301" i="14"/>
  <c r="J301" i="14"/>
  <c r="K301" i="14"/>
  <c r="L301" i="14"/>
  <c r="M301" i="14"/>
  <c r="N301" i="14"/>
  <c r="F302" i="14"/>
  <c r="G302" i="14"/>
  <c r="H302" i="14"/>
  <c r="I302" i="14"/>
  <c r="J302" i="14"/>
  <c r="K302" i="14"/>
  <c r="L302" i="14"/>
  <c r="M302" i="14"/>
  <c r="N302" i="14"/>
  <c r="F303" i="14"/>
  <c r="G303" i="14"/>
  <c r="H303" i="14"/>
  <c r="I303" i="14"/>
  <c r="J303" i="14"/>
  <c r="K303" i="14"/>
  <c r="L303" i="14"/>
  <c r="M303" i="14"/>
  <c r="N303" i="14"/>
  <c r="F304" i="14"/>
  <c r="G304" i="14"/>
  <c r="H304" i="14"/>
  <c r="I304" i="14"/>
  <c r="J304" i="14"/>
  <c r="K304" i="14"/>
  <c r="L304" i="14"/>
  <c r="M304" i="14"/>
  <c r="N304" i="14"/>
  <c r="F305" i="14"/>
  <c r="G305" i="14"/>
  <c r="H305" i="14"/>
  <c r="I305" i="14"/>
  <c r="J305" i="14"/>
  <c r="K305" i="14"/>
  <c r="L305" i="14"/>
  <c r="M305" i="14"/>
  <c r="N305" i="14"/>
  <c r="F306" i="14"/>
  <c r="G306" i="14"/>
  <c r="H306" i="14"/>
  <c r="I306" i="14"/>
  <c r="J306" i="14"/>
  <c r="K306" i="14"/>
  <c r="L306" i="14"/>
  <c r="M306" i="14"/>
  <c r="N306" i="14"/>
  <c r="F307" i="14"/>
  <c r="G307" i="14"/>
  <c r="H307" i="14"/>
  <c r="I307" i="14"/>
  <c r="J307" i="14"/>
  <c r="K307" i="14"/>
  <c r="L307" i="14"/>
  <c r="M307" i="14"/>
  <c r="N307" i="14"/>
  <c r="F308" i="14"/>
  <c r="G308" i="14"/>
  <c r="H308" i="14"/>
  <c r="I308" i="14"/>
  <c r="J308" i="14"/>
  <c r="K308" i="14"/>
  <c r="L308" i="14"/>
  <c r="M308" i="14"/>
  <c r="N308" i="14"/>
  <c r="F309" i="14"/>
  <c r="G309" i="14"/>
  <c r="H309" i="14"/>
  <c r="I309" i="14"/>
  <c r="J309" i="14"/>
  <c r="K309" i="14"/>
  <c r="L309" i="14"/>
  <c r="M309" i="14"/>
  <c r="N309" i="14"/>
  <c r="F310" i="14"/>
  <c r="G310" i="14"/>
  <c r="H310" i="14"/>
  <c r="I310" i="14"/>
  <c r="J310" i="14"/>
  <c r="K310" i="14"/>
  <c r="L310" i="14"/>
  <c r="M310" i="14"/>
  <c r="N310" i="14"/>
  <c r="F311" i="14"/>
  <c r="G311" i="14"/>
  <c r="H311" i="14"/>
  <c r="I311" i="14"/>
  <c r="J311" i="14"/>
  <c r="K311" i="14"/>
  <c r="L311" i="14"/>
  <c r="M311" i="14"/>
  <c r="N311" i="14"/>
  <c r="F312" i="14"/>
  <c r="G312" i="14"/>
  <c r="H312" i="14"/>
  <c r="I312" i="14"/>
  <c r="J312" i="14"/>
  <c r="K312" i="14"/>
  <c r="L312" i="14"/>
  <c r="M312" i="14"/>
  <c r="N312" i="14"/>
  <c r="F313" i="14"/>
  <c r="G313" i="14"/>
  <c r="H313" i="14"/>
  <c r="I313" i="14"/>
  <c r="J313" i="14"/>
  <c r="K313" i="14"/>
  <c r="L313" i="14"/>
  <c r="M313" i="14"/>
  <c r="N313" i="14"/>
  <c r="F314" i="14"/>
  <c r="G314" i="14"/>
  <c r="H314" i="14"/>
  <c r="I314" i="14"/>
  <c r="J314" i="14"/>
  <c r="K314" i="14"/>
  <c r="L314" i="14"/>
  <c r="M314" i="14"/>
  <c r="N314" i="14"/>
  <c r="F315" i="14"/>
  <c r="G315" i="14"/>
  <c r="H315" i="14"/>
  <c r="I315" i="14"/>
  <c r="J315" i="14"/>
  <c r="K315" i="14"/>
  <c r="L315" i="14"/>
  <c r="M315" i="14"/>
  <c r="N315" i="14"/>
  <c r="F316" i="14"/>
  <c r="G316" i="14"/>
  <c r="H316" i="14"/>
  <c r="I316" i="14"/>
  <c r="J316" i="14"/>
  <c r="K316" i="14"/>
  <c r="L316" i="14"/>
  <c r="M316" i="14"/>
  <c r="N316" i="14"/>
  <c r="F317" i="14"/>
  <c r="G317" i="14"/>
  <c r="H317" i="14"/>
  <c r="I317" i="14"/>
  <c r="J317" i="14"/>
  <c r="K317" i="14"/>
  <c r="L317" i="14"/>
  <c r="M317" i="14"/>
  <c r="N317" i="14"/>
  <c r="F318" i="14"/>
  <c r="G318" i="14"/>
  <c r="H318" i="14"/>
  <c r="I318" i="14"/>
  <c r="J318" i="14"/>
  <c r="K318" i="14"/>
  <c r="L318" i="14"/>
  <c r="M318" i="14"/>
  <c r="N318" i="14"/>
  <c r="F319" i="14"/>
  <c r="G319" i="14"/>
  <c r="H319" i="14"/>
  <c r="I319" i="14"/>
  <c r="J319" i="14"/>
  <c r="K319" i="14"/>
  <c r="L319" i="14"/>
  <c r="M319" i="14"/>
  <c r="N319" i="14"/>
  <c r="F320" i="14"/>
  <c r="G320" i="14"/>
  <c r="H320" i="14"/>
  <c r="I320" i="14"/>
  <c r="J320" i="14"/>
  <c r="K320" i="14"/>
  <c r="L320" i="14"/>
  <c r="M320" i="14"/>
  <c r="N320" i="14"/>
  <c r="F321" i="14"/>
  <c r="G321" i="14"/>
  <c r="H321" i="14"/>
  <c r="I321" i="14"/>
  <c r="J321" i="14"/>
  <c r="K321" i="14"/>
  <c r="L321" i="14"/>
  <c r="M321" i="14"/>
  <c r="N321" i="14"/>
  <c r="F322" i="14"/>
  <c r="G322" i="14"/>
  <c r="H322" i="14"/>
  <c r="I322" i="14"/>
  <c r="J322" i="14"/>
  <c r="K322" i="14"/>
  <c r="L322" i="14"/>
  <c r="M322" i="14"/>
  <c r="N322" i="14"/>
  <c r="F323" i="14"/>
  <c r="G323" i="14"/>
  <c r="H323" i="14"/>
  <c r="I323" i="14"/>
  <c r="J323" i="14"/>
  <c r="K323" i="14"/>
  <c r="L323" i="14"/>
  <c r="M323" i="14"/>
  <c r="N323" i="14"/>
  <c r="F324" i="14"/>
  <c r="G324" i="14"/>
  <c r="H324" i="14"/>
  <c r="I324" i="14"/>
  <c r="J324" i="14"/>
  <c r="K324" i="14"/>
  <c r="L324" i="14"/>
  <c r="M324" i="14"/>
  <c r="N324" i="14"/>
  <c r="F325" i="14"/>
  <c r="G325" i="14"/>
  <c r="H325" i="14"/>
  <c r="I325" i="14"/>
  <c r="J325" i="14"/>
  <c r="K325" i="14"/>
  <c r="L325" i="14"/>
  <c r="M325" i="14"/>
  <c r="N325" i="14"/>
  <c r="F326" i="14"/>
  <c r="G326" i="14"/>
  <c r="H326" i="14"/>
  <c r="I326" i="14"/>
  <c r="J326" i="14"/>
  <c r="K326" i="14"/>
  <c r="L326" i="14"/>
  <c r="M326" i="14"/>
  <c r="N326" i="14"/>
  <c r="F327" i="14"/>
  <c r="G327" i="14"/>
  <c r="H327" i="14"/>
  <c r="I327" i="14"/>
  <c r="J327" i="14"/>
  <c r="K327" i="14"/>
  <c r="L327" i="14"/>
  <c r="M327" i="14"/>
  <c r="N327" i="14"/>
  <c r="F328" i="14"/>
  <c r="G328" i="14"/>
  <c r="H328" i="14"/>
  <c r="I328" i="14"/>
  <c r="J328" i="14"/>
  <c r="K328" i="14"/>
  <c r="L328" i="14"/>
  <c r="M328" i="14"/>
  <c r="N328" i="14"/>
  <c r="F329" i="14"/>
  <c r="G329" i="14"/>
  <c r="H329" i="14"/>
  <c r="I329" i="14"/>
  <c r="J329" i="14"/>
  <c r="K329" i="14"/>
  <c r="L329" i="14"/>
  <c r="M329" i="14"/>
  <c r="N329" i="14"/>
  <c r="F330" i="14"/>
  <c r="G330" i="14"/>
  <c r="H330" i="14"/>
  <c r="I330" i="14"/>
  <c r="J330" i="14"/>
  <c r="K330" i="14"/>
  <c r="L330" i="14"/>
  <c r="M330" i="14"/>
  <c r="N330" i="14"/>
  <c r="F331" i="14"/>
  <c r="G331" i="14"/>
  <c r="H331" i="14"/>
  <c r="I331" i="14"/>
  <c r="J331" i="14"/>
  <c r="K331" i="14"/>
  <c r="L331" i="14"/>
  <c r="M331" i="14"/>
  <c r="N331" i="14"/>
  <c r="F332" i="14"/>
  <c r="G332" i="14"/>
  <c r="H332" i="14"/>
  <c r="I332" i="14"/>
  <c r="J332" i="14"/>
  <c r="K332" i="14"/>
  <c r="L332" i="14"/>
  <c r="M332" i="14"/>
  <c r="N332" i="14"/>
  <c r="F333" i="14"/>
  <c r="G333" i="14"/>
  <c r="H333" i="14"/>
  <c r="I333" i="14"/>
  <c r="J333" i="14"/>
  <c r="K333" i="14"/>
  <c r="L333" i="14"/>
  <c r="M333" i="14"/>
  <c r="N333" i="14"/>
  <c r="F334" i="14"/>
  <c r="G334" i="14"/>
  <c r="H334" i="14"/>
  <c r="I334" i="14"/>
  <c r="J334" i="14"/>
  <c r="K334" i="14"/>
  <c r="L334" i="14"/>
  <c r="M334" i="14"/>
  <c r="N334" i="14"/>
  <c r="F335" i="14"/>
  <c r="G335" i="14"/>
  <c r="H335" i="14"/>
  <c r="I335" i="14"/>
  <c r="J335" i="14"/>
  <c r="K335" i="14"/>
  <c r="L335" i="14"/>
  <c r="M335" i="14"/>
  <c r="N335" i="14"/>
  <c r="F336" i="14"/>
  <c r="G336" i="14"/>
  <c r="H336" i="14"/>
  <c r="I336" i="14"/>
  <c r="J336" i="14"/>
  <c r="K336" i="14"/>
  <c r="L336" i="14"/>
  <c r="M336" i="14"/>
  <c r="N336" i="14"/>
  <c r="F337" i="14"/>
  <c r="G337" i="14"/>
  <c r="H337" i="14"/>
  <c r="I337" i="14"/>
  <c r="J337" i="14"/>
  <c r="K337" i="14"/>
  <c r="L337" i="14"/>
  <c r="M337" i="14"/>
  <c r="N337" i="14"/>
  <c r="F338" i="14"/>
  <c r="G338" i="14"/>
  <c r="H338" i="14"/>
  <c r="I338" i="14"/>
  <c r="J338" i="14"/>
  <c r="K338" i="14"/>
  <c r="L338" i="14"/>
  <c r="M338" i="14"/>
  <c r="N338" i="14"/>
  <c r="F339" i="14"/>
  <c r="G339" i="14"/>
  <c r="H339" i="14"/>
  <c r="I339" i="14"/>
  <c r="J339" i="14"/>
  <c r="K339" i="14"/>
  <c r="L339" i="14"/>
  <c r="M339" i="14"/>
  <c r="N339" i="14"/>
  <c r="F340" i="14"/>
  <c r="G340" i="14"/>
  <c r="H340" i="14"/>
  <c r="I340" i="14"/>
  <c r="J340" i="14"/>
  <c r="K340" i="14"/>
  <c r="L340" i="14"/>
  <c r="M340" i="14"/>
  <c r="N340" i="14"/>
  <c r="F341" i="14"/>
  <c r="G341" i="14"/>
  <c r="H341" i="14"/>
  <c r="I341" i="14"/>
  <c r="J341" i="14"/>
  <c r="K341" i="14"/>
  <c r="L341" i="14"/>
  <c r="M341" i="14"/>
  <c r="N341" i="14"/>
  <c r="F342" i="14"/>
  <c r="G342" i="14"/>
  <c r="H342" i="14"/>
  <c r="I342" i="14"/>
  <c r="J342" i="14"/>
  <c r="K342" i="14"/>
  <c r="L342" i="14"/>
  <c r="M342" i="14"/>
  <c r="N342" i="14"/>
  <c r="F343" i="14"/>
  <c r="G343" i="14"/>
  <c r="H343" i="14"/>
  <c r="I343" i="14"/>
  <c r="J343" i="14"/>
  <c r="K343" i="14"/>
  <c r="L343" i="14"/>
  <c r="M343" i="14"/>
  <c r="N343" i="14"/>
  <c r="F344" i="14"/>
  <c r="G344" i="14"/>
  <c r="H344" i="14"/>
  <c r="I344" i="14"/>
  <c r="J344" i="14"/>
  <c r="K344" i="14"/>
  <c r="L344" i="14"/>
  <c r="M344" i="14"/>
  <c r="N344" i="14"/>
  <c r="F345" i="14"/>
  <c r="G345" i="14"/>
  <c r="H345" i="14"/>
  <c r="I345" i="14"/>
  <c r="J345" i="14"/>
  <c r="K345" i="14"/>
  <c r="L345" i="14"/>
  <c r="M345" i="14"/>
  <c r="N345" i="14"/>
  <c r="F346" i="14"/>
  <c r="G346" i="14"/>
  <c r="H346" i="14"/>
  <c r="I346" i="14"/>
  <c r="J346" i="14"/>
  <c r="K346" i="14"/>
  <c r="L346" i="14"/>
  <c r="M346" i="14"/>
  <c r="N346" i="14"/>
  <c r="F347" i="14"/>
  <c r="G347" i="14"/>
  <c r="H347" i="14"/>
  <c r="I347" i="14"/>
  <c r="J347" i="14"/>
  <c r="K347" i="14"/>
  <c r="L347" i="14"/>
  <c r="M347" i="14"/>
  <c r="N347" i="14"/>
  <c r="F348" i="14"/>
  <c r="G348" i="14"/>
  <c r="H348" i="14"/>
  <c r="I348" i="14"/>
  <c r="J348" i="14"/>
  <c r="K348" i="14"/>
  <c r="L348" i="14"/>
  <c r="M348" i="14"/>
  <c r="N348" i="14"/>
  <c r="F349" i="14"/>
  <c r="G349" i="14"/>
  <c r="H349" i="14"/>
  <c r="I349" i="14"/>
  <c r="J349" i="14"/>
  <c r="K349" i="14"/>
  <c r="L349" i="14"/>
  <c r="M349" i="14"/>
  <c r="N349" i="14"/>
  <c r="F350" i="14"/>
  <c r="G350" i="14"/>
  <c r="H350" i="14"/>
  <c r="I350" i="14"/>
  <c r="J350" i="14"/>
  <c r="K350" i="14"/>
  <c r="L350" i="14"/>
  <c r="M350" i="14"/>
  <c r="N350" i="14"/>
  <c r="F351" i="14"/>
  <c r="G351" i="14"/>
  <c r="H351" i="14"/>
  <c r="I351" i="14"/>
  <c r="J351" i="14"/>
  <c r="K351" i="14"/>
  <c r="L351" i="14"/>
  <c r="M351" i="14"/>
  <c r="N351" i="14"/>
  <c r="F352" i="14"/>
  <c r="G352" i="14"/>
  <c r="H352" i="14"/>
  <c r="I352" i="14"/>
  <c r="J352" i="14"/>
  <c r="K352" i="14"/>
  <c r="L352" i="14"/>
  <c r="M352" i="14"/>
  <c r="N352" i="14"/>
  <c r="F353" i="14"/>
  <c r="G353" i="14"/>
  <c r="H353" i="14"/>
  <c r="I353" i="14"/>
  <c r="J353" i="14"/>
  <c r="K353" i="14"/>
  <c r="L353" i="14"/>
  <c r="M353" i="14"/>
  <c r="N353" i="14"/>
  <c r="F354" i="14"/>
  <c r="G354" i="14"/>
  <c r="H354" i="14"/>
  <c r="I354" i="14"/>
  <c r="J354" i="14"/>
  <c r="K354" i="14"/>
  <c r="L354" i="14"/>
  <c r="M354" i="14"/>
  <c r="N354" i="14"/>
  <c r="F355" i="14"/>
  <c r="G355" i="14"/>
  <c r="H355" i="14"/>
  <c r="I355" i="14"/>
  <c r="J355" i="14"/>
  <c r="K355" i="14"/>
  <c r="L355" i="14"/>
  <c r="M355" i="14"/>
  <c r="N355" i="14"/>
  <c r="F356" i="14"/>
  <c r="G356" i="14"/>
  <c r="H356" i="14"/>
  <c r="I356" i="14"/>
  <c r="J356" i="14"/>
  <c r="K356" i="14"/>
  <c r="L356" i="14"/>
  <c r="M356" i="14"/>
  <c r="N356" i="14"/>
  <c r="F357" i="14"/>
  <c r="G357" i="14"/>
  <c r="H357" i="14"/>
  <c r="I357" i="14"/>
  <c r="J357" i="14"/>
  <c r="K357" i="14"/>
  <c r="L357" i="14"/>
  <c r="M357" i="14"/>
  <c r="N357" i="14"/>
  <c r="F358" i="14"/>
  <c r="G358" i="14"/>
  <c r="H358" i="14"/>
  <c r="I358" i="14"/>
  <c r="J358" i="14"/>
  <c r="K358" i="14"/>
  <c r="L358" i="14"/>
  <c r="M358" i="14"/>
  <c r="N358" i="14"/>
  <c r="F359" i="14"/>
  <c r="G359" i="14"/>
  <c r="H359" i="14"/>
  <c r="I359" i="14"/>
  <c r="J359" i="14"/>
  <c r="K359" i="14"/>
  <c r="L359" i="14"/>
  <c r="M359" i="14"/>
  <c r="N359" i="14"/>
  <c r="F360" i="14"/>
  <c r="G360" i="14"/>
  <c r="H360" i="14"/>
  <c r="I360" i="14"/>
  <c r="J360" i="14"/>
  <c r="K360" i="14"/>
  <c r="L360" i="14"/>
  <c r="M360" i="14"/>
  <c r="N360" i="14"/>
  <c r="F361" i="14"/>
  <c r="G361" i="14"/>
  <c r="H361" i="14"/>
  <c r="I361" i="14"/>
  <c r="J361" i="14"/>
  <c r="K361" i="14"/>
  <c r="L361" i="14"/>
  <c r="M361" i="14"/>
  <c r="N361" i="14"/>
  <c r="F362" i="14"/>
  <c r="G362" i="14"/>
  <c r="H362" i="14"/>
  <c r="I362" i="14"/>
  <c r="J362" i="14"/>
  <c r="K362" i="14"/>
  <c r="L362" i="14"/>
  <c r="M362" i="14"/>
  <c r="N362" i="14"/>
  <c r="F363" i="14"/>
  <c r="G363" i="14"/>
  <c r="H363" i="14"/>
  <c r="I363" i="14"/>
  <c r="J363" i="14"/>
  <c r="K363" i="14"/>
  <c r="L363" i="14"/>
  <c r="M363" i="14"/>
  <c r="N363" i="14"/>
  <c r="F364" i="14"/>
  <c r="G364" i="14"/>
  <c r="H364" i="14"/>
  <c r="I364" i="14"/>
  <c r="J364" i="14"/>
  <c r="K364" i="14"/>
  <c r="L364" i="14"/>
  <c r="M364" i="14"/>
  <c r="N364" i="14"/>
  <c r="F365" i="14"/>
  <c r="G365" i="14"/>
  <c r="H365" i="14"/>
  <c r="I365" i="14"/>
  <c r="J365" i="14"/>
  <c r="K365" i="14"/>
  <c r="L365" i="14"/>
  <c r="M365" i="14"/>
  <c r="N365" i="14"/>
  <c r="F366" i="14"/>
  <c r="G366" i="14"/>
  <c r="H366" i="14"/>
  <c r="I366" i="14"/>
  <c r="J366" i="14"/>
  <c r="K366" i="14"/>
  <c r="L366" i="14"/>
  <c r="M366" i="14"/>
  <c r="N366" i="14"/>
  <c r="F367" i="14"/>
  <c r="G367" i="14"/>
  <c r="H367" i="14"/>
  <c r="I367" i="14"/>
  <c r="J367" i="14"/>
  <c r="K367" i="14"/>
  <c r="L367" i="14"/>
  <c r="M367" i="14"/>
  <c r="N367" i="14"/>
  <c r="F368" i="14"/>
  <c r="G368" i="14"/>
  <c r="H368" i="14"/>
  <c r="I368" i="14"/>
  <c r="J368" i="14"/>
  <c r="K368" i="14"/>
  <c r="L368" i="14"/>
  <c r="M368" i="14"/>
  <c r="N368" i="14"/>
  <c r="F369" i="14"/>
  <c r="G369" i="14"/>
  <c r="H369" i="14"/>
  <c r="I369" i="14"/>
  <c r="J369" i="14"/>
  <c r="K369" i="14"/>
  <c r="L369" i="14"/>
  <c r="M369" i="14"/>
  <c r="N369" i="14"/>
  <c r="F370" i="14"/>
  <c r="G370" i="14"/>
  <c r="H370" i="14"/>
  <c r="I370" i="14"/>
  <c r="J370" i="14"/>
  <c r="K370" i="14"/>
  <c r="L370" i="14"/>
  <c r="M370" i="14"/>
  <c r="N370" i="14"/>
  <c r="F371" i="14"/>
  <c r="G371" i="14"/>
  <c r="H371" i="14"/>
  <c r="I371" i="14"/>
  <c r="J371" i="14"/>
  <c r="K371" i="14"/>
  <c r="L371" i="14"/>
  <c r="M371" i="14"/>
  <c r="N371" i="14"/>
  <c r="F372" i="14"/>
  <c r="G372" i="14"/>
  <c r="H372" i="14"/>
  <c r="I372" i="14"/>
  <c r="J372" i="14"/>
  <c r="K372" i="14"/>
  <c r="L372" i="14"/>
  <c r="M372" i="14"/>
  <c r="N372" i="14"/>
  <c r="F373" i="14"/>
  <c r="G373" i="14"/>
  <c r="H373" i="14"/>
  <c r="I373" i="14"/>
  <c r="J373" i="14"/>
  <c r="K373" i="14"/>
  <c r="L373" i="14"/>
  <c r="M373" i="14"/>
  <c r="N373" i="14"/>
  <c r="F374" i="14"/>
  <c r="G374" i="14"/>
  <c r="H374" i="14"/>
  <c r="I374" i="14"/>
  <c r="J374" i="14"/>
  <c r="K374" i="14"/>
  <c r="L374" i="14"/>
  <c r="M374" i="14"/>
  <c r="N374" i="14"/>
  <c r="F375" i="14"/>
  <c r="G375" i="14"/>
  <c r="H375" i="14"/>
  <c r="I375" i="14"/>
  <c r="J375" i="14"/>
  <c r="K375" i="14"/>
  <c r="L375" i="14"/>
  <c r="M375" i="14"/>
  <c r="N375" i="14"/>
  <c r="F376" i="14"/>
  <c r="G376" i="14"/>
  <c r="H376" i="14"/>
  <c r="I376" i="14"/>
  <c r="J376" i="14"/>
  <c r="K376" i="14"/>
  <c r="L376" i="14"/>
  <c r="M376" i="14"/>
  <c r="N376" i="14"/>
  <c r="F377" i="14"/>
  <c r="G377" i="14"/>
  <c r="H377" i="14"/>
  <c r="I377" i="14"/>
  <c r="J377" i="14"/>
  <c r="K377" i="14"/>
  <c r="L377" i="14"/>
  <c r="M377" i="14"/>
  <c r="N377" i="14"/>
  <c r="F378" i="14"/>
  <c r="G378" i="14"/>
  <c r="H378" i="14"/>
  <c r="I378" i="14"/>
  <c r="J378" i="14"/>
  <c r="K378" i="14"/>
  <c r="L378" i="14"/>
  <c r="M378" i="14"/>
  <c r="N378" i="14"/>
  <c r="F379" i="14"/>
  <c r="G379" i="14"/>
  <c r="H379" i="14"/>
  <c r="I379" i="14"/>
  <c r="J379" i="14"/>
  <c r="K379" i="14"/>
  <c r="L379" i="14"/>
  <c r="M379" i="14"/>
  <c r="N379" i="14"/>
  <c r="F380" i="14"/>
  <c r="G380" i="14"/>
  <c r="H380" i="14"/>
  <c r="I380" i="14"/>
  <c r="J380" i="14"/>
  <c r="K380" i="14"/>
  <c r="L380" i="14"/>
  <c r="M380" i="14"/>
  <c r="N380" i="14"/>
  <c r="F381" i="14"/>
  <c r="G381" i="14"/>
  <c r="H381" i="14"/>
  <c r="I381" i="14"/>
  <c r="J381" i="14"/>
  <c r="K381" i="14"/>
  <c r="L381" i="14"/>
  <c r="M381" i="14"/>
  <c r="N381" i="14"/>
  <c r="F382" i="14"/>
  <c r="G382" i="14"/>
  <c r="H382" i="14"/>
  <c r="I382" i="14"/>
  <c r="J382" i="14"/>
  <c r="K382" i="14"/>
  <c r="L382" i="14"/>
  <c r="M382" i="14"/>
  <c r="N382" i="14"/>
  <c r="F383" i="14"/>
  <c r="G383" i="14"/>
  <c r="H383" i="14"/>
  <c r="I383" i="14"/>
  <c r="J383" i="14"/>
  <c r="K383" i="14"/>
  <c r="L383" i="14"/>
  <c r="M383" i="14"/>
  <c r="N383" i="14"/>
  <c r="F384" i="14"/>
  <c r="G384" i="14"/>
  <c r="H384" i="14"/>
  <c r="I384" i="14"/>
  <c r="J384" i="14"/>
  <c r="K384" i="14"/>
  <c r="L384" i="14"/>
  <c r="M384" i="14"/>
  <c r="N384" i="14"/>
  <c r="F385" i="14"/>
  <c r="G385" i="14"/>
  <c r="H385" i="14"/>
  <c r="I385" i="14"/>
  <c r="J385" i="14"/>
  <c r="K385" i="14"/>
  <c r="L385" i="14"/>
  <c r="M385" i="14"/>
  <c r="N385" i="14"/>
  <c r="F386" i="14"/>
  <c r="G386" i="14"/>
  <c r="H386" i="14"/>
  <c r="I386" i="14"/>
  <c r="J386" i="14"/>
  <c r="K386" i="14"/>
  <c r="L386" i="14"/>
  <c r="M386" i="14"/>
  <c r="N386" i="14"/>
  <c r="F387" i="14"/>
  <c r="G387" i="14"/>
  <c r="H387" i="14"/>
  <c r="I387" i="14"/>
  <c r="J387" i="14"/>
  <c r="K387" i="14"/>
  <c r="L387" i="14"/>
  <c r="M387" i="14"/>
  <c r="N387" i="14"/>
  <c r="F388" i="14"/>
  <c r="G388" i="14"/>
  <c r="H388" i="14"/>
  <c r="I388" i="14"/>
  <c r="J388" i="14"/>
  <c r="K388" i="14"/>
  <c r="L388" i="14"/>
  <c r="M388" i="14"/>
  <c r="N388" i="14"/>
  <c r="F389" i="14"/>
  <c r="G389" i="14"/>
  <c r="H389" i="14"/>
  <c r="I389" i="14"/>
  <c r="J389" i="14"/>
  <c r="K389" i="14"/>
  <c r="L389" i="14"/>
  <c r="M389" i="14"/>
  <c r="N389" i="14"/>
  <c r="F390" i="14"/>
  <c r="G390" i="14"/>
  <c r="H390" i="14"/>
  <c r="I390" i="14"/>
  <c r="J390" i="14"/>
  <c r="K390" i="14"/>
  <c r="L390" i="14"/>
  <c r="M390" i="14"/>
  <c r="N390" i="14"/>
  <c r="F391" i="14"/>
  <c r="G391" i="14"/>
  <c r="H391" i="14"/>
  <c r="I391" i="14"/>
  <c r="J391" i="14"/>
  <c r="K391" i="14"/>
  <c r="L391" i="14"/>
  <c r="M391" i="14"/>
  <c r="N391" i="14"/>
  <c r="F392" i="14"/>
  <c r="G392" i="14"/>
  <c r="H392" i="14"/>
  <c r="I392" i="14"/>
  <c r="J392" i="14"/>
  <c r="K392" i="14"/>
  <c r="L392" i="14"/>
  <c r="M392" i="14"/>
  <c r="N392" i="14"/>
  <c r="F393" i="14"/>
  <c r="G393" i="14"/>
  <c r="H393" i="14"/>
  <c r="I393" i="14"/>
  <c r="J393" i="14"/>
  <c r="K393" i="14"/>
  <c r="L393" i="14"/>
  <c r="M393" i="14"/>
  <c r="N393" i="14"/>
  <c r="F394" i="14"/>
  <c r="G394" i="14"/>
  <c r="H394" i="14"/>
  <c r="I394" i="14"/>
  <c r="J394" i="14"/>
  <c r="K394" i="14"/>
  <c r="L394" i="14"/>
  <c r="M394" i="14"/>
  <c r="N394" i="14"/>
  <c r="F395" i="14"/>
  <c r="G395" i="14"/>
  <c r="H395" i="14"/>
  <c r="I395" i="14"/>
  <c r="J395" i="14"/>
  <c r="K395" i="14"/>
  <c r="L395" i="14"/>
  <c r="M395" i="14"/>
  <c r="N395" i="14"/>
  <c r="F396" i="14"/>
  <c r="G396" i="14"/>
  <c r="H396" i="14"/>
  <c r="I396" i="14"/>
  <c r="J396" i="14"/>
  <c r="K396" i="14"/>
  <c r="L396" i="14"/>
  <c r="M396" i="14"/>
  <c r="N396" i="14"/>
  <c r="F397" i="14"/>
  <c r="G397" i="14"/>
  <c r="H397" i="14"/>
  <c r="I397" i="14"/>
  <c r="J397" i="14"/>
  <c r="K397" i="14"/>
  <c r="L397" i="14"/>
  <c r="M397" i="14"/>
  <c r="N397" i="14"/>
  <c r="F398" i="14"/>
  <c r="G398" i="14"/>
  <c r="H398" i="14"/>
  <c r="I398" i="14"/>
  <c r="J398" i="14"/>
  <c r="K398" i="14"/>
  <c r="L398" i="14"/>
  <c r="M398" i="14"/>
  <c r="N398" i="14"/>
  <c r="F399" i="14"/>
  <c r="G399" i="14"/>
  <c r="H399" i="14"/>
  <c r="I399" i="14"/>
  <c r="J399" i="14"/>
  <c r="K399" i="14"/>
  <c r="L399" i="14"/>
  <c r="M399" i="14"/>
  <c r="N399" i="14"/>
  <c r="F400" i="14"/>
  <c r="G400" i="14"/>
  <c r="H400" i="14"/>
  <c r="I400" i="14"/>
  <c r="J400" i="14"/>
  <c r="K400" i="14"/>
  <c r="L400" i="14"/>
  <c r="M400" i="14"/>
  <c r="N400" i="14"/>
  <c r="F401" i="14"/>
  <c r="G401" i="14"/>
  <c r="H401" i="14"/>
  <c r="I401" i="14"/>
  <c r="J401" i="14"/>
  <c r="K401" i="14"/>
  <c r="L401" i="14"/>
  <c r="M401" i="14"/>
  <c r="N401" i="14"/>
  <c r="F402" i="14"/>
  <c r="G402" i="14"/>
  <c r="H402" i="14"/>
  <c r="I402" i="14"/>
  <c r="J402" i="14"/>
  <c r="K402" i="14"/>
  <c r="L402" i="14"/>
  <c r="M402" i="14"/>
  <c r="N402" i="14"/>
  <c r="F403" i="14"/>
  <c r="G403" i="14"/>
  <c r="H403" i="14"/>
  <c r="I403" i="14"/>
  <c r="J403" i="14"/>
  <c r="K403" i="14"/>
  <c r="L403" i="14"/>
  <c r="M403" i="14"/>
  <c r="N403" i="14"/>
  <c r="F404" i="14"/>
  <c r="G404" i="14"/>
  <c r="H404" i="14"/>
  <c r="I404" i="14"/>
  <c r="J404" i="14"/>
  <c r="K404" i="14"/>
  <c r="L404" i="14"/>
  <c r="M404" i="14"/>
  <c r="N404" i="14"/>
  <c r="F405" i="14"/>
  <c r="G405" i="14"/>
  <c r="H405" i="14"/>
  <c r="I405" i="14"/>
  <c r="J405" i="14"/>
  <c r="K405" i="14"/>
  <c r="L405" i="14"/>
  <c r="M405" i="14"/>
  <c r="N405" i="14"/>
  <c r="F406" i="14"/>
  <c r="G406" i="14"/>
  <c r="H406" i="14"/>
  <c r="I406" i="14"/>
  <c r="J406" i="14"/>
  <c r="K406" i="14"/>
  <c r="L406" i="14"/>
  <c r="M406" i="14"/>
  <c r="N406" i="14"/>
  <c r="F407" i="14"/>
  <c r="G407" i="14"/>
  <c r="H407" i="14"/>
  <c r="I407" i="14"/>
  <c r="J407" i="14"/>
  <c r="K407" i="14"/>
  <c r="L407" i="14"/>
  <c r="M407" i="14"/>
  <c r="N407" i="14"/>
  <c r="F408" i="14"/>
  <c r="G408" i="14"/>
  <c r="H408" i="14"/>
  <c r="I408" i="14"/>
  <c r="J408" i="14"/>
  <c r="K408" i="14"/>
  <c r="L408" i="14"/>
  <c r="M408" i="14"/>
  <c r="N408" i="14"/>
  <c r="F409" i="14"/>
  <c r="G409" i="14"/>
  <c r="H409" i="14"/>
  <c r="I409" i="14"/>
  <c r="J409" i="14"/>
  <c r="K409" i="14"/>
  <c r="L409" i="14"/>
  <c r="M409" i="14"/>
  <c r="N409" i="14"/>
  <c r="F410" i="14"/>
  <c r="G410" i="14"/>
  <c r="H410" i="14"/>
  <c r="I410" i="14"/>
  <c r="J410" i="14"/>
  <c r="K410" i="14"/>
  <c r="L410" i="14"/>
  <c r="M410" i="14"/>
  <c r="N410" i="14"/>
  <c r="F411" i="14"/>
  <c r="G411" i="14"/>
  <c r="H411" i="14"/>
  <c r="I411" i="14"/>
  <c r="J411" i="14"/>
  <c r="K411" i="14"/>
  <c r="L411" i="14"/>
  <c r="M411" i="14"/>
  <c r="N411" i="14"/>
  <c r="F412" i="14"/>
  <c r="G412" i="14"/>
  <c r="H412" i="14"/>
  <c r="I412" i="14"/>
  <c r="J412" i="14"/>
  <c r="K412" i="14"/>
  <c r="L412" i="14"/>
  <c r="M412" i="14"/>
  <c r="N412" i="14"/>
  <c r="F413" i="14"/>
  <c r="G413" i="14"/>
  <c r="H413" i="14"/>
  <c r="I413" i="14"/>
  <c r="J413" i="14"/>
  <c r="K413" i="14"/>
  <c r="L413" i="14"/>
  <c r="M413" i="14"/>
  <c r="N413" i="14"/>
  <c r="F414" i="14"/>
  <c r="G414" i="14"/>
  <c r="H414" i="14"/>
  <c r="I414" i="14"/>
  <c r="J414" i="14"/>
  <c r="K414" i="14"/>
  <c r="L414" i="14"/>
  <c r="M414" i="14"/>
  <c r="N414" i="14"/>
  <c r="F415" i="14"/>
  <c r="G415" i="14"/>
  <c r="H415" i="14"/>
  <c r="I415" i="14"/>
  <c r="J415" i="14"/>
  <c r="K415" i="14"/>
  <c r="L415" i="14"/>
  <c r="M415" i="14"/>
  <c r="N415" i="14"/>
  <c r="F416" i="14"/>
  <c r="G416" i="14"/>
  <c r="H416" i="14"/>
  <c r="I416" i="14"/>
  <c r="J416" i="14"/>
  <c r="K416" i="14"/>
  <c r="L416" i="14"/>
  <c r="M416" i="14"/>
  <c r="N416" i="14"/>
  <c r="F417" i="14"/>
  <c r="G417" i="14"/>
  <c r="H417" i="14"/>
  <c r="I417" i="14"/>
  <c r="J417" i="14"/>
  <c r="K417" i="14"/>
  <c r="L417" i="14"/>
  <c r="M417" i="14"/>
  <c r="N417" i="14"/>
  <c r="F418" i="14"/>
  <c r="G418" i="14"/>
  <c r="H418" i="14"/>
  <c r="I418" i="14"/>
  <c r="J418" i="14"/>
  <c r="K418" i="14"/>
  <c r="L418" i="14"/>
  <c r="M418" i="14"/>
  <c r="N418" i="14"/>
  <c r="F419" i="14"/>
  <c r="G419" i="14"/>
  <c r="H419" i="14"/>
  <c r="I419" i="14"/>
  <c r="J419" i="14"/>
  <c r="K419" i="14"/>
  <c r="L419" i="14"/>
  <c r="M419" i="14"/>
  <c r="N419" i="14"/>
  <c r="F420" i="14"/>
  <c r="G420" i="14"/>
  <c r="H420" i="14"/>
  <c r="I420" i="14"/>
  <c r="J420" i="14"/>
  <c r="K420" i="14"/>
  <c r="L420" i="14"/>
  <c r="M420" i="14"/>
  <c r="N420" i="14"/>
  <c r="F421" i="14"/>
  <c r="G421" i="14"/>
  <c r="H421" i="14"/>
  <c r="I421" i="14"/>
  <c r="J421" i="14"/>
  <c r="K421" i="14"/>
  <c r="L421" i="14"/>
  <c r="M421" i="14"/>
  <c r="N421" i="14"/>
  <c r="F422" i="14"/>
  <c r="G422" i="14"/>
  <c r="H422" i="14"/>
  <c r="I422" i="14"/>
  <c r="J422" i="14"/>
  <c r="K422" i="14"/>
  <c r="L422" i="14"/>
  <c r="M422" i="14"/>
  <c r="N422" i="14"/>
  <c r="F423" i="14"/>
  <c r="G423" i="14"/>
  <c r="H423" i="14"/>
  <c r="I423" i="14"/>
  <c r="J423" i="14"/>
  <c r="K423" i="14"/>
  <c r="L423" i="14"/>
  <c r="M423" i="14"/>
  <c r="N423" i="14"/>
  <c r="F424" i="14"/>
  <c r="G424" i="14"/>
  <c r="H424" i="14"/>
  <c r="I424" i="14"/>
  <c r="J424" i="14"/>
  <c r="K424" i="14"/>
  <c r="L424" i="14"/>
  <c r="M424" i="14"/>
  <c r="N424" i="14"/>
  <c r="F425" i="14"/>
  <c r="G425" i="14"/>
  <c r="H425" i="14"/>
  <c r="I425" i="14"/>
  <c r="J425" i="14"/>
  <c r="K425" i="14"/>
  <c r="L425" i="14"/>
  <c r="M425" i="14"/>
  <c r="N425" i="14"/>
  <c r="F426" i="14"/>
  <c r="G426" i="14"/>
  <c r="H426" i="14"/>
  <c r="I426" i="14"/>
  <c r="J426" i="14"/>
  <c r="K426" i="14"/>
  <c r="L426" i="14"/>
  <c r="M426" i="14"/>
  <c r="N426" i="14"/>
  <c r="F427" i="14"/>
  <c r="G427" i="14"/>
  <c r="H427" i="14"/>
  <c r="I427" i="14"/>
  <c r="J427" i="14"/>
  <c r="K427" i="14"/>
  <c r="L427" i="14"/>
  <c r="M427" i="14"/>
  <c r="N427" i="14"/>
  <c r="F428" i="14"/>
  <c r="G428" i="14"/>
  <c r="H428" i="14"/>
  <c r="I428" i="14"/>
  <c r="J428" i="14"/>
  <c r="K428" i="14"/>
  <c r="L428" i="14"/>
  <c r="M428" i="14"/>
  <c r="N428" i="14"/>
  <c r="F429" i="14"/>
  <c r="G429" i="14"/>
  <c r="H429" i="14"/>
  <c r="I429" i="14"/>
  <c r="J429" i="14"/>
  <c r="K429" i="14"/>
  <c r="L429" i="14"/>
  <c r="M429" i="14"/>
  <c r="N429" i="14"/>
  <c r="F430" i="14"/>
  <c r="G430" i="14"/>
  <c r="H430" i="14"/>
  <c r="I430" i="14"/>
  <c r="J430" i="14"/>
  <c r="K430" i="14"/>
  <c r="L430" i="14"/>
  <c r="M430" i="14"/>
  <c r="N430" i="14"/>
  <c r="F431" i="14"/>
  <c r="G431" i="14"/>
  <c r="H431" i="14"/>
  <c r="I431" i="14"/>
  <c r="J431" i="14"/>
  <c r="K431" i="14"/>
  <c r="L431" i="14"/>
  <c r="M431" i="14"/>
  <c r="N431" i="14"/>
  <c r="F432" i="14"/>
  <c r="G432" i="14"/>
  <c r="H432" i="14"/>
  <c r="I432" i="14"/>
  <c r="J432" i="14"/>
  <c r="K432" i="14"/>
  <c r="L432" i="14"/>
  <c r="M432" i="14"/>
  <c r="N432" i="14"/>
  <c r="F433" i="14"/>
  <c r="G433" i="14"/>
  <c r="H433" i="14"/>
  <c r="I433" i="14"/>
  <c r="J433" i="14"/>
  <c r="K433" i="14"/>
  <c r="L433" i="14"/>
  <c r="M433" i="14"/>
  <c r="N433" i="14"/>
  <c r="F434" i="14"/>
  <c r="G434" i="14"/>
  <c r="H434" i="14"/>
  <c r="I434" i="14"/>
  <c r="J434" i="14"/>
  <c r="K434" i="14"/>
  <c r="L434" i="14"/>
  <c r="M434" i="14"/>
  <c r="N434" i="14"/>
  <c r="F435" i="14"/>
  <c r="G435" i="14"/>
  <c r="H435" i="14"/>
  <c r="I435" i="14"/>
  <c r="J435" i="14"/>
  <c r="K435" i="14"/>
  <c r="L435" i="14"/>
  <c r="M435" i="14"/>
  <c r="N435" i="14"/>
  <c r="F436" i="14"/>
  <c r="G436" i="14"/>
  <c r="H436" i="14"/>
  <c r="I436" i="14"/>
  <c r="J436" i="14"/>
  <c r="K436" i="14"/>
  <c r="L436" i="14"/>
  <c r="M436" i="14"/>
  <c r="N436" i="14"/>
  <c r="F437" i="14"/>
  <c r="G437" i="14"/>
  <c r="H437" i="14"/>
  <c r="I437" i="14"/>
  <c r="J437" i="14"/>
  <c r="K437" i="14"/>
  <c r="L437" i="14"/>
  <c r="M437" i="14"/>
  <c r="N437" i="14"/>
  <c r="F438" i="14"/>
  <c r="G438" i="14"/>
  <c r="H438" i="14"/>
  <c r="I438" i="14"/>
  <c r="J438" i="14"/>
  <c r="K438" i="14"/>
  <c r="L438" i="14"/>
  <c r="M438" i="14"/>
  <c r="N438" i="14"/>
  <c r="F439" i="14"/>
  <c r="G439" i="14"/>
  <c r="H439" i="14"/>
  <c r="I439" i="14"/>
  <c r="J439" i="14"/>
  <c r="K439" i="14"/>
  <c r="L439" i="14"/>
  <c r="M439" i="14"/>
  <c r="N439" i="14"/>
  <c r="F440" i="14"/>
  <c r="G440" i="14"/>
  <c r="H440" i="14"/>
  <c r="I440" i="14"/>
  <c r="J440" i="14"/>
  <c r="K440" i="14"/>
  <c r="L440" i="14"/>
  <c r="M440" i="14"/>
  <c r="N440" i="14"/>
  <c r="F441" i="14"/>
  <c r="G441" i="14"/>
  <c r="H441" i="14"/>
  <c r="I441" i="14"/>
  <c r="J441" i="14"/>
  <c r="K441" i="14"/>
  <c r="L441" i="14"/>
  <c r="M441" i="14"/>
  <c r="N441" i="14"/>
  <c r="F442" i="14"/>
  <c r="G442" i="14"/>
  <c r="H442" i="14"/>
  <c r="I442" i="14"/>
  <c r="J442" i="14"/>
  <c r="K442" i="14"/>
  <c r="L442" i="14"/>
  <c r="M442" i="14"/>
  <c r="N442" i="14"/>
  <c r="F443" i="14"/>
  <c r="G443" i="14"/>
  <c r="H443" i="14"/>
  <c r="I443" i="14"/>
  <c r="J443" i="14"/>
  <c r="K443" i="14"/>
  <c r="L443" i="14"/>
  <c r="M443" i="14"/>
  <c r="N443" i="14"/>
  <c r="F444" i="14"/>
  <c r="G444" i="14"/>
  <c r="H444" i="14"/>
  <c r="I444" i="14"/>
  <c r="J444" i="14"/>
  <c r="K444" i="14"/>
  <c r="L444" i="14"/>
  <c r="M444" i="14"/>
  <c r="N444" i="14"/>
  <c r="F445" i="14"/>
  <c r="G445" i="14"/>
  <c r="H445" i="14"/>
  <c r="I445" i="14"/>
  <c r="J445" i="14"/>
  <c r="K445" i="14"/>
  <c r="L445" i="14"/>
  <c r="M445" i="14"/>
  <c r="N445" i="14"/>
  <c r="F446" i="14"/>
  <c r="G446" i="14"/>
  <c r="H446" i="14"/>
  <c r="I446" i="14"/>
  <c r="J446" i="14"/>
  <c r="K446" i="14"/>
  <c r="L446" i="14"/>
  <c r="M446" i="14"/>
  <c r="N446" i="14"/>
  <c r="F447" i="14"/>
  <c r="G447" i="14"/>
  <c r="H447" i="14"/>
  <c r="I447" i="14"/>
  <c r="J447" i="14"/>
  <c r="K447" i="14"/>
  <c r="L447" i="14"/>
  <c r="M447" i="14"/>
  <c r="N447" i="14"/>
  <c r="F448" i="14"/>
  <c r="G448" i="14"/>
  <c r="H448" i="14"/>
  <c r="I448" i="14"/>
  <c r="J448" i="14"/>
  <c r="K448" i="14"/>
  <c r="L448" i="14"/>
  <c r="M448" i="14"/>
  <c r="N448" i="14"/>
  <c r="F449" i="14"/>
  <c r="G449" i="14"/>
  <c r="H449" i="14"/>
  <c r="I449" i="14"/>
  <c r="J449" i="14"/>
  <c r="K449" i="14"/>
  <c r="L449" i="14"/>
  <c r="M449" i="14"/>
  <c r="N449" i="14"/>
  <c r="F450" i="14"/>
  <c r="G450" i="14"/>
  <c r="H450" i="14"/>
  <c r="I450" i="14"/>
  <c r="J450" i="14"/>
  <c r="K450" i="14"/>
  <c r="L450" i="14"/>
  <c r="M450" i="14"/>
  <c r="N450" i="14"/>
  <c r="F451" i="14"/>
  <c r="G451" i="14"/>
  <c r="H451" i="14"/>
  <c r="I451" i="14"/>
  <c r="J451" i="14"/>
  <c r="K451" i="14"/>
  <c r="L451" i="14"/>
  <c r="M451" i="14"/>
  <c r="N451" i="14"/>
  <c r="F452" i="14"/>
  <c r="G452" i="14"/>
  <c r="H452" i="14"/>
  <c r="I452" i="14"/>
  <c r="J452" i="14"/>
  <c r="K452" i="14"/>
  <c r="L452" i="14"/>
  <c r="M452" i="14"/>
  <c r="N452" i="14"/>
  <c r="F453" i="14"/>
  <c r="G453" i="14"/>
  <c r="H453" i="14"/>
  <c r="I453" i="14"/>
  <c r="J453" i="14"/>
  <c r="K453" i="14"/>
  <c r="L453" i="14"/>
  <c r="M453" i="14"/>
  <c r="N453" i="14"/>
  <c r="F454" i="14"/>
  <c r="G454" i="14"/>
  <c r="H454" i="14"/>
  <c r="I454" i="14"/>
  <c r="J454" i="14"/>
  <c r="K454" i="14"/>
  <c r="L454" i="14"/>
  <c r="M454" i="14"/>
  <c r="N454" i="14"/>
  <c r="F455" i="14"/>
  <c r="G455" i="14"/>
  <c r="H455" i="14"/>
  <c r="I455" i="14"/>
  <c r="J455" i="14"/>
  <c r="K455" i="14"/>
  <c r="L455" i="14"/>
  <c r="M455" i="14"/>
  <c r="N455" i="14"/>
  <c r="F456" i="14"/>
  <c r="G456" i="14"/>
  <c r="H456" i="14"/>
  <c r="I456" i="14"/>
  <c r="J456" i="14"/>
  <c r="K456" i="14"/>
  <c r="L456" i="14"/>
  <c r="M456" i="14"/>
  <c r="N456" i="14"/>
  <c r="F457" i="14"/>
  <c r="G457" i="14"/>
  <c r="H457" i="14"/>
  <c r="I457" i="14"/>
  <c r="J457" i="14"/>
  <c r="K457" i="14"/>
  <c r="L457" i="14"/>
  <c r="M457" i="14"/>
  <c r="N457" i="14"/>
  <c r="F458" i="14"/>
  <c r="G458" i="14"/>
  <c r="H458" i="14"/>
  <c r="I458" i="14"/>
  <c r="J458" i="14"/>
  <c r="K458" i="14"/>
  <c r="L458" i="14"/>
  <c r="M458" i="14"/>
  <c r="N458" i="14"/>
  <c r="F459" i="14"/>
  <c r="G459" i="14"/>
  <c r="H459" i="14"/>
  <c r="I459" i="14"/>
  <c r="J459" i="14"/>
  <c r="K459" i="14"/>
  <c r="L459" i="14"/>
  <c r="M459" i="14"/>
  <c r="N459" i="14"/>
  <c r="F460" i="14"/>
  <c r="G460" i="14"/>
  <c r="H460" i="14"/>
  <c r="I460" i="14"/>
  <c r="J460" i="14"/>
  <c r="K460" i="14"/>
  <c r="L460" i="14"/>
  <c r="M460" i="14"/>
  <c r="N460" i="14"/>
  <c r="F461" i="14"/>
  <c r="G461" i="14"/>
  <c r="H461" i="14"/>
  <c r="I461" i="14"/>
  <c r="J461" i="14"/>
  <c r="K461" i="14"/>
  <c r="L461" i="14"/>
  <c r="M461" i="14"/>
  <c r="N461" i="14"/>
  <c r="F462" i="14"/>
  <c r="G462" i="14"/>
  <c r="H462" i="14"/>
  <c r="I462" i="14"/>
  <c r="J462" i="14"/>
  <c r="K462" i="14"/>
  <c r="L462" i="14"/>
  <c r="M462" i="14"/>
  <c r="N462" i="14"/>
  <c r="F463" i="14"/>
  <c r="G463" i="14"/>
  <c r="H463" i="14"/>
  <c r="I463" i="14"/>
  <c r="J463" i="14"/>
  <c r="K463" i="14"/>
  <c r="L463" i="14"/>
  <c r="M463" i="14"/>
  <c r="N463" i="14"/>
  <c r="F464" i="14"/>
  <c r="G464" i="14"/>
  <c r="H464" i="14"/>
  <c r="I464" i="14"/>
  <c r="J464" i="14"/>
  <c r="K464" i="14"/>
  <c r="L464" i="14"/>
  <c r="M464" i="14"/>
  <c r="N464" i="14"/>
  <c r="F465" i="14"/>
  <c r="G465" i="14"/>
  <c r="H465" i="14"/>
  <c r="I465" i="14"/>
  <c r="J465" i="14"/>
  <c r="K465" i="14"/>
  <c r="L465" i="14"/>
  <c r="M465" i="14"/>
  <c r="N465" i="14"/>
  <c r="F466" i="14"/>
  <c r="G466" i="14"/>
  <c r="H466" i="14"/>
  <c r="I466" i="14"/>
  <c r="J466" i="14"/>
  <c r="K466" i="14"/>
  <c r="L466" i="14"/>
  <c r="M466" i="14"/>
  <c r="N466" i="14"/>
  <c r="F467" i="14"/>
  <c r="G467" i="14"/>
  <c r="H467" i="14"/>
  <c r="I467" i="14"/>
  <c r="J467" i="14"/>
  <c r="K467" i="14"/>
  <c r="L467" i="14"/>
  <c r="M467" i="14"/>
  <c r="N467" i="14"/>
  <c r="F468" i="14"/>
  <c r="G468" i="14"/>
  <c r="H468" i="14"/>
  <c r="I468" i="14"/>
  <c r="J468" i="14"/>
  <c r="K468" i="14"/>
  <c r="L468" i="14"/>
  <c r="M468" i="14"/>
  <c r="N468" i="14"/>
  <c r="F469" i="14"/>
  <c r="G469" i="14"/>
  <c r="H469" i="14"/>
  <c r="I469" i="14"/>
  <c r="J469" i="14"/>
  <c r="K469" i="14"/>
  <c r="L469" i="14"/>
  <c r="M469" i="14"/>
  <c r="N469" i="14"/>
  <c r="F470" i="14"/>
  <c r="G470" i="14"/>
  <c r="H470" i="14"/>
  <c r="I470" i="14"/>
  <c r="J470" i="14"/>
  <c r="K470" i="14"/>
  <c r="L470" i="14"/>
  <c r="M470" i="14"/>
  <c r="N470" i="14"/>
  <c r="F471" i="14"/>
  <c r="G471" i="14"/>
  <c r="H471" i="14"/>
  <c r="I471" i="14"/>
  <c r="J471" i="14"/>
  <c r="K471" i="14"/>
  <c r="L471" i="14"/>
  <c r="M471" i="14"/>
  <c r="N471" i="14"/>
  <c r="F472" i="14"/>
  <c r="G472" i="14"/>
  <c r="H472" i="14"/>
  <c r="I472" i="14"/>
  <c r="J472" i="14"/>
  <c r="K472" i="14"/>
  <c r="L472" i="14"/>
  <c r="M472" i="14"/>
  <c r="N472" i="14"/>
  <c r="F473" i="14"/>
  <c r="G473" i="14"/>
  <c r="H473" i="14"/>
  <c r="I473" i="14"/>
  <c r="J473" i="14"/>
  <c r="K473" i="14"/>
  <c r="L473" i="14"/>
  <c r="M473" i="14"/>
  <c r="N473" i="14"/>
  <c r="F474" i="14"/>
  <c r="G474" i="14"/>
  <c r="H474" i="14"/>
  <c r="I474" i="14"/>
  <c r="J474" i="14"/>
  <c r="K474" i="14"/>
  <c r="L474" i="14"/>
  <c r="M474" i="14"/>
  <c r="N474" i="14"/>
  <c r="F475" i="14"/>
  <c r="G475" i="14"/>
  <c r="H475" i="14"/>
  <c r="I475" i="14"/>
  <c r="J475" i="14"/>
  <c r="K475" i="14"/>
  <c r="L475" i="14"/>
  <c r="M475" i="14"/>
  <c r="N475" i="14"/>
  <c r="F476" i="14"/>
  <c r="G476" i="14"/>
  <c r="H476" i="14"/>
  <c r="I476" i="14"/>
  <c r="J476" i="14"/>
  <c r="K476" i="14"/>
  <c r="L476" i="14"/>
  <c r="M476" i="14"/>
  <c r="N476" i="14"/>
  <c r="F477" i="14"/>
  <c r="G477" i="14"/>
  <c r="H477" i="14"/>
  <c r="I477" i="14"/>
  <c r="J477" i="14"/>
  <c r="K477" i="14"/>
  <c r="L477" i="14"/>
  <c r="M477" i="14"/>
  <c r="N477" i="14"/>
  <c r="F478" i="14"/>
  <c r="G478" i="14"/>
  <c r="H478" i="14"/>
  <c r="I478" i="14"/>
  <c r="J478" i="14"/>
  <c r="K478" i="14"/>
  <c r="L478" i="14"/>
  <c r="M478" i="14"/>
  <c r="N478" i="14"/>
  <c r="F479" i="14"/>
  <c r="G479" i="14"/>
  <c r="H479" i="14"/>
  <c r="I479" i="14"/>
  <c r="J479" i="14"/>
  <c r="K479" i="14"/>
  <c r="L479" i="14"/>
  <c r="M479" i="14"/>
  <c r="N479" i="14"/>
  <c r="F480" i="14"/>
  <c r="G480" i="14"/>
  <c r="H480" i="14"/>
  <c r="I480" i="14"/>
  <c r="J480" i="14"/>
  <c r="K480" i="14"/>
  <c r="L480" i="14"/>
  <c r="M480" i="14"/>
  <c r="N480" i="14"/>
  <c r="F481" i="14"/>
  <c r="G481" i="14"/>
  <c r="H481" i="14"/>
  <c r="I481" i="14"/>
  <c r="J481" i="14"/>
  <c r="K481" i="14"/>
  <c r="L481" i="14"/>
  <c r="M481" i="14"/>
  <c r="N481" i="14"/>
  <c r="F482" i="14"/>
  <c r="G482" i="14"/>
  <c r="H482" i="14"/>
  <c r="I482" i="14"/>
  <c r="J482" i="14"/>
  <c r="K482" i="14"/>
  <c r="L482" i="14"/>
  <c r="M482" i="14"/>
  <c r="N482" i="14"/>
  <c r="F483" i="14"/>
  <c r="G483" i="14"/>
  <c r="H483" i="14"/>
  <c r="I483" i="14"/>
  <c r="J483" i="14"/>
  <c r="K483" i="14"/>
  <c r="L483" i="14"/>
  <c r="M483" i="14"/>
  <c r="N483" i="14"/>
  <c r="F484" i="14"/>
  <c r="G484" i="14"/>
  <c r="H484" i="14"/>
  <c r="I484" i="14"/>
  <c r="J484" i="14"/>
  <c r="K484" i="14"/>
  <c r="L484" i="14"/>
  <c r="M484" i="14"/>
  <c r="N484" i="14"/>
  <c r="F485" i="14"/>
  <c r="G485" i="14"/>
  <c r="H485" i="14"/>
  <c r="I485" i="14"/>
  <c r="J485" i="14"/>
  <c r="K485" i="14"/>
  <c r="L485" i="14"/>
  <c r="M485" i="14"/>
  <c r="N485" i="14"/>
  <c r="F486" i="14"/>
  <c r="G486" i="14"/>
  <c r="H486" i="14"/>
  <c r="I486" i="14"/>
  <c r="J486" i="14"/>
  <c r="K486" i="14"/>
  <c r="L486" i="14"/>
  <c r="M486" i="14"/>
  <c r="N486" i="14"/>
  <c r="F487" i="14"/>
  <c r="G487" i="14"/>
  <c r="H487" i="14"/>
  <c r="I487" i="14"/>
  <c r="J487" i="14"/>
  <c r="K487" i="14"/>
  <c r="L487" i="14"/>
  <c r="M487" i="14"/>
  <c r="N487" i="14"/>
  <c r="F488" i="14"/>
  <c r="G488" i="14"/>
  <c r="H488" i="14"/>
  <c r="I488" i="14"/>
  <c r="J488" i="14"/>
  <c r="K488" i="14"/>
  <c r="L488" i="14"/>
  <c r="M488" i="14"/>
  <c r="N488" i="14"/>
  <c r="F489" i="14"/>
  <c r="G489" i="14"/>
  <c r="H489" i="14"/>
  <c r="I489" i="14"/>
  <c r="J489" i="14"/>
  <c r="K489" i="14"/>
  <c r="L489" i="14"/>
  <c r="M489" i="14"/>
  <c r="N489" i="14"/>
  <c r="F490" i="14"/>
  <c r="G490" i="14"/>
  <c r="H490" i="14"/>
  <c r="I490" i="14"/>
  <c r="J490" i="14"/>
  <c r="K490" i="14"/>
  <c r="L490" i="14"/>
  <c r="M490" i="14"/>
  <c r="N490" i="14"/>
  <c r="F491" i="14"/>
  <c r="G491" i="14"/>
  <c r="H491" i="14"/>
  <c r="I491" i="14"/>
  <c r="J491" i="14"/>
  <c r="K491" i="14"/>
  <c r="L491" i="14"/>
  <c r="M491" i="14"/>
  <c r="N491" i="14"/>
  <c r="F492" i="14"/>
  <c r="G492" i="14"/>
  <c r="H492" i="14"/>
  <c r="I492" i="14"/>
  <c r="J492" i="14"/>
  <c r="K492" i="14"/>
  <c r="L492" i="14"/>
  <c r="M492" i="14"/>
  <c r="N492" i="14"/>
  <c r="F493" i="14"/>
  <c r="G493" i="14"/>
  <c r="H493" i="14"/>
  <c r="I493" i="14"/>
  <c r="J493" i="14"/>
  <c r="K493" i="14"/>
  <c r="L493" i="14"/>
  <c r="M493" i="14"/>
  <c r="N493" i="14"/>
  <c r="F494" i="14"/>
  <c r="G494" i="14"/>
  <c r="H494" i="14"/>
  <c r="I494" i="14"/>
  <c r="J494" i="14"/>
  <c r="K494" i="14"/>
  <c r="L494" i="14"/>
  <c r="M494" i="14"/>
  <c r="N494" i="14"/>
  <c r="F495" i="14"/>
  <c r="G495" i="14"/>
  <c r="H495" i="14"/>
  <c r="I495" i="14"/>
  <c r="J495" i="14"/>
  <c r="K495" i="14"/>
  <c r="L495" i="14"/>
  <c r="M495" i="14"/>
  <c r="N495" i="14"/>
  <c r="F496" i="14"/>
  <c r="G496" i="14"/>
  <c r="H496" i="14"/>
  <c r="I496" i="14"/>
  <c r="J496" i="14"/>
  <c r="K496" i="14"/>
  <c r="L496" i="14"/>
  <c r="M496" i="14"/>
  <c r="N496" i="14"/>
  <c r="F497" i="14"/>
  <c r="G497" i="14"/>
  <c r="H497" i="14"/>
  <c r="I497" i="14"/>
  <c r="J497" i="14"/>
  <c r="K497" i="14"/>
  <c r="L497" i="14"/>
  <c r="M497" i="14"/>
  <c r="N497" i="14"/>
  <c r="F498" i="14"/>
  <c r="G498" i="14"/>
  <c r="H498" i="14"/>
  <c r="I498" i="14"/>
  <c r="J498" i="14"/>
  <c r="K498" i="14"/>
  <c r="L498" i="14"/>
  <c r="M498" i="14"/>
  <c r="N498" i="14"/>
  <c r="F499" i="14"/>
  <c r="G499" i="14"/>
  <c r="H499" i="14"/>
  <c r="I499" i="14"/>
  <c r="J499" i="14"/>
  <c r="K499" i="14"/>
  <c r="L499" i="14"/>
  <c r="M499" i="14"/>
  <c r="N499" i="14"/>
  <c r="F500" i="14"/>
  <c r="G500" i="14"/>
  <c r="H500" i="14"/>
  <c r="I500" i="14"/>
  <c r="J500" i="14"/>
  <c r="K500" i="14"/>
  <c r="L500" i="14"/>
  <c r="M500" i="14"/>
  <c r="N500" i="14"/>
  <c r="F501" i="14"/>
  <c r="G501" i="14"/>
  <c r="H501" i="14"/>
  <c r="I501" i="14"/>
  <c r="J501" i="14"/>
  <c r="K501" i="14"/>
  <c r="L501" i="14"/>
  <c r="M501" i="14"/>
  <c r="N501" i="14"/>
  <c r="F502" i="14"/>
  <c r="G502" i="14"/>
  <c r="H502" i="14"/>
  <c r="I502" i="14"/>
  <c r="J502" i="14"/>
  <c r="K502" i="14"/>
  <c r="L502" i="14"/>
  <c r="M502" i="14"/>
  <c r="N502" i="14"/>
  <c r="F503" i="14"/>
  <c r="G503" i="14"/>
  <c r="H503" i="14"/>
  <c r="I503" i="14"/>
  <c r="J503" i="14"/>
  <c r="K503" i="14"/>
  <c r="L503" i="14"/>
  <c r="M503" i="14"/>
  <c r="N503" i="14"/>
  <c r="F504" i="14"/>
  <c r="G504" i="14"/>
  <c r="H504" i="14"/>
  <c r="I504" i="14"/>
  <c r="J504" i="14"/>
  <c r="K504" i="14"/>
  <c r="L504" i="14"/>
  <c r="M504" i="14"/>
  <c r="N504" i="14"/>
  <c r="F505" i="14"/>
  <c r="G505" i="14"/>
  <c r="H505" i="14"/>
  <c r="I505" i="14"/>
  <c r="J505" i="14"/>
  <c r="K505" i="14"/>
  <c r="L505" i="14"/>
  <c r="M505" i="14"/>
  <c r="N505" i="14"/>
  <c r="F506" i="14"/>
  <c r="G506" i="14"/>
  <c r="H506" i="14"/>
  <c r="I506" i="14"/>
  <c r="J506" i="14"/>
  <c r="K506" i="14"/>
  <c r="L506" i="14"/>
  <c r="M506" i="14"/>
  <c r="N506" i="14"/>
  <c r="F507" i="14"/>
  <c r="G507" i="14"/>
  <c r="H507" i="14"/>
  <c r="I507" i="14"/>
  <c r="J507" i="14"/>
  <c r="K507" i="14"/>
  <c r="L507" i="14"/>
  <c r="M507" i="14"/>
  <c r="N507" i="14"/>
  <c r="F508" i="14"/>
  <c r="G508" i="14"/>
  <c r="H508" i="14"/>
  <c r="I508" i="14"/>
  <c r="J508" i="14"/>
  <c r="K508" i="14"/>
  <c r="L508" i="14"/>
  <c r="M508" i="14"/>
  <c r="N508" i="14"/>
  <c r="F509" i="14"/>
  <c r="G509" i="14"/>
  <c r="H509" i="14"/>
  <c r="I509" i="14"/>
  <c r="J509" i="14"/>
  <c r="K509" i="14"/>
  <c r="L509" i="14"/>
  <c r="M509" i="14"/>
  <c r="N509" i="14"/>
  <c r="F510" i="14"/>
  <c r="G510" i="14"/>
  <c r="H510" i="14"/>
  <c r="I510" i="14"/>
  <c r="J510" i="14"/>
  <c r="K510" i="14"/>
  <c r="L510" i="14"/>
  <c r="M510" i="14"/>
  <c r="N510" i="14"/>
  <c r="F511" i="14"/>
  <c r="G511" i="14"/>
  <c r="H511" i="14"/>
  <c r="I511" i="14"/>
  <c r="J511" i="14"/>
  <c r="K511" i="14"/>
  <c r="L511" i="14"/>
  <c r="M511" i="14"/>
  <c r="N511" i="14"/>
  <c r="F512" i="14"/>
  <c r="G512" i="14"/>
  <c r="H512" i="14"/>
  <c r="I512" i="14"/>
  <c r="J512" i="14"/>
  <c r="K512" i="14"/>
  <c r="L512" i="14"/>
  <c r="M512" i="14"/>
  <c r="N512" i="14"/>
  <c r="F513" i="14"/>
  <c r="G513" i="14"/>
  <c r="H513" i="14"/>
  <c r="I513" i="14"/>
  <c r="J513" i="14"/>
  <c r="K513" i="14"/>
  <c r="L513" i="14"/>
  <c r="M513" i="14"/>
  <c r="N513" i="14"/>
  <c r="F514" i="14"/>
  <c r="G514" i="14"/>
  <c r="H514" i="14"/>
  <c r="I514" i="14"/>
  <c r="J514" i="14"/>
  <c r="K514" i="14"/>
  <c r="L514" i="14"/>
  <c r="M514" i="14"/>
  <c r="N514" i="14"/>
  <c r="F515" i="14"/>
  <c r="G515" i="14"/>
  <c r="H515" i="14"/>
  <c r="I515" i="14"/>
  <c r="J515" i="14"/>
  <c r="K515" i="14"/>
  <c r="L515" i="14"/>
  <c r="M515" i="14"/>
  <c r="N515" i="14"/>
  <c r="F516" i="14"/>
  <c r="G516" i="14"/>
  <c r="H516" i="14"/>
  <c r="I516" i="14"/>
  <c r="J516" i="14"/>
  <c r="K516" i="14"/>
  <c r="L516" i="14"/>
  <c r="M516" i="14"/>
  <c r="N516" i="14"/>
  <c r="F517" i="14"/>
  <c r="G517" i="14"/>
  <c r="H517" i="14"/>
  <c r="I517" i="14"/>
  <c r="J517" i="14"/>
  <c r="K517" i="14"/>
  <c r="L517" i="14"/>
  <c r="M517" i="14"/>
  <c r="N517" i="14"/>
  <c r="F518" i="14"/>
  <c r="G518" i="14"/>
  <c r="H518" i="14"/>
  <c r="I518" i="14"/>
  <c r="J518" i="14"/>
  <c r="K518" i="14"/>
  <c r="L518" i="14"/>
  <c r="M518" i="14"/>
  <c r="N518" i="14"/>
  <c r="F519" i="14"/>
  <c r="G519" i="14"/>
  <c r="H519" i="14"/>
  <c r="I519" i="14"/>
  <c r="J519" i="14"/>
  <c r="K519" i="14"/>
  <c r="L519" i="14"/>
  <c r="M519" i="14"/>
  <c r="N519" i="14"/>
  <c r="F520" i="14"/>
  <c r="G520" i="14"/>
  <c r="H520" i="14"/>
  <c r="I520" i="14"/>
  <c r="J520" i="14"/>
  <c r="K520" i="14"/>
  <c r="L520" i="14"/>
  <c r="M520" i="14"/>
  <c r="N520" i="14"/>
  <c r="F521" i="14"/>
  <c r="G521" i="14"/>
  <c r="H521" i="14"/>
  <c r="I521" i="14"/>
  <c r="J521" i="14"/>
  <c r="K521" i="14"/>
  <c r="L521" i="14"/>
  <c r="M521" i="14"/>
  <c r="N521" i="14"/>
  <c r="F522" i="14"/>
  <c r="G522" i="14"/>
  <c r="H522" i="14"/>
  <c r="I522" i="14"/>
  <c r="J522" i="14"/>
  <c r="K522" i="14"/>
  <c r="L522" i="14"/>
  <c r="M522" i="14"/>
  <c r="N522" i="14"/>
  <c r="F523" i="14"/>
  <c r="G523" i="14"/>
  <c r="H523" i="14"/>
  <c r="I523" i="14"/>
  <c r="J523" i="14"/>
  <c r="K523" i="14"/>
  <c r="L523" i="14"/>
  <c r="M523" i="14"/>
  <c r="N523" i="14"/>
  <c r="F524" i="14"/>
  <c r="G524" i="14"/>
  <c r="H524" i="14"/>
  <c r="I524" i="14"/>
  <c r="J524" i="14"/>
  <c r="K524" i="14"/>
  <c r="L524" i="14"/>
  <c r="M524" i="14"/>
  <c r="N524" i="14"/>
  <c r="F525" i="14"/>
  <c r="G525" i="14"/>
  <c r="H525" i="14"/>
  <c r="I525" i="14"/>
  <c r="J525" i="14"/>
  <c r="K525" i="14"/>
  <c r="L525" i="14"/>
  <c r="M525" i="14"/>
  <c r="N525" i="14"/>
  <c r="F526" i="14"/>
  <c r="G526" i="14"/>
  <c r="H526" i="14"/>
  <c r="I526" i="14"/>
  <c r="J526" i="14"/>
  <c r="K526" i="14"/>
  <c r="L526" i="14"/>
  <c r="M526" i="14"/>
  <c r="N526" i="14"/>
  <c r="F527" i="14"/>
  <c r="G527" i="14"/>
  <c r="H527" i="14"/>
  <c r="I527" i="14"/>
  <c r="J527" i="14"/>
  <c r="K527" i="14"/>
  <c r="L527" i="14"/>
  <c r="M527" i="14"/>
  <c r="N527" i="14"/>
  <c r="F528" i="14"/>
  <c r="G528" i="14"/>
  <c r="H528" i="14"/>
  <c r="I528" i="14"/>
  <c r="J528" i="14"/>
  <c r="K528" i="14"/>
  <c r="L528" i="14"/>
  <c r="M528" i="14"/>
  <c r="N528" i="14"/>
  <c r="F529" i="14"/>
  <c r="G529" i="14"/>
  <c r="H529" i="14"/>
  <c r="I529" i="14"/>
  <c r="J529" i="14"/>
  <c r="K529" i="14"/>
  <c r="L529" i="14"/>
  <c r="M529" i="14"/>
  <c r="N529" i="14"/>
  <c r="F530" i="14"/>
  <c r="G530" i="14"/>
  <c r="H530" i="14"/>
  <c r="I530" i="14"/>
  <c r="J530" i="14"/>
  <c r="K530" i="14"/>
  <c r="L530" i="14"/>
  <c r="M530" i="14"/>
  <c r="N530" i="14"/>
  <c r="F531" i="14"/>
  <c r="G531" i="14"/>
  <c r="H531" i="14"/>
  <c r="I531" i="14"/>
  <c r="J531" i="14"/>
  <c r="K531" i="14"/>
  <c r="L531" i="14"/>
  <c r="M531" i="14"/>
  <c r="N531" i="14"/>
  <c r="F532" i="14"/>
  <c r="G532" i="14"/>
  <c r="H532" i="14"/>
  <c r="I532" i="14"/>
  <c r="J532" i="14"/>
  <c r="K532" i="14"/>
  <c r="L532" i="14"/>
  <c r="M532" i="14"/>
  <c r="N532" i="14"/>
  <c r="F533" i="14"/>
  <c r="G533" i="14"/>
  <c r="H533" i="14"/>
  <c r="I533" i="14"/>
  <c r="J533" i="14"/>
  <c r="K533" i="14"/>
  <c r="L533" i="14"/>
  <c r="M533" i="14"/>
  <c r="N533" i="14"/>
  <c r="F534" i="14"/>
  <c r="G534" i="14"/>
  <c r="H534" i="14"/>
  <c r="I534" i="14"/>
  <c r="J534" i="14"/>
  <c r="K534" i="14"/>
  <c r="L534" i="14"/>
  <c r="M534" i="14"/>
  <c r="N534" i="14"/>
  <c r="F535" i="14"/>
  <c r="G535" i="14"/>
  <c r="H535" i="14"/>
  <c r="I535" i="14"/>
  <c r="J535" i="14"/>
  <c r="K535" i="14"/>
  <c r="L535" i="14"/>
  <c r="M535" i="14"/>
  <c r="N535" i="14"/>
  <c r="F536" i="14"/>
  <c r="G536" i="14"/>
  <c r="H536" i="14"/>
  <c r="I536" i="14"/>
  <c r="J536" i="14"/>
  <c r="K536" i="14"/>
  <c r="L536" i="14"/>
  <c r="M536" i="14"/>
  <c r="N536" i="14"/>
  <c r="F537" i="14"/>
  <c r="G537" i="14"/>
  <c r="H537" i="14"/>
  <c r="I537" i="14"/>
  <c r="J537" i="14"/>
  <c r="K537" i="14"/>
  <c r="L537" i="14"/>
  <c r="M537" i="14"/>
  <c r="N537" i="14"/>
  <c r="F538" i="14"/>
  <c r="G538" i="14"/>
  <c r="H538" i="14"/>
  <c r="I538" i="14"/>
  <c r="J538" i="14"/>
  <c r="K538" i="14"/>
  <c r="L538" i="14"/>
  <c r="M538" i="14"/>
  <c r="N538" i="14"/>
  <c r="F539" i="14"/>
  <c r="G539" i="14"/>
  <c r="H539" i="14"/>
  <c r="I539" i="14"/>
  <c r="J539" i="14"/>
  <c r="K539" i="14"/>
  <c r="L539" i="14"/>
  <c r="M539" i="14"/>
  <c r="N539" i="14"/>
  <c r="F540" i="14"/>
  <c r="G540" i="14"/>
  <c r="H540" i="14"/>
  <c r="I540" i="14"/>
  <c r="J540" i="14"/>
  <c r="K540" i="14"/>
  <c r="L540" i="14"/>
  <c r="M540" i="14"/>
  <c r="N540" i="14"/>
  <c r="F541" i="14"/>
  <c r="G541" i="14"/>
  <c r="H541" i="14"/>
  <c r="I541" i="14"/>
  <c r="J541" i="14"/>
  <c r="K541" i="14"/>
  <c r="L541" i="14"/>
  <c r="M541" i="14"/>
  <c r="N541" i="14"/>
  <c r="F542" i="14"/>
  <c r="G542" i="14"/>
  <c r="H542" i="14"/>
  <c r="I542" i="14"/>
  <c r="J542" i="14"/>
  <c r="K542" i="14"/>
  <c r="L542" i="14"/>
  <c r="M542" i="14"/>
  <c r="N542" i="14"/>
  <c r="F543" i="14"/>
  <c r="G543" i="14"/>
  <c r="H543" i="14"/>
  <c r="I543" i="14"/>
  <c r="J543" i="14"/>
  <c r="K543" i="14"/>
  <c r="L543" i="14"/>
  <c r="M543" i="14"/>
  <c r="N543" i="14"/>
  <c r="F544" i="14"/>
  <c r="G544" i="14"/>
  <c r="H544" i="14"/>
  <c r="I544" i="14"/>
  <c r="J544" i="14"/>
  <c r="K544" i="14"/>
  <c r="L544" i="14"/>
  <c r="M544" i="14"/>
  <c r="N544" i="14"/>
  <c r="F545" i="14"/>
  <c r="G545" i="14"/>
  <c r="H545" i="14"/>
  <c r="I545" i="14"/>
  <c r="J545" i="14"/>
  <c r="K545" i="14"/>
  <c r="L545" i="14"/>
  <c r="M545" i="14"/>
  <c r="N545" i="14"/>
  <c r="F546" i="14"/>
  <c r="G546" i="14"/>
  <c r="H546" i="14"/>
  <c r="I546" i="14"/>
  <c r="J546" i="14"/>
  <c r="K546" i="14"/>
  <c r="L546" i="14"/>
  <c r="M546" i="14"/>
  <c r="N546" i="14"/>
  <c r="F547" i="14"/>
  <c r="G547" i="14"/>
  <c r="H547" i="14"/>
  <c r="I547" i="14"/>
  <c r="J547" i="14"/>
  <c r="K547" i="14"/>
  <c r="L547" i="14"/>
  <c r="M547" i="14"/>
  <c r="N547" i="14"/>
  <c r="F548" i="14"/>
  <c r="G548" i="14"/>
  <c r="H548" i="14"/>
  <c r="I548" i="14"/>
  <c r="J548" i="14"/>
  <c r="K548" i="14"/>
  <c r="L548" i="14"/>
  <c r="M548" i="14"/>
  <c r="N548" i="14"/>
  <c r="F549" i="14"/>
  <c r="G549" i="14"/>
  <c r="H549" i="14"/>
  <c r="I549" i="14"/>
  <c r="J549" i="14"/>
  <c r="K549" i="14"/>
  <c r="L549" i="14"/>
  <c r="M549" i="14"/>
  <c r="N549" i="14"/>
  <c r="F550" i="14"/>
  <c r="G550" i="14"/>
  <c r="H550" i="14"/>
  <c r="I550" i="14"/>
  <c r="J550" i="14"/>
  <c r="K550" i="14"/>
  <c r="L550" i="14"/>
  <c r="M550" i="14"/>
  <c r="N550" i="14"/>
  <c r="F551" i="14"/>
  <c r="G551" i="14"/>
  <c r="H551" i="14"/>
  <c r="I551" i="14"/>
  <c r="J551" i="14"/>
  <c r="K551" i="14"/>
  <c r="L551" i="14"/>
  <c r="M551" i="14"/>
  <c r="N551" i="14"/>
  <c r="F552" i="14"/>
  <c r="G552" i="14"/>
  <c r="H552" i="14"/>
  <c r="I552" i="14"/>
  <c r="J552" i="14"/>
  <c r="K552" i="14"/>
  <c r="L552" i="14"/>
  <c r="M552" i="14"/>
  <c r="N552" i="14"/>
  <c r="F553" i="14"/>
  <c r="G553" i="14"/>
  <c r="H553" i="14"/>
  <c r="I553" i="14"/>
  <c r="J553" i="14"/>
  <c r="K553" i="14"/>
  <c r="L553" i="14"/>
  <c r="M553" i="14"/>
  <c r="N553" i="14"/>
  <c r="F554" i="14"/>
  <c r="G554" i="14"/>
  <c r="H554" i="14"/>
  <c r="I554" i="14"/>
  <c r="J554" i="14"/>
  <c r="K554" i="14"/>
  <c r="L554" i="14"/>
  <c r="M554" i="14"/>
  <c r="N554" i="14"/>
  <c r="F555" i="14"/>
  <c r="G555" i="14"/>
  <c r="H555" i="14"/>
  <c r="I555" i="14"/>
  <c r="J555" i="14"/>
  <c r="K555" i="14"/>
  <c r="L555" i="14"/>
  <c r="M555" i="14"/>
  <c r="N555" i="14"/>
  <c r="F556" i="14"/>
  <c r="G556" i="14"/>
  <c r="H556" i="14"/>
  <c r="I556" i="14"/>
  <c r="J556" i="14"/>
  <c r="K556" i="14"/>
  <c r="L556" i="14"/>
  <c r="M556" i="14"/>
  <c r="N556" i="14"/>
  <c r="F557" i="14"/>
  <c r="G557" i="14"/>
  <c r="H557" i="14"/>
  <c r="I557" i="14"/>
  <c r="J557" i="14"/>
  <c r="K557" i="14"/>
  <c r="L557" i="14"/>
  <c r="M557" i="14"/>
  <c r="N557" i="14"/>
  <c r="F558" i="14"/>
  <c r="G558" i="14"/>
  <c r="H558" i="14"/>
  <c r="I558" i="14"/>
  <c r="J558" i="14"/>
  <c r="K558" i="14"/>
  <c r="L558" i="14"/>
  <c r="M558" i="14"/>
  <c r="N558" i="14"/>
  <c r="F559" i="14"/>
  <c r="G559" i="14"/>
  <c r="H559" i="14"/>
  <c r="I559" i="14"/>
  <c r="J559" i="14"/>
  <c r="K559" i="14"/>
  <c r="L559" i="14"/>
  <c r="M559" i="14"/>
  <c r="N559" i="14"/>
  <c r="F560" i="14"/>
  <c r="G560" i="14"/>
  <c r="H560" i="14"/>
  <c r="I560" i="14"/>
  <c r="J560" i="14"/>
  <c r="K560" i="14"/>
  <c r="L560" i="14"/>
  <c r="M560" i="14"/>
  <c r="N560" i="14"/>
  <c r="F561" i="14"/>
  <c r="G561" i="14"/>
  <c r="H561" i="14"/>
  <c r="I561" i="14"/>
  <c r="J561" i="14"/>
  <c r="K561" i="14"/>
  <c r="L561" i="14"/>
  <c r="M561" i="14"/>
  <c r="N561" i="14"/>
  <c r="F562" i="14"/>
  <c r="G562" i="14"/>
  <c r="H562" i="14"/>
  <c r="I562" i="14"/>
  <c r="J562" i="14"/>
  <c r="K562" i="14"/>
  <c r="L562" i="14"/>
  <c r="M562" i="14"/>
  <c r="N562" i="14"/>
  <c r="F563" i="14"/>
  <c r="G563" i="14"/>
  <c r="H563" i="14"/>
  <c r="I563" i="14"/>
  <c r="J563" i="14"/>
  <c r="K563" i="14"/>
  <c r="L563" i="14"/>
  <c r="M563" i="14"/>
  <c r="N563" i="14"/>
  <c r="F564" i="14"/>
  <c r="G564" i="14"/>
  <c r="H564" i="14"/>
  <c r="I564" i="14"/>
  <c r="J564" i="14"/>
  <c r="K564" i="14"/>
  <c r="L564" i="14"/>
  <c r="M564" i="14"/>
  <c r="N564" i="14"/>
  <c r="F565" i="14"/>
  <c r="G565" i="14"/>
  <c r="H565" i="14"/>
  <c r="I565" i="14"/>
  <c r="J565" i="14"/>
  <c r="K565" i="14"/>
  <c r="L565" i="14"/>
  <c r="M565" i="14"/>
  <c r="N565" i="14"/>
  <c r="F566" i="14"/>
  <c r="G566" i="14"/>
  <c r="H566" i="14"/>
  <c r="I566" i="14"/>
  <c r="J566" i="14"/>
  <c r="K566" i="14"/>
  <c r="L566" i="14"/>
  <c r="M566" i="14"/>
  <c r="N566" i="14"/>
  <c r="F567" i="14"/>
  <c r="G567" i="14"/>
  <c r="H567" i="14"/>
  <c r="I567" i="14"/>
  <c r="J567" i="14"/>
  <c r="K567" i="14"/>
  <c r="L567" i="14"/>
  <c r="M567" i="14"/>
  <c r="N567" i="14"/>
  <c r="F568" i="14"/>
  <c r="G568" i="14"/>
  <c r="H568" i="14"/>
  <c r="I568" i="14"/>
  <c r="J568" i="14"/>
  <c r="K568" i="14"/>
  <c r="L568" i="14"/>
  <c r="M568" i="14"/>
  <c r="N568" i="14"/>
  <c r="F569" i="14"/>
  <c r="G569" i="14"/>
  <c r="H569" i="14"/>
  <c r="I569" i="14"/>
  <c r="J569" i="14"/>
  <c r="K569" i="14"/>
  <c r="L569" i="14"/>
  <c r="M569" i="14"/>
  <c r="N569" i="14"/>
  <c r="F570" i="14"/>
  <c r="G570" i="14"/>
  <c r="H570" i="14"/>
  <c r="I570" i="14"/>
  <c r="J570" i="14"/>
  <c r="K570" i="14"/>
  <c r="L570" i="14"/>
  <c r="M570" i="14"/>
  <c r="N570" i="14"/>
  <c r="F571" i="14"/>
  <c r="G571" i="14"/>
  <c r="H571" i="14"/>
  <c r="I571" i="14"/>
  <c r="J571" i="14"/>
  <c r="K571" i="14"/>
  <c r="L571" i="14"/>
  <c r="M571" i="14"/>
  <c r="N571" i="14"/>
  <c r="F572" i="14"/>
  <c r="G572" i="14"/>
  <c r="H572" i="14"/>
  <c r="I572" i="14"/>
  <c r="J572" i="14"/>
  <c r="K572" i="14"/>
  <c r="L572" i="14"/>
  <c r="M572" i="14"/>
  <c r="N572" i="14"/>
  <c r="F573" i="14"/>
  <c r="G573" i="14"/>
  <c r="H573" i="14"/>
  <c r="I573" i="14"/>
  <c r="J573" i="14"/>
  <c r="K573" i="14"/>
  <c r="L573" i="14"/>
  <c r="M573" i="14"/>
  <c r="N573" i="14"/>
  <c r="F574" i="14"/>
  <c r="G574" i="14"/>
  <c r="H574" i="14"/>
  <c r="I574" i="14"/>
  <c r="J574" i="14"/>
  <c r="K574" i="14"/>
  <c r="L574" i="14"/>
  <c r="M574" i="14"/>
  <c r="N574" i="14"/>
  <c r="F575" i="14"/>
  <c r="G575" i="14"/>
  <c r="H575" i="14"/>
  <c r="I575" i="14"/>
  <c r="J575" i="14"/>
  <c r="K575" i="14"/>
  <c r="L575" i="14"/>
  <c r="M575" i="14"/>
  <c r="N575" i="14"/>
  <c r="F576" i="14"/>
  <c r="G576" i="14"/>
  <c r="H576" i="14"/>
  <c r="I576" i="14"/>
  <c r="J576" i="14"/>
  <c r="K576" i="14"/>
  <c r="L576" i="14"/>
  <c r="M576" i="14"/>
  <c r="N576" i="14"/>
  <c r="F577" i="14"/>
  <c r="G577" i="14"/>
  <c r="H577" i="14"/>
  <c r="I577" i="14"/>
  <c r="J577" i="14"/>
  <c r="K577" i="14"/>
  <c r="L577" i="14"/>
  <c r="M577" i="14"/>
  <c r="N577" i="14"/>
  <c r="F578" i="14"/>
  <c r="G578" i="14"/>
  <c r="H578" i="14"/>
  <c r="I578" i="14"/>
  <c r="J578" i="14"/>
  <c r="K578" i="14"/>
  <c r="L578" i="14"/>
  <c r="M578" i="14"/>
  <c r="N578" i="14"/>
  <c r="F579" i="14"/>
  <c r="G579" i="14"/>
  <c r="H579" i="14"/>
  <c r="I579" i="14"/>
  <c r="J579" i="14"/>
  <c r="K579" i="14"/>
  <c r="L579" i="14"/>
  <c r="M579" i="14"/>
  <c r="N579" i="14"/>
  <c r="F580" i="14"/>
  <c r="G580" i="14"/>
  <c r="H580" i="14"/>
  <c r="I580" i="14"/>
  <c r="J580" i="14"/>
  <c r="K580" i="14"/>
  <c r="L580" i="14"/>
  <c r="M580" i="14"/>
  <c r="N580" i="14"/>
  <c r="F581" i="14"/>
  <c r="G581" i="14"/>
  <c r="H581" i="14"/>
  <c r="I581" i="14"/>
  <c r="J581" i="14"/>
  <c r="K581" i="14"/>
  <c r="L581" i="14"/>
  <c r="M581" i="14"/>
  <c r="N581" i="14"/>
  <c r="F582" i="14"/>
  <c r="G582" i="14"/>
  <c r="H582" i="14"/>
  <c r="I582" i="14"/>
  <c r="J582" i="14"/>
  <c r="K582" i="14"/>
  <c r="L582" i="14"/>
  <c r="M582" i="14"/>
  <c r="N582" i="14"/>
  <c r="F583" i="14"/>
  <c r="G583" i="14"/>
  <c r="H583" i="14"/>
  <c r="I583" i="14"/>
  <c r="J583" i="14"/>
  <c r="K583" i="14"/>
  <c r="L583" i="14"/>
  <c r="M583" i="14"/>
  <c r="N583" i="14"/>
  <c r="F584" i="14"/>
  <c r="G584" i="14"/>
  <c r="H584" i="14"/>
  <c r="I584" i="14"/>
  <c r="J584" i="14"/>
  <c r="K584" i="14"/>
  <c r="L584" i="14"/>
  <c r="M584" i="14"/>
  <c r="N584" i="14"/>
  <c r="F585" i="14"/>
  <c r="G585" i="14"/>
  <c r="H585" i="14"/>
  <c r="I585" i="14"/>
  <c r="J585" i="14"/>
  <c r="K585" i="14"/>
  <c r="L585" i="14"/>
  <c r="M585" i="14"/>
  <c r="N585" i="14"/>
  <c r="F586" i="14"/>
  <c r="G586" i="14"/>
  <c r="H586" i="14"/>
  <c r="I586" i="14"/>
  <c r="J586" i="14"/>
  <c r="K586" i="14"/>
  <c r="L586" i="14"/>
  <c r="M586" i="14"/>
  <c r="N586" i="14"/>
  <c r="F587" i="14"/>
  <c r="G587" i="14"/>
  <c r="H587" i="14"/>
  <c r="I587" i="14"/>
  <c r="J587" i="14"/>
  <c r="K587" i="14"/>
  <c r="L587" i="14"/>
  <c r="M587" i="14"/>
  <c r="N587" i="14"/>
  <c r="F588" i="14"/>
  <c r="G588" i="14"/>
  <c r="H588" i="14"/>
  <c r="I588" i="14"/>
  <c r="J588" i="14"/>
  <c r="K588" i="14"/>
  <c r="L588" i="14"/>
  <c r="M588" i="14"/>
  <c r="N588" i="14"/>
  <c r="F589" i="14"/>
  <c r="G589" i="14"/>
  <c r="H589" i="14"/>
  <c r="I589" i="14"/>
  <c r="J589" i="14"/>
  <c r="K589" i="14"/>
  <c r="L589" i="14"/>
  <c r="M589" i="14"/>
  <c r="N589" i="14"/>
  <c r="F590" i="14"/>
  <c r="G590" i="14"/>
  <c r="H590" i="14"/>
  <c r="I590" i="14"/>
  <c r="J590" i="14"/>
  <c r="K590" i="14"/>
  <c r="L590" i="14"/>
  <c r="M590" i="14"/>
  <c r="N590" i="14"/>
  <c r="F591" i="14"/>
  <c r="G591" i="14"/>
  <c r="H591" i="14"/>
  <c r="I591" i="14"/>
  <c r="J591" i="14"/>
  <c r="K591" i="14"/>
  <c r="L591" i="14"/>
  <c r="M591" i="14"/>
  <c r="N591" i="14"/>
  <c r="F592" i="14"/>
  <c r="G592" i="14"/>
  <c r="H592" i="14"/>
  <c r="I592" i="14"/>
  <c r="J592" i="14"/>
  <c r="K592" i="14"/>
  <c r="L592" i="14"/>
  <c r="M592" i="14"/>
  <c r="N592" i="14"/>
  <c r="F593" i="14"/>
  <c r="G593" i="14"/>
  <c r="H593" i="14"/>
  <c r="I593" i="14"/>
  <c r="J593" i="14"/>
  <c r="K593" i="14"/>
  <c r="L593" i="14"/>
  <c r="M593" i="14"/>
  <c r="N593" i="14"/>
  <c r="F594" i="14"/>
  <c r="G594" i="14"/>
  <c r="H594" i="14"/>
  <c r="I594" i="14"/>
  <c r="J594" i="14"/>
  <c r="K594" i="14"/>
  <c r="L594" i="14"/>
  <c r="M594" i="14"/>
  <c r="N594" i="14"/>
  <c r="F595" i="14"/>
  <c r="G595" i="14"/>
  <c r="H595" i="14"/>
  <c r="I595" i="14"/>
  <c r="J595" i="14"/>
  <c r="K595" i="14"/>
  <c r="L595" i="14"/>
  <c r="M595" i="14"/>
  <c r="N595" i="14"/>
  <c r="F596" i="14"/>
  <c r="G596" i="14"/>
  <c r="H596" i="14"/>
  <c r="I596" i="14"/>
  <c r="J596" i="14"/>
  <c r="K596" i="14"/>
  <c r="L596" i="14"/>
  <c r="M596" i="14"/>
  <c r="N596" i="14"/>
  <c r="F597" i="14"/>
  <c r="G597" i="14"/>
  <c r="H597" i="14"/>
  <c r="I597" i="14"/>
  <c r="J597" i="14"/>
  <c r="K597" i="14"/>
  <c r="L597" i="14"/>
  <c r="M597" i="14"/>
  <c r="N597" i="14"/>
  <c r="F598" i="14"/>
  <c r="G598" i="14"/>
  <c r="H598" i="14"/>
  <c r="I598" i="14"/>
  <c r="J598" i="14"/>
  <c r="K598" i="14"/>
  <c r="L598" i="14"/>
  <c r="M598" i="14"/>
  <c r="N598" i="14"/>
  <c r="F599" i="14"/>
  <c r="G599" i="14"/>
  <c r="H599" i="14"/>
  <c r="I599" i="14"/>
  <c r="J599" i="14"/>
  <c r="K599" i="14"/>
  <c r="L599" i="14"/>
  <c r="M599" i="14"/>
  <c r="N599" i="14"/>
  <c r="F600" i="14"/>
  <c r="G600" i="14"/>
  <c r="H600" i="14"/>
  <c r="I600" i="14"/>
  <c r="J600" i="14"/>
  <c r="K600" i="14"/>
  <c r="L600" i="14"/>
  <c r="M600" i="14"/>
  <c r="N600" i="14"/>
  <c r="F601" i="14"/>
  <c r="G601" i="14"/>
  <c r="H601" i="14"/>
  <c r="I601" i="14"/>
  <c r="J601" i="14"/>
  <c r="K601" i="14"/>
  <c r="L601" i="14"/>
  <c r="M601" i="14"/>
  <c r="N601" i="14"/>
  <c r="F602" i="14"/>
  <c r="G602" i="14"/>
  <c r="H602" i="14"/>
  <c r="I602" i="14"/>
  <c r="J602" i="14"/>
  <c r="K602" i="14"/>
  <c r="L602" i="14"/>
  <c r="M602" i="14"/>
  <c r="N602" i="14"/>
  <c r="F603" i="14"/>
  <c r="G603" i="14"/>
  <c r="H603" i="14"/>
  <c r="I603" i="14"/>
  <c r="J603" i="14"/>
  <c r="K603" i="14"/>
  <c r="L603" i="14"/>
  <c r="M603" i="14"/>
  <c r="N603" i="14"/>
  <c r="F604" i="14"/>
  <c r="G604" i="14"/>
  <c r="H604" i="14"/>
  <c r="I604" i="14"/>
  <c r="J604" i="14"/>
  <c r="K604" i="14"/>
  <c r="L604" i="14"/>
  <c r="M604" i="14"/>
  <c r="N604" i="14"/>
  <c r="F605" i="14"/>
  <c r="G605" i="14"/>
  <c r="H605" i="14"/>
  <c r="I605" i="14"/>
  <c r="J605" i="14"/>
  <c r="K605" i="14"/>
  <c r="L605" i="14"/>
  <c r="M605" i="14"/>
  <c r="N605" i="14"/>
  <c r="F606" i="14"/>
  <c r="G606" i="14"/>
  <c r="H606" i="14"/>
  <c r="I606" i="14"/>
  <c r="J606" i="14"/>
  <c r="K606" i="14"/>
  <c r="L606" i="14"/>
  <c r="M606" i="14"/>
  <c r="N606" i="14"/>
  <c r="F607" i="14"/>
  <c r="G607" i="14"/>
  <c r="H607" i="14"/>
  <c r="I607" i="14"/>
  <c r="J607" i="14"/>
  <c r="K607" i="14"/>
  <c r="L607" i="14"/>
  <c r="M607" i="14"/>
  <c r="N607" i="14"/>
  <c r="F608" i="14"/>
  <c r="G608" i="14"/>
  <c r="H608" i="14"/>
  <c r="I608" i="14"/>
  <c r="J608" i="14"/>
  <c r="K608" i="14"/>
  <c r="L608" i="14"/>
  <c r="M608" i="14"/>
  <c r="N608" i="14"/>
  <c r="F609" i="14"/>
  <c r="G609" i="14"/>
  <c r="H609" i="14"/>
  <c r="I609" i="14"/>
  <c r="J609" i="14"/>
  <c r="K609" i="14"/>
  <c r="L609" i="14"/>
  <c r="M609" i="14"/>
  <c r="N609" i="14"/>
  <c r="F610" i="14"/>
  <c r="G610" i="14"/>
  <c r="H610" i="14"/>
  <c r="I610" i="14"/>
  <c r="J610" i="14"/>
  <c r="K610" i="14"/>
  <c r="L610" i="14"/>
  <c r="M610" i="14"/>
  <c r="N610" i="14"/>
  <c r="F611" i="14"/>
  <c r="G611" i="14"/>
  <c r="H611" i="14"/>
  <c r="I611" i="14"/>
  <c r="J611" i="14"/>
  <c r="K611" i="14"/>
  <c r="L611" i="14"/>
  <c r="M611" i="14"/>
  <c r="N611" i="14"/>
  <c r="F612" i="14"/>
  <c r="G612" i="14"/>
  <c r="H612" i="14"/>
  <c r="I612" i="14"/>
  <c r="J612" i="14"/>
  <c r="K612" i="14"/>
  <c r="L612" i="14"/>
  <c r="M612" i="14"/>
  <c r="N612" i="14"/>
  <c r="F613" i="14"/>
  <c r="G613" i="14"/>
  <c r="H613" i="14"/>
  <c r="I613" i="14"/>
  <c r="J613" i="14"/>
  <c r="K613" i="14"/>
  <c r="L613" i="14"/>
  <c r="M613" i="14"/>
  <c r="N613" i="14"/>
  <c r="F614" i="14"/>
  <c r="G614" i="14"/>
  <c r="H614" i="14"/>
  <c r="I614" i="14"/>
  <c r="J614" i="14"/>
  <c r="K614" i="14"/>
  <c r="L614" i="14"/>
  <c r="M614" i="14"/>
  <c r="N614" i="14"/>
  <c r="F615" i="14"/>
  <c r="G615" i="14"/>
  <c r="H615" i="14"/>
  <c r="I615" i="14"/>
  <c r="J615" i="14"/>
  <c r="K615" i="14"/>
  <c r="L615" i="14"/>
  <c r="M615" i="14"/>
  <c r="N615" i="14"/>
  <c r="F616" i="14"/>
  <c r="G616" i="14"/>
  <c r="H616" i="14"/>
  <c r="I616" i="14"/>
  <c r="J616" i="14"/>
  <c r="K616" i="14"/>
  <c r="L616" i="14"/>
  <c r="M616" i="14"/>
  <c r="N616" i="14"/>
  <c r="F617" i="14"/>
  <c r="G617" i="14"/>
  <c r="H617" i="14"/>
  <c r="I617" i="14"/>
  <c r="J617" i="14"/>
  <c r="K617" i="14"/>
  <c r="L617" i="14"/>
  <c r="M617" i="14"/>
  <c r="N617" i="14"/>
  <c r="F618" i="14"/>
  <c r="G618" i="14"/>
  <c r="H618" i="14"/>
  <c r="I618" i="14"/>
  <c r="J618" i="14"/>
  <c r="K618" i="14"/>
  <c r="L618" i="14"/>
  <c r="M618" i="14"/>
  <c r="N618" i="14"/>
  <c r="F619" i="14"/>
  <c r="G619" i="14"/>
  <c r="H619" i="14"/>
  <c r="I619" i="14"/>
  <c r="J619" i="14"/>
  <c r="K619" i="14"/>
  <c r="L619" i="14"/>
  <c r="M619" i="14"/>
  <c r="N619" i="14"/>
  <c r="F620" i="14"/>
  <c r="G620" i="14"/>
  <c r="H620" i="14"/>
  <c r="I620" i="14"/>
  <c r="J620" i="14"/>
  <c r="K620" i="14"/>
  <c r="L620" i="14"/>
  <c r="M620" i="14"/>
  <c r="N620" i="14"/>
  <c r="F621" i="14"/>
  <c r="G621" i="14"/>
  <c r="H621" i="14"/>
  <c r="I621" i="14"/>
  <c r="J621" i="14"/>
  <c r="K621" i="14"/>
  <c r="L621" i="14"/>
  <c r="M621" i="14"/>
  <c r="N621" i="14"/>
  <c r="F622" i="14"/>
  <c r="G622" i="14"/>
  <c r="H622" i="14"/>
  <c r="I622" i="14"/>
  <c r="J622" i="14"/>
  <c r="K622" i="14"/>
  <c r="L622" i="14"/>
  <c r="M622" i="14"/>
  <c r="N622" i="14"/>
  <c r="F623" i="14"/>
  <c r="G623" i="14"/>
  <c r="H623" i="14"/>
  <c r="I623" i="14"/>
  <c r="J623" i="14"/>
  <c r="K623" i="14"/>
  <c r="L623" i="14"/>
  <c r="M623" i="14"/>
  <c r="N623" i="14"/>
  <c r="F624" i="14"/>
  <c r="G624" i="14"/>
  <c r="H624" i="14"/>
  <c r="I624" i="14"/>
  <c r="J624" i="14"/>
  <c r="K624" i="14"/>
  <c r="L624" i="14"/>
  <c r="M624" i="14"/>
  <c r="N624" i="14"/>
  <c r="F625" i="14"/>
  <c r="G625" i="14"/>
  <c r="H625" i="14"/>
  <c r="I625" i="14"/>
  <c r="J625" i="14"/>
  <c r="K625" i="14"/>
  <c r="L625" i="14"/>
  <c r="M625" i="14"/>
  <c r="N625" i="14"/>
  <c r="F626" i="14"/>
  <c r="G626" i="14"/>
  <c r="H626" i="14"/>
  <c r="I626" i="14"/>
  <c r="J626" i="14"/>
  <c r="K626" i="14"/>
  <c r="L626" i="14"/>
  <c r="M626" i="14"/>
  <c r="N626" i="14"/>
  <c r="F627" i="14"/>
  <c r="G627" i="14"/>
  <c r="H627" i="14"/>
  <c r="I627" i="14"/>
  <c r="J627" i="14"/>
  <c r="K627" i="14"/>
  <c r="L627" i="14"/>
  <c r="M627" i="14"/>
  <c r="N627" i="14"/>
  <c r="F628" i="14"/>
  <c r="G628" i="14"/>
  <c r="H628" i="14"/>
  <c r="I628" i="14"/>
  <c r="J628" i="14"/>
  <c r="K628" i="14"/>
  <c r="L628" i="14"/>
  <c r="M628" i="14"/>
  <c r="N628" i="14"/>
  <c r="F629" i="14"/>
  <c r="G629" i="14"/>
  <c r="H629" i="14"/>
  <c r="I629" i="14"/>
  <c r="J629" i="14"/>
  <c r="K629" i="14"/>
  <c r="L629" i="14"/>
  <c r="M629" i="14"/>
  <c r="N629" i="14"/>
  <c r="F630" i="14"/>
  <c r="G630" i="14"/>
  <c r="H630" i="14"/>
  <c r="I630" i="14"/>
  <c r="J630" i="14"/>
  <c r="K630" i="14"/>
  <c r="L630" i="14"/>
  <c r="M630" i="14"/>
  <c r="N630" i="14"/>
  <c r="F631" i="14"/>
  <c r="G631" i="14"/>
  <c r="H631" i="14"/>
  <c r="I631" i="14"/>
  <c r="J631" i="14"/>
  <c r="K631" i="14"/>
  <c r="L631" i="14"/>
  <c r="M631" i="14"/>
  <c r="N631" i="14"/>
  <c r="F632" i="14"/>
  <c r="G632" i="14"/>
  <c r="H632" i="14"/>
  <c r="I632" i="14"/>
  <c r="J632" i="14"/>
  <c r="K632" i="14"/>
  <c r="L632" i="14"/>
  <c r="M632" i="14"/>
  <c r="N632" i="14"/>
  <c r="F633" i="14"/>
  <c r="G633" i="14"/>
  <c r="H633" i="14"/>
  <c r="I633" i="14"/>
  <c r="J633" i="14"/>
  <c r="K633" i="14"/>
  <c r="L633" i="14"/>
  <c r="M633" i="14"/>
  <c r="N633" i="14"/>
  <c r="F634" i="14"/>
  <c r="G634" i="14"/>
  <c r="H634" i="14"/>
  <c r="I634" i="14"/>
  <c r="J634" i="14"/>
  <c r="K634" i="14"/>
  <c r="L634" i="14"/>
  <c r="M634" i="14"/>
  <c r="N634" i="14"/>
  <c r="F635" i="14"/>
  <c r="G635" i="14"/>
  <c r="H635" i="14"/>
  <c r="I635" i="14"/>
  <c r="J635" i="14"/>
  <c r="K635" i="14"/>
  <c r="L635" i="14"/>
  <c r="M635" i="14"/>
  <c r="N635" i="14"/>
  <c r="F636" i="14"/>
  <c r="G636" i="14"/>
  <c r="H636" i="14"/>
  <c r="I636" i="14"/>
  <c r="J636" i="14"/>
  <c r="K636" i="14"/>
  <c r="L636" i="14"/>
  <c r="M636" i="14"/>
  <c r="N636" i="14"/>
  <c r="F637" i="14"/>
  <c r="G637" i="14"/>
  <c r="H637" i="14"/>
  <c r="I637" i="14"/>
  <c r="J637" i="14"/>
  <c r="K637" i="14"/>
  <c r="L637" i="14"/>
  <c r="M637" i="14"/>
  <c r="N637" i="14"/>
  <c r="F638" i="14"/>
  <c r="G638" i="14"/>
  <c r="H638" i="14"/>
  <c r="I638" i="14"/>
  <c r="J638" i="14"/>
  <c r="K638" i="14"/>
  <c r="L638" i="14"/>
  <c r="M638" i="14"/>
  <c r="N638" i="14"/>
  <c r="F639" i="14"/>
  <c r="G639" i="14"/>
  <c r="H639" i="14"/>
  <c r="I639" i="14"/>
  <c r="J639" i="14"/>
  <c r="K639" i="14"/>
  <c r="L639" i="14"/>
  <c r="M639" i="14"/>
  <c r="N639" i="14"/>
  <c r="F640" i="14"/>
  <c r="G640" i="14"/>
  <c r="H640" i="14"/>
  <c r="I640" i="14"/>
  <c r="J640" i="14"/>
  <c r="K640" i="14"/>
  <c r="L640" i="14"/>
  <c r="M640" i="14"/>
  <c r="N640" i="14"/>
  <c r="F641" i="14"/>
  <c r="G641" i="14"/>
  <c r="H641" i="14"/>
  <c r="I641" i="14"/>
  <c r="J641" i="14"/>
  <c r="K641" i="14"/>
  <c r="L641" i="14"/>
  <c r="M641" i="14"/>
  <c r="N641" i="14"/>
  <c r="F642" i="14"/>
  <c r="G642" i="14"/>
  <c r="H642" i="14"/>
  <c r="I642" i="14"/>
  <c r="J642" i="14"/>
  <c r="K642" i="14"/>
  <c r="L642" i="14"/>
  <c r="M642" i="14"/>
  <c r="N642" i="14"/>
  <c r="F643" i="14"/>
  <c r="G643" i="14"/>
  <c r="H643" i="14"/>
  <c r="I643" i="14"/>
  <c r="J643" i="14"/>
  <c r="K643" i="14"/>
  <c r="L643" i="14"/>
  <c r="M643" i="14"/>
  <c r="N643" i="14"/>
  <c r="F644" i="14"/>
  <c r="G644" i="14"/>
  <c r="H644" i="14"/>
  <c r="I644" i="14"/>
  <c r="J644" i="14"/>
  <c r="K644" i="14"/>
  <c r="L644" i="14"/>
  <c r="M644" i="14"/>
  <c r="N644" i="14"/>
  <c r="F645" i="14"/>
  <c r="G645" i="14"/>
  <c r="H645" i="14"/>
  <c r="I645" i="14"/>
  <c r="J645" i="14"/>
  <c r="K645" i="14"/>
  <c r="L645" i="14"/>
  <c r="M645" i="14"/>
  <c r="N645" i="14"/>
  <c r="F646" i="14"/>
  <c r="G646" i="14"/>
  <c r="H646" i="14"/>
  <c r="I646" i="14"/>
  <c r="J646" i="14"/>
  <c r="K646" i="14"/>
  <c r="L646" i="14"/>
  <c r="M646" i="14"/>
  <c r="N646" i="14"/>
  <c r="F647" i="14"/>
  <c r="G647" i="14"/>
  <c r="H647" i="14"/>
  <c r="I647" i="14"/>
  <c r="J647" i="14"/>
  <c r="K647" i="14"/>
  <c r="L647" i="14"/>
  <c r="M647" i="14"/>
  <c r="N647" i="14"/>
  <c r="F648" i="14"/>
  <c r="G648" i="14"/>
  <c r="H648" i="14"/>
  <c r="I648" i="14"/>
  <c r="J648" i="14"/>
  <c r="K648" i="14"/>
  <c r="L648" i="14"/>
  <c r="M648" i="14"/>
  <c r="N648" i="14"/>
  <c r="F649" i="14"/>
  <c r="G649" i="14"/>
  <c r="H649" i="14"/>
  <c r="I649" i="14"/>
  <c r="J649" i="14"/>
  <c r="K649" i="14"/>
  <c r="L649" i="14"/>
  <c r="M649" i="14"/>
  <c r="N649" i="14"/>
  <c r="F650" i="14"/>
  <c r="G650" i="14"/>
  <c r="H650" i="14"/>
  <c r="I650" i="14"/>
  <c r="J650" i="14"/>
  <c r="K650" i="14"/>
  <c r="L650" i="14"/>
  <c r="M650" i="14"/>
  <c r="N650" i="14"/>
  <c r="F651" i="14"/>
  <c r="G651" i="14"/>
  <c r="H651" i="14"/>
  <c r="I651" i="14"/>
  <c r="J651" i="14"/>
  <c r="K651" i="14"/>
  <c r="L651" i="14"/>
  <c r="M651" i="14"/>
  <c r="N651" i="14"/>
  <c r="F652" i="14"/>
  <c r="G652" i="14"/>
  <c r="H652" i="14"/>
  <c r="I652" i="14"/>
  <c r="J652" i="14"/>
  <c r="K652" i="14"/>
  <c r="L652" i="14"/>
  <c r="M652" i="14"/>
  <c r="N652" i="14"/>
  <c r="F653" i="14"/>
  <c r="G653" i="14"/>
  <c r="H653" i="14"/>
  <c r="I653" i="14"/>
  <c r="J653" i="14"/>
  <c r="K653" i="14"/>
  <c r="L653" i="14"/>
  <c r="M653" i="14"/>
  <c r="N653" i="14"/>
  <c r="F654" i="14"/>
  <c r="G654" i="14"/>
  <c r="H654" i="14"/>
  <c r="I654" i="14"/>
  <c r="J654" i="14"/>
  <c r="K654" i="14"/>
  <c r="L654" i="14"/>
  <c r="M654" i="14"/>
  <c r="N654" i="14"/>
  <c r="F655" i="14"/>
  <c r="G655" i="14"/>
  <c r="H655" i="14"/>
  <c r="I655" i="14"/>
  <c r="J655" i="14"/>
  <c r="K655" i="14"/>
  <c r="L655" i="14"/>
  <c r="M655" i="14"/>
  <c r="N655" i="14"/>
  <c r="F656" i="14"/>
  <c r="G656" i="14"/>
  <c r="H656" i="14"/>
  <c r="I656" i="14"/>
  <c r="J656" i="14"/>
  <c r="K656" i="14"/>
  <c r="L656" i="14"/>
  <c r="M656" i="14"/>
  <c r="N656" i="14"/>
  <c r="F657" i="14"/>
  <c r="G657" i="14"/>
  <c r="H657" i="14"/>
  <c r="I657" i="14"/>
  <c r="J657" i="14"/>
  <c r="K657" i="14"/>
  <c r="L657" i="14"/>
  <c r="M657" i="14"/>
  <c r="N657" i="14"/>
  <c r="F658" i="14"/>
  <c r="G658" i="14"/>
  <c r="H658" i="14"/>
  <c r="I658" i="14"/>
  <c r="J658" i="14"/>
  <c r="K658" i="14"/>
  <c r="L658" i="14"/>
  <c r="M658" i="14"/>
  <c r="N658" i="14"/>
  <c r="F659" i="14"/>
  <c r="G659" i="14"/>
  <c r="H659" i="14"/>
  <c r="I659" i="14"/>
  <c r="J659" i="14"/>
  <c r="K659" i="14"/>
  <c r="L659" i="14"/>
  <c r="M659" i="14"/>
  <c r="N659" i="14"/>
  <c r="F660" i="14"/>
  <c r="G660" i="14"/>
  <c r="H660" i="14"/>
  <c r="I660" i="14"/>
  <c r="J660" i="14"/>
  <c r="K660" i="14"/>
  <c r="L660" i="14"/>
  <c r="M660" i="14"/>
  <c r="N660" i="14"/>
  <c r="F661" i="14"/>
  <c r="G661" i="14"/>
  <c r="H661" i="14"/>
  <c r="I661" i="14"/>
  <c r="J661" i="14"/>
  <c r="K661" i="14"/>
  <c r="L661" i="14"/>
  <c r="M661" i="14"/>
  <c r="N661" i="14"/>
  <c r="F662" i="14"/>
  <c r="G662" i="14"/>
  <c r="H662" i="14"/>
  <c r="I662" i="14"/>
  <c r="J662" i="14"/>
  <c r="K662" i="14"/>
  <c r="L662" i="14"/>
  <c r="M662" i="14"/>
  <c r="N662" i="14"/>
  <c r="F663" i="14"/>
  <c r="G663" i="14"/>
  <c r="H663" i="14"/>
  <c r="I663" i="14"/>
  <c r="J663" i="14"/>
  <c r="K663" i="14"/>
  <c r="L663" i="14"/>
  <c r="M663" i="14"/>
  <c r="N663" i="14"/>
  <c r="F664" i="14"/>
  <c r="G664" i="14"/>
  <c r="H664" i="14"/>
  <c r="I664" i="14"/>
  <c r="J664" i="14"/>
  <c r="K664" i="14"/>
  <c r="L664" i="14"/>
  <c r="M664" i="14"/>
  <c r="N664" i="14"/>
  <c r="F665" i="14"/>
  <c r="G665" i="14"/>
  <c r="H665" i="14"/>
  <c r="I665" i="14"/>
  <c r="J665" i="14"/>
  <c r="K665" i="14"/>
  <c r="L665" i="14"/>
  <c r="M665" i="14"/>
  <c r="N665" i="14"/>
  <c r="F666" i="14"/>
  <c r="G666" i="14"/>
  <c r="H666" i="14"/>
  <c r="I666" i="14"/>
  <c r="J666" i="14"/>
  <c r="K666" i="14"/>
  <c r="L666" i="14"/>
  <c r="M666" i="14"/>
  <c r="N666" i="14"/>
  <c r="F667" i="14"/>
  <c r="G667" i="14"/>
  <c r="H667" i="14"/>
  <c r="I667" i="14"/>
  <c r="J667" i="14"/>
  <c r="K667" i="14"/>
  <c r="L667" i="14"/>
  <c r="M667" i="14"/>
  <c r="N667" i="14"/>
  <c r="F668" i="14"/>
  <c r="G668" i="14"/>
  <c r="H668" i="14"/>
  <c r="I668" i="14"/>
  <c r="J668" i="14"/>
  <c r="K668" i="14"/>
  <c r="L668" i="14"/>
  <c r="M668" i="14"/>
  <c r="N668" i="14"/>
  <c r="F669" i="14"/>
  <c r="G669" i="14"/>
  <c r="H669" i="14"/>
  <c r="I669" i="14"/>
  <c r="J669" i="14"/>
  <c r="K669" i="14"/>
  <c r="L669" i="14"/>
  <c r="M669" i="14"/>
  <c r="N669" i="14"/>
  <c r="F670" i="14"/>
  <c r="G670" i="14"/>
  <c r="H670" i="14"/>
  <c r="I670" i="14"/>
  <c r="J670" i="14"/>
  <c r="K670" i="14"/>
  <c r="L670" i="14"/>
  <c r="M670" i="14"/>
  <c r="N670" i="14"/>
  <c r="F671" i="14"/>
  <c r="G671" i="14"/>
  <c r="H671" i="14"/>
  <c r="I671" i="14"/>
  <c r="J671" i="14"/>
  <c r="K671" i="14"/>
  <c r="L671" i="14"/>
  <c r="M671" i="14"/>
  <c r="N671" i="14"/>
  <c r="F672" i="14"/>
  <c r="G672" i="14"/>
  <c r="H672" i="14"/>
  <c r="I672" i="14"/>
  <c r="J672" i="14"/>
  <c r="K672" i="14"/>
  <c r="L672" i="14"/>
  <c r="M672" i="14"/>
  <c r="N672" i="14"/>
  <c r="F673" i="14"/>
  <c r="G673" i="14"/>
  <c r="H673" i="14"/>
  <c r="I673" i="14"/>
  <c r="J673" i="14"/>
  <c r="K673" i="14"/>
  <c r="L673" i="14"/>
  <c r="M673" i="14"/>
  <c r="N673" i="14"/>
  <c r="F674" i="14"/>
  <c r="G674" i="14"/>
  <c r="H674" i="14"/>
  <c r="I674" i="14"/>
  <c r="J674" i="14"/>
  <c r="K674" i="14"/>
  <c r="L674" i="14"/>
  <c r="M674" i="14"/>
  <c r="N674" i="14"/>
  <c r="F675" i="14"/>
  <c r="G675" i="14"/>
  <c r="H675" i="14"/>
  <c r="I675" i="14"/>
  <c r="J675" i="14"/>
  <c r="K675" i="14"/>
  <c r="L675" i="14"/>
  <c r="M675" i="14"/>
  <c r="N675" i="14"/>
  <c r="F676" i="14"/>
  <c r="G676" i="14"/>
  <c r="H676" i="14"/>
  <c r="I676" i="14"/>
  <c r="J676" i="14"/>
  <c r="K676" i="14"/>
  <c r="L676" i="14"/>
  <c r="M676" i="14"/>
  <c r="N676" i="14"/>
  <c r="F677" i="14"/>
  <c r="G677" i="14"/>
  <c r="H677" i="14"/>
  <c r="I677" i="14"/>
  <c r="J677" i="14"/>
  <c r="K677" i="14"/>
  <c r="L677" i="14"/>
  <c r="M677" i="14"/>
  <c r="N677" i="14"/>
  <c r="F678" i="14"/>
  <c r="G678" i="14"/>
  <c r="H678" i="14"/>
  <c r="I678" i="14"/>
  <c r="J678" i="14"/>
  <c r="K678" i="14"/>
  <c r="L678" i="14"/>
  <c r="M678" i="14"/>
  <c r="N678" i="14"/>
  <c r="F679" i="14"/>
  <c r="G679" i="14"/>
  <c r="H679" i="14"/>
  <c r="I679" i="14"/>
  <c r="J679" i="14"/>
  <c r="K679" i="14"/>
  <c r="L679" i="14"/>
  <c r="M679" i="14"/>
  <c r="N679" i="14"/>
  <c r="F680" i="14"/>
  <c r="G680" i="14"/>
  <c r="H680" i="14"/>
  <c r="I680" i="14"/>
  <c r="J680" i="14"/>
  <c r="K680" i="14"/>
  <c r="L680" i="14"/>
  <c r="M680" i="14"/>
  <c r="N680" i="14"/>
  <c r="F681" i="14"/>
  <c r="G681" i="14"/>
  <c r="H681" i="14"/>
  <c r="I681" i="14"/>
  <c r="J681" i="14"/>
  <c r="K681" i="14"/>
  <c r="L681" i="14"/>
  <c r="M681" i="14"/>
  <c r="N681" i="14"/>
  <c r="F682" i="14"/>
  <c r="G682" i="14"/>
  <c r="H682" i="14"/>
  <c r="I682" i="14"/>
  <c r="J682" i="14"/>
  <c r="K682" i="14"/>
  <c r="L682" i="14"/>
  <c r="M682" i="14"/>
  <c r="N682" i="14"/>
  <c r="F683" i="14"/>
  <c r="G683" i="14"/>
  <c r="H683" i="14"/>
  <c r="I683" i="14"/>
  <c r="J683" i="14"/>
  <c r="K683" i="14"/>
  <c r="L683" i="14"/>
  <c r="M683" i="14"/>
  <c r="N683" i="14"/>
  <c r="F684" i="14"/>
  <c r="G684" i="14"/>
  <c r="H684" i="14"/>
  <c r="I684" i="14"/>
  <c r="J684" i="14"/>
  <c r="K684" i="14"/>
  <c r="L684" i="14"/>
  <c r="M684" i="14"/>
  <c r="N684" i="14"/>
  <c r="F685" i="14"/>
  <c r="G685" i="14"/>
  <c r="H685" i="14"/>
  <c r="I685" i="14"/>
  <c r="J685" i="14"/>
  <c r="K685" i="14"/>
  <c r="L685" i="14"/>
  <c r="M685" i="14"/>
  <c r="N685" i="14"/>
  <c r="F686" i="14"/>
  <c r="G686" i="14"/>
  <c r="H686" i="14"/>
  <c r="I686" i="14"/>
  <c r="J686" i="14"/>
  <c r="K686" i="14"/>
  <c r="L686" i="14"/>
  <c r="M686" i="14"/>
  <c r="N686" i="14"/>
  <c r="F687" i="14"/>
  <c r="G687" i="14"/>
  <c r="H687" i="14"/>
  <c r="I687" i="14"/>
  <c r="J687" i="14"/>
  <c r="K687" i="14"/>
  <c r="L687" i="14"/>
  <c r="M687" i="14"/>
  <c r="N687" i="14"/>
  <c r="F688" i="14"/>
  <c r="G688" i="14"/>
  <c r="H688" i="14"/>
  <c r="I688" i="14"/>
  <c r="J688" i="14"/>
  <c r="K688" i="14"/>
  <c r="L688" i="14"/>
  <c r="M688" i="14"/>
  <c r="N688" i="14"/>
  <c r="F689" i="14"/>
  <c r="G689" i="14"/>
  <c r="H689" i="14"/>
  <c r="I689" i="14"/>
  <c r="J689" i="14"/>
  <c r="K689" i="14"/>
  <c r="L689" i="14"/>
  <c r="M689" i="14"/>
  <c r="N689" i="14"/>
  <c r="F690" i="14"/>
  <c r="G690" i="14"/>
  <c r="H690" i="14"/>
  <c r="I690" i="14"/>
  <c r="J690" i="14"/>
  <c r="K690" i="14"/>
  <c r="L690" i="14"/>
  <c r="M690" i="14"/>
  <c r="N690" i="14"/>
  <c r="F691" i="14"/>
  <c r="G691" i="14"/>
  <c r="H691" i="14"/>
  <c r="I691" i="14"/>
  <c r="J691" i="14"/>
  <c r="K691" i="14"/>
  <c r="L691" i="14"/>
  <c r="M691" i="14"/>
  <c r="N691" i="14"/>
  <c r="F692" i="14"/>
  <c r="G692" i="14"/>
  <c r="H692" i="14"/>
  <c r="I692" i="14"/>
  <c r="J692" i="14"/>
  <c r="K692" i="14"/>
  <c r="L692" i="14"/>
  <c r="M692" i="14"/>
  <c r="N692" i="14"/>
  <c r="F693" i="14"/>
  <c r="G693" i="14"/>
  <c r="H693" i="14"/>
  <c r="I693" i="14"/>
  <c r="J693" i="14"/>
  <c r="K693" i="14"/>
  <c r="L693" i="14"/>
  <c r="M693" i="14"/>
  <c r="N693" i="14"/>
  <c r="F694" i="14"/>
  <c r="G694" i="14"/>
  <c r="H694" i="14"/>
  <c r="I694" i="14"/>
  <c r="J694" i="14"/>
  <c r="K694" i="14"/>
  <c r="L694" i="14"/>
  <c r="M694" i="14"/>
  <c r="N694" i="14"/>
  <c r="F695" i="14"/>
  <c r="G695" i="14"/>
  <c r="H695" i="14"/>
  <c r="I695" i="14"/>
  <c r="J695" i="14"/>
  <c r="K695" i="14"/>
  <c r="L695" i="14"/>
  <c r="M695" i="14"/>
  <c r="N695" i="14"/>
  <c r="F696" i="14"/>
  <c r="G696" i="14"/>
  <c r="H696" i="14"/>
  <c r="I696" i="14"/>
  <c r="J696" i="14"/>
  <c r="K696" i="14"/>
  <c r="L696" i="14"/>
  <c r="M696" i="14"/>
  <c r="N696" i="14"/>
  <c r="F697" i="14"/>
  <c r="G697" i="14"/>
  <c r="H697" i="14"/>
  <c r="I697" i="14"/>
  <c r="J697" i="14"/>
  <c r="K697" i="14"/>
  <c r="L697" i="14"/>
  <c r="M697" i="14"/>
  <c r="N697" i="14"/>
  <c r="F698" i="14"/>
  <c r="G698" i="14"/>
  <c r="H698" i="14"/>
  <c r="I698" i="14"/>
  <c r="J698" i="14"/>
  <c r="K698" i="14"/>
  <c r="L698" i="14"/>
  <c r="M698" i="14"/>
  <c r="N698" i="14"/>
  <c r="F699" i="14"/>
  <c r="G699" i="14"/>
  <c r="H699" i="14"/>
  <c r="I699" i="14"/>
  <c r="J699" i="14"/>
  <c r="K699" i="14"/>
  <c r="L699" i="14"/>
  <c r="M699" i="14"/>
  <c r="N699" i="14"/>
  <c r="F700" i="14"/>
  <c r="G700" i="14"/>
  <c r="H700" i="14"/>
  <c r="I700" i="14"/>
  <c r="J700" i="14"/>
  <c r="K700" i="14"/>
  <c r="L700" i="14"/>
  <c r="M700" i="14"/>
  <c r="N700" i="14"/>
  <c r="F701" i="14"/>
  <c r="G701" i="14"/>
  <c r="H701" i="14"/>
  <c r="I701" i="14"/>
  <c r="J701" i="14"/>
  <c r="K701" i="14"/>
  <c r="L701" i="14"/>
  <c r="M701" i="14"/>
  <c r="N701" i="14"/>
  <c r="F702" i="14"/>
  <c r="G702" i="14"/>
  <c r="H702" i="14"/>
  <c r="I702" i="14"/>
  <c r="J702" i="14"/>
  <c r="K702" i="14"/>
  <c r="L702" i="14"/>
  <c r="M702" i="14"/>
  <c r="N702" i="14"/>
  <c r="F703" i="14"/>
  <c r="G703" i="14"/>
  <c r="H703" i="14"/>
  <c r="I703" i="14"/>
  <c r="J703" i="14"/>
  <c r="K703" i="14"/>
  <c r="L703" i="14"/>
  <c r="M703" i="14"/>
  <c r="N703" i="14"/>
  <c r="F704" i="14"/>
  <c r="G704" i="14"/>
  <c r="H704" i="14"/>
  <c r="I704" i="14"/>
  <c r="J704" i="14"/>
  <c r="K704" i="14"/>
  <c r="L704" i="14"/>
  <c r="M704" i="14"/>
  <c r="N704" i="14"/>
  <c r="F705" i="14"/>
  <c r="G705" i="14"/>
  <c r="H705" i="14"/>
  <c r="I705" i="14"/>
  <c r="J705" i="14"/>
  <c r="K705" i="14"/>
  <c r="L705" i="14"/>
  <c r="M705" i="14"/>
  <c r="N705" i="14"/>
  <c r="F706" i="14"/>
  <c r="G706" i="14"/>
  <c r="H706" i="14"/>
  <c r="I706" i="14"/>
  <c r="J706" i="14"/>
  <c r="K706" i="14"/>
  <c r="L706" i="14"/>
  <c r="M706" i="14"/>
  <c r="N706" i="14"/>
  <c r="F707" i="14"/>
  <c r="G707" i="14"/>
  <c r="H707" i="14"/>
  <c r="I707" i="14"/>
  <c r="J707" i="14"/>
  <c r="K707" i="14"/>
  <c r="L707" i="14"/>
  <c r="M707" i="14"/>
  <c r="N707" i="14"/>
  <c r="F708" i="14"/>
  <c r="G708" i="14"/>
  <c r="H708" i="14"/>
  <c r="I708" i="14"/>
  <c r="J708" i="14"/>
  <c r="K708" i="14"/>
  <c r="L708" i="14"/>
  <c r="M708" i="14"/>
  <c r="N708" i="14"/>
  <c r="F709" i="14"/>
  <c r="G709" i="14"/>
  <c r="H709" i="14"/>
  <c r="I709" i="14"/>
  <c r="J709" i="14"/>
  <c r="K709" i="14"/>
  <c r="L709" i="14"/>
  <c r="M709" i="14"/>
  <c r="N709" i="14"/>
  <c r="F710" i="14"/>
  <c r="G710" i="14"/>
  <c r="H710" i="14"/>
  <c r="I710" i="14"/>
  <c r="J710" i="14"/>
  <c r="K710" i="14"/>
  <c r="L710" i="14"/>
  <c r="M710" i="14"/>
  <c r="N710" i="14"/>
  <c r="F711" i="14"/>
  <c r="G711" i="14"/>
  <c r="H711" i="14"/>
  <c r="I711" i="14"/>
  <c r="J711" i="14"/>
  <c r="K711" i="14"/>
  <c r="L711" i="14"/>
  <c r="M711" i="14"/>
  <c r="N711" i="14"/>
  <c r="F712" i="14"/>
  <c r="G712" i="14"/>
  <c r="H712" i="14"/>
  <c r="I712" i="14"/>
  <c r="J712" i="14"/>
  <c r="K712" i="14"/>
  <c r="L712" i="14"/>
  <c r="M712" i="14"/>
  <c r="N712" i="14"/>
  <c r="F713" i="14"/>
  <c r="G713" i="14"/>
  <c r="H713" i="14"/>
  <c r="I713" i="14"/>
  <c r="J713" i="14"/>
  <c r="K713" i="14"/>
  <c r="L713" i="14"/>
  <c r="M713" i="14"/>
  <c r="N713" i="14"/>
  <c r="F714" i="14"/>
  <c r="G714" i="14"/>
  <c r="H714" i="14"/>
  <c r="I714" i="14"/>
  <c r="J714" i="14"/>
  <c r="K714" i="14"/>
  <c r="L714" i="14"/>
  <c r="M714" i="14"/>
  <c r="N714" i="14"/>
  <c r="F715" i="14"/>
  <c r="G715" i="14"/>
  <c r="H715" i="14"/>
  <c r="I715" i="14"/>
  <c r="J715" i="14"/>
  <c r="K715" i="14"/>
  <c r="L715" i="14"/>
  <c r="M715" i="14"/>
  <c r="N715" i="14"/>
  <c r="F716" i="14"/>
  <c r="G716" i="14"/>
  <c r="H716" i="14"/>
  <c r="I716" i="14"/>
  <c r="J716" i="14"/>
  <c r="K716" i="14"/>
  <c r="L716" i="14"/>
  <c r="M716" i="14"/>
  <c r="N716" i="14"/>
  <c r="F717" i="14"/>
  <c r="G717" i="14"/>
  <c r="H717" i="14"/>
  <c r="I717" i="14"/>
  <c r="J717" i="14"/>
  <c r="K717" i="14"/>
  <c r="L717" i="14"/>
  <c r="M717" i="14"/>
  <c r="N717" i="14"/>
  <c r="F718" i="14"/>
  <c r="G718" i="14"/>
  <c r="H718" i="14"/>
  <c r="I718" i="14"/>
  <c r="J718" i="14"/>
  <c r="K718" i="14"/>
  <c r="L718" i="14"/>
  <c r="M718" i="14"/>
  <c r="N718" i="14"/>
  <c r="F719" i="14"/>
  <c r="G719" i="14"/>
  <c r="H719" i="14"/>
  <c r="I719" i="14"/>
  <c r="J719" i="14"/>
  <c r="K719" i="14"/>
  <c r="L719" i="14"/>
  <c r="M719" i="14"/>
  <c r="N719" i="14"/>
  <c r="F720" i="14"/>
  <c r="G720" i="14"/>
  <c r="H720" i="14"/>
  <c r="I720" i="14"/>
  <c r="J720" i="14"/>
  <c r="K720" i="14"/>
  <c r="L720" i="14"/>
  <c r="M720" i="14"/>
  <c r="N720" i="14"/>
  <c r="F721" i="14"/>
  <c r="G721" i="14"/>
  <c r="H721" i="14"/>
  <c r="I721" i="14"/>
  <c r="J721" i="14"/>
  <c r="K721" i="14"/>
  <c r="L721" i="14"/>
  <c r="M721" i="14"/>
  <c r="N721" i="14"/>
  <c r="F722" i="14"/>
  <c r="G722" i="14"/>
  <c r="H722" i="14"/>
  <c r="I722" i="14"/>
  <c r="J722" i="14"/>
  <c r="K722" i="14"/>
  <c r="L722" i="14"/>
  <c r="M722" i="14"/>
  <c r="N722" i="14"/>
  <c r="F723" i="14"/>
  <c r="G723" i="14"/>
  <c r="H723" i="14"/>
  <c r="I723" i="14"/>
  <c r="J723" i="14"/>
  <c r="K723" i="14"/>
  <c r="L723" i="14"/>
  <c r="M723" i="14"/>
  <c r="N723" i="14"/>
  <c r="F724" i="14"/>
  <c r="G724" i="14"/>
  <c r="H724" i="14"/>
  <c r="I724" i="14"/>
  <c r="J724" i="14"/>
  <c r="K724" i="14"/>
  <c r="L724" i="14"/>
  <c r="M724" i="14"/>
  <c r="N724" i="14"/>
  <c r="F725" i="14"/>
  <c r="G725" i="14"/>
  <c r="H725" i="14"/>
  <c r="I725" i="14"/>
  <c r="J725" i="14"/>
  <c r="K725" i="14"/>
  <c r="L725" i="14"/>
  <c r="M725" i="14"/>
  <c r="N725" i="14"/>
  <c r="F726" i="14"/>
  <c r="G726" i="14"/>
  <c r="H726" i="14"/>
  <c r="I726" i="14"/>
  <c r="J726" i="14"/>
  <c r="K726" i="14"/>
  <c r="L726" i="14"/>
  <c r="M726" i="14"/>
  <c r="N726" i="14"/>
  <c r="F727" i="14"/>
  <c r="G727" i="14"/>
  <c r="H727" i="14"/>
  <c r="I727" i="14"/>
  <c r="J727" i="14"/>
  <c r="K727" i="14"/>
  <c r="L727" i="14"/>
  <c r="M727" i="14"/>
  <c r="N727" i="14"/>
  <c r="F728" i="14"/>
  <c r="G728" i="14"/>
  <c r="H728" i="14"/>
  <c r="I728" i="14"/>
  <c r="J728" i="14"/>
  <c r="K728" i="14"/>
  <c r="L728" i="14"/>
  <c r="M728" i="14"/>
  <c r="N728" i="14"/>
  <c r="F729" i="14"/>
  <c r="G729" i="14"/>
  <c r="H729" i="14"/>
  <c r="I729" i="14"/>
  <c r="J729" i="14"/>
  <c r="K729" i="14"/>
  <c r="L729" i="14"/>
  <c r="M729" i="14"/>
  <c r="N729" i="14"/>
  <c r="F730" i="14"/>
  <c r="G730" i="14"/>
  <c r="H730" i="14"/>
  <c r="I730" i="14"/>
  <c r="J730" i="14"/>
  <c r="K730" i="14"/>
  <c r="L730" i="14"/>
  <c r="M730" i="14"/>
  <c r="N730" i="14"/>
  <c r="F731" i="14"/>
  <c r="G731" i="14"/>
  <c r="H731" i="14"/>
  <c r="I731" i="14"/>
  <c r="J731" i="14"/>
  <c r="K731" i="14"/>
  <c r="L731" i="14"/>
  <c r="M731" i="14"/>
  <c r="N731" i="14"/>
  <c r="F732" i="14"/>
  <c r="G732" i="14"/>
  <c r="H732" i="14"/>
  <c r="I732" i="14"/>
  <c r="J732" i="14"/>
  <c r="K732" i="14"/>
  <c r="L732" i="14"/>
  <c r="M732" i="14"/>
  <c r="N732" i="14"/>
  <c r="F733" i="14"/>
  <c r="G733" i="14"/>
  <c r="H733" i="14"/>
  <c r="I733" i="14"/>
  <c r="J733" i="14"/>
  <c r="K733" i="14"/>
  <c r="L733" i="14"/>
  <c r="M733" i="14"/>
  <c r="N733" i="14"/>
  <c r="F734" i="14"/>
  <c r="G734" i="14"/>
  <c r="H734" i="14"/>
  <c r="I734" i="14"/>
  <c r="J734" i="14"/>
  <c r="K734" i="14"/>
  <c r="L734" i="14"/>
  <c r="M734" i="14"/>
  <c r="N734" i="14"/>
  <c r="F735" i="14"/>
  <c r="G735" i="14"/>
  <c r="H735" i="14"/>
  <c r="I735" i="14"/>
  <c r="J735" i="14"/>
  <c r="K735" i="14"/>
  <c r="L735" i="14"/>
  <c r="M735" i="14"/>
  <c r="N735" i="14"/>
  <c r="F736" i="14"/>
  <c r="G736" i="14"/>
  <c r="H736" i="14"/>
  <c r="I736" i="14"/>
  <c r="J736" i="14"/>
  <c r="K736" i="14"/>
  <c r="L736" i="14"/>
  <c r="M736" i="14"/>
  <c r="N736" i="14"/>
  <c r="F737" i="14"/>
  <c r="G737" i="14"/>
  <c r="H737" i="14"/>
  <c r="I737" i="14"/>
  <c r="J737" i="14"/>
  <c r="K737" i="14"/>
  <c r="L737" i="14"/>
  <c r="M737" i="14"/>
  <c r="N737" i="14"/>
  <c r="F738" i="14"/>
  <c r="G738" i="14"/>
  <c r="H738" i="14"/>
  <c r="I738" i="14"/>
  <c r="J738" i="14"/>
  <c r="K738" i="14"/>
  <c r="L738" i="14"/>
  <c r="M738" i="14"/>
  <c r="N738" i="14"/>
  <c r="F739" i="14"/>
  <c r="G739" i="14"/>
  <c r="H739" i="14"/>
  <c r="I739" i="14"/>
  <c r="J739" i="14"/>
  <c r="K739" i="14"/>
  <c r="L739" i="14"/>
  <c r="M739" i="14"/>
  <c r="N739" i="14"/>
  <c r="F740" i="14"/>
  <c r="G740" i="14"/>
  <c r="H740" i="14"/>
  <c r="I740" i="14"/>
  <c r="J740" i="14"/>
  <c r="K740" i="14"/>
  <c r="L740" i="14"/>
  <c r="M740" i="14"/>
  <c r="N740" i="14"/>
  <c r="F741" i="14"/>
  <c r="G741" i="14"/>
  <c r="H741" i="14"/>
  <c r="I741" i="14"/>
  <c r="J741" i="14"/>
  <c r="K741" i="14"/>
  <c r="L741" i="14"/>
  <c r="M741" i="14"/>
  <c r="N741" i="14"/>
  <c r="F742" i="14"/>
  <c r="G742" i="14"/>
  <c r="H742" i="14"/>
  <c r="I742" i="14"/>
  <c r="J742" i="14"/>
  <c r="K742" i="14"/>
  <c r="L742" i="14"/>
  <c r="M742" i="14"/>
  <c r="N742" i="14"/>
  <c r="F743" i="14"/>
  <c r="G743" i="14"/>
  <c r="H743" i="14"/>
  <c r="I743" i="14"/>
  <c r="J743" i="14"/>
  <c r="K743" i="14"/>
  <c r="L743" i="14"/>
  <c r="M743" i="14"/>
  <c r="N743" i="14"/>
  <c r="F744" i="14"/>
  <c r="G744" i="14"/>
  <c r="H744" i="14"/>
  <c r="I744" i="14"/>
  <c r="J744" i="14"/>
  <c r="K744" i="14"/>
  <c r="L744" i="14"/>
  <c r="M744" i="14"/>
  <c r="N744" i="14"/>
  <c r="F745" i="14"/>
  <c r="G745" i="14"/>
  <c r="H745" i="14"/>
  <c r="I745" i="14"/>
  <c r="J745" i="14"/>
  <c r="K745" i="14"/>
  <c r="L745" i="14"/>
  <c r="M745" i="14"/>
  <c r="N745" i="14"/>
  <c r="F746" i="14"/>
  <c r="G746" i="14"/>
  <c r="H746" i="14"/>
  <c r="I746" i="14"/>
  <c r="J746" i="14"/>
  <c r="K746" i="14"/>
  <c r="L746" i="14"/>
  <c r="M746" i="14"/>
  <c r="N746" i="14"/>
  <c r="F747" i="14"/>
  <c r="G747" i="14"/>
  <c r="H747" i="14"/>
  <c r="I747" i="14"/>
  <c r="J747" i="14"/>
  <c r="K747" i="14"/>
  <c r="L747" i="14"/>
  <c r="M747" i="14"/>
  <c r="N747" i="14"/>
  <c r="F748" i="14"/>
  <c r="G748" i="14"/>
  <c r="H748" i="14"/>
  <c r="I748" i="14"/>
  <c r="J748" i="14"/>
  <c r="K748" i="14"/>
  <c r="L748" i="14"/>
  <c r="M748" i="14"/>
  <c r="N748" i="14"/>
  <c r="F749" i="14"/>
  <c r="G749" i="14"/>
  <c r="H749" i="14"/>
  <c r="I749" i="14"/>
  <c r="J749" i="14"/>
  <c r="K749" i="14"/>
  <c r="L749" i="14"/>
  <c r="M749" i="14"/>
  <c r="N749" i="14"/>
  <c r="F750" i="14"/>
  <c r="G750" i="14"/>
  <c r="H750" i="14"/>
  <c r="I750" i="14"/>
  <c r="J750" i="14"/>
  <c r="K750" i="14"/>
  <c r="L750" i="14"/>
  <c r="M750" i="14"/>
  <c r="N750" i="14"/>
  <c r="F751" i="14"/>
  <c r="G751" i="14"/>
  <c r="H751" i="14"/>
  <c r="I751" i="14"/>
  <c r="J751" i="14"/>
  <c r="K751" i="14"/>
  <c r="L751" i="14"/>
  <c r="M751" i="14"/>
  <c r="N751" i="14"/>
  <c r="F752" i="14"/>
  <c r="G752" i="14"/>
  <c r="H752" i="14"/>
  <c r="I752" i="14"/>
  <c r="J752" i="14"/>
  <c r="K752" i="14"/>
  <c r="L752" i="14"/>
  <c r="M752" i="14"/>
  <c r="N752" i="14"/>
  <c r="F753" i="14"/>
  <c r="G753" i="14"/>
  <c r="H753" i="14"/>
  <c r="I753" i="14"/>
  <c r="J753" i="14"/>
  <c r="K753" i="14"/>
  <c r="L753" i="14"/>
  <c r="M753" i="14"/>
  <c r="N753" i="14"/>
  <c r="F754" i="14"/>
  <c r="G754" i="14"/>
  <c r="H754" i="14"/>
  <c r="I754" i="14"/>
  <c r="J754" i="14"/>
  <c r="K754" i="14"/>
  <c r="L754" i="14"/>
  <c r="M754" i="14"/>
  <c r="N754" i="14"/>
  <c r="F755" i="14"/>
  <c r="G755" i="14"/>
  <c r="H755" i="14"/>
  <c r="I755" i="14"/>
  <c r="J755" i="14"/>
  <c r="K755" i="14"/>
  <c r="L755" i="14"/>
  <c r="M755" i="14"/>
  <c r="N755" i="14"/>
  <c r="F756" i="14"/>
  <c r="G756" i="14"/>
  <c r="H756" i="14"/>
  <c r="I756" i="14"/>
  <c r="J756" i="14"/>
  <c r="K756" i="14"/>
  <c r="L756" i="14"/>
  <c r="M756" i="14"/>
  <c r="N756" i="14"/>
  <c r="F757" i="14"/>
  <c r="G757" i="14"/>
  <c r="H757" i="14"/>
  <c r="I757" i="14"/>
  <c r="J757" i="14"/>
  <c r="K757" i="14"/>
  <c r="L757" i="14"/>
  <c r="M757" i="14"/>
  <c r="N757" i="14"/>
  <c r="F758" i="14"/>
  <c r="G758" i="14"/>
  <c r="H758" i="14"/>
  <c r="I758" i="14"/>
  <c r="J758" i="14"/>
  <c r="K758" i="14"/>
  <c r="L758" i="14"/>
  <c r="M758" i="14"/>
  <c r="N758" i="14"/>
  <c r="F759" i="14"/>
  <c r="G759" i="14"/>
  <c r="H759" i="14"/>
  <c r="I759" i="14"/>
  <c r="J759" i="14"/>
  <c r="K759" i="14"/>
  <c r="L759" i="14"/>
  <c r="M759" i="14"/>
  <c r="N759" i="14"/>
  <c r="F760" i="14"/>
  <c r="G760" i="14"/>
  <c r="H760" i="14"/>
  <c r="I760" i="14"/>
  <c r="J760" i="14"/>
  <c r="K760" i="14"/>
  <c r="L760" i="14"/>
  <c r="M760" i="14"/>
  <c r="N760" i="14"/>
  <c r="F761" i="14"/>
  <c r="G761" i="14"/>
  <c r="H761" i="14"/>
  <c r="I761" i="14"/>
  <c r="J761" i="14"/>
  <c r="K761" i="14"/>
  <c r="L761" i="14"/>
  <c r="M761" i="14"/>
  <c r="N761" i="14"/>
  <c r="F762" i="14"/>
  <c r="G762" i="14"/>
  <c r="H762" i="14"/>
  <c r="I762" i="14"/>
  <c r="J762" i="14"/>
  <c r="K762" i="14"/>
  <c r="L762" i="14"/>
  <c r="M762" i="14"/>
  <c r="N762" i="14"/>
  <c r="F763" i="14"/>
  <c r="G763" i="14"/>
  <c r="H763" i="14"/>
  <c r="I763" i="14"/>
  <c r="J763" i="14"/>
  <c r="K763" i="14"/>
  <c r="L763" i="14"/>
  <c r="M763" i="14"/>
  <c r="N763" i="14"/>
  <c r="F764" i="14"/>
  <c r="G764" i="14"/>
  <c r="H764" i="14"/>
  <c r="I764" i="14"/>
  <c r="J764" i="14"/>
  <c r="K764" i="14"/>
  <c r="L764" i="14"/>
  <c r="M764" i="14"/>
  <c r="N764" i="14"/>
  <c r="F765" i="14"/>
  <c r="G765" i="14"/>
  <c r="H765" i="14"/>
  <c r="I765" i="14"/>
  <c r="J765" i="14"/>
  <c r="K765" i="14"/>
  <c r="L765" i="14"/>
  <c r="M765" i="14"/>
  <c r="N765" i="14"/>
  <c r="F766" i="14"/>
  <c r="G766" i="14"/>
  <c r="H766" i="14"/>
  <c r="I766" i="14"/>
  <c r="J766" i="14"/>
  <c r="K766" i="14"/>
  <c r="L766" i="14"/>
  <c r="M766" i="14"/>
  <c r="N766" i="14"/>
  <c r="F767" i="14"/>
  <c r="G767" i="14"/>
  <c r="H767" i="14"/>
  <c r="I767" i="14"/>
  <c r="J767" i="14"/>
  <c r="K767" i="14"/>
  <c r="L767" i="14"/>
  <c r="M767" i="14"/>
  <c r="N767" i="14"/>
  <c r="F768" i="14"/>
  <c r="G768" i="14"/>
  <c r="H768" i="14"/>
  <c r="I768" i="14"/>
  <c r="J768" i="14"/>
  <c r="K768" i="14"/>
  <c r="L768" i="14"/>
  <c r="M768" i="14"/>
  <c r="N768" i="14"/>
  <c r="F769" i="14"/>
  <c r="G769" i="14"/>
  <c r="H769" i="14"/>
  <c r="I769" i="14"/>
  <c r="J769" i="14"/>
  <c r="K769" i="14"/>
  <c r="L769" i="14"/>
  <c r="M769" i="14"/>
  <c r="N769" i="14"/>
  <c r="F770" i="14"/>
  <c r="G770" i="14"/>
  <c r="H770" i="14"/>
  <c r="I770" i="14"/>
  <c r="J770" i="14"/>
  <c r="K770" i="14"/>
  <c r="L770" i="14"/>
  <c r="M770" i="14"/>
  <c r="N770" i="14"/>
  <c r="F771" i="14"/>
  <c r="G771" i="14"/>
  <c r="H771" i="14"/>
  <c r="I771" i="14"/>
  <c r="J771" i="14"/>
  <c r="K771" i="14"/>
  <c r="L771" i="14"/>
  <c r="M771" i="14"/>
  <c r="N771" i="14"/>
  <c r="F772" i="14"/>
  <c r="G772" i="14"/>
  <c r="H772" i="14"/>
  <c r="I772" i="14"/>
  <c r="J772" i="14"/>
  <c r="K772" i="14"/>
  <c r="L772" i="14"/>
  <c r="M772" i="14"/>
  <c r="N772" i="14"/>
  <c r="F773" i="14"/>
  <c r="G773" i="14"/>
  <c r="H773" i="14"/>
  <c r="I773" i="14"/>
  <c r="J773" i="14"/>
  <c r="K773" i="14"/>
  <c r="L773" i="14"/>
  <c r="M773" i="14"/>
  <c r="N773" i="14"/>
  <c r="F774" i="14"/>
  <c r="G774" i="14"/>
  <c r="H774" i="14"/>
  <c r="I774" i="14"/>
  <c r="J774" i="14"/>
  <c r="K774" i="14"/>
  <c r="L774" i="14"/>
  <c r="M774" i="14"/>
  <c r="N774" i="14"/>
  <c r="F775" i="14"/>
  <c r="G775" i="14"/>
  <c r="H775" i="14"/>
  <c r="I775" i="14"/>
  <c r="J775" i="14"/>
  <c r="K775" i="14"/>
  <c r="L775" i="14"/>
  <c r="M775" i="14"/>
  <c r="N775" i="14"/>
  <c r="F776" i="14"/>
  <c r="G776" i="14"/>
  <c r="H776" i="14"/>
  <c r="I776" i="14"/>
  <c r="J776" i="14"/>
  <c r="K776" i="14"/>
  <c r="L776" i="14"/>
  <c r="M776" i="14"/>
  <c r="N776" i="14"/>
  <c r="F777" i="14"/>
  <c r="G777" i="14"/>
  <c r="H777" i="14"/>
  <c r="I777" i="14"/>
  <c r="J777" i="14"/>
  <c r="K777" i="14"/>
  <c r="L777" i="14"/>
  <c r="M777" i="14"/>
  <c r="N777" i="14"/>
  <c r="F778" i="14"/>
  <c r="G778" i="14"/>
  <c r="H778" i="14"/>
  <c r="I778" i="14"/>
  <c r="J778" i="14"/>
  <c r="K778" i="14"/>
  <c r="L778" i="14"/>
  <c r="M778" i="14"/>
  <c r="N778" i="14"/>
  <c r="F779" i="14"/>
  <c r="G779" i="14"/>
  <c r="H779" i="14"/>
  <c r="I779" i="14"/>
  <c r="J779" i="14"/>
  <c r="K779" i="14"/>
  <c r="L779" i="14"/>
  <c r="M779" i="14"/>
  <c r="N779" i="14"/>
  <c r="F780" i="14"/>
  <c r="G780" i="14"/>
  <c r="H780" i="14"/>
  <c r="I780" i="14"/>
  <c r="J780" i="14"/>
  <c r="K780" i="14"/>
  <c r="L780" i="14"/>
  <c r="M780" i="14"/>
  <c r="N780" i="14"/>
  <c r="F781" i="14"/>
  <c r="G781" i="14"/>
  <c r="H781" i="14"/>
  <c r="I781" i="14"/>
  <c r="J781" i="14"/>
  <c r="K781" i="14"/>
  <c r="L781" i="14"/>
  <c r="M781" i="14"/>
  <c r="N781" i="14"/>
  <c r="F782" i="14"/>
  <c r="G782" i="14"/>
  <c r="H782" i="14"/>
  <c r="I782" i="14"/>
  <c r="J782" i="14"/>
  <c r="K782" i="14"/>
  <c r="L782" i="14"/>
  <c r="M782" i="14"/>
  <c r="N782" i="14"/>
  <c r="F783" i="14"/>
  <c r="G783" i="14"/>
  <c r="H783" i="14"/>
  <c r="I783" i="14"/>
  <c r="J783" i="14"/>
  <c r="K783" i="14"/>
  <c r="L783" i="14"/>
  <c r="M783" i="14"/>
  <c r="N783" i="14"/>
  <c r="F784" i="14"/>
  <c r="G784" i="14"/>
  <c r="H784" i="14"/>
  <c r="I784" i="14"/>
  <c r="J784" i="14"/>
  <c r="K784" i="14"/>
  <c r="L784" i="14"/>
  <c r="M784" i="14"/>
  <c r="N784" i="14"/>
  <c r="F785" i="14"/>
  <c r="G785" i="14"/>
  <c r="H785" i="14"/>
  <c r="I785" i="14"/>
  <c r="J785" i="14"/>
  <c r="K785" i="14"/>
  <c r="L785" i="14"/>
  <c r="M785" i="14"/>
  <c r="N785" i="14"/>
  <c r="F786" i="14"/>
  <c r="G786" i="14"/>
  <c r="H786" i="14"/>
  <c r="I786" i="14"/>
  <c r="J786" i="14"/>
  <c r="K786" i="14"/>
  <c r="L786" i="14"/>
  <c r="M786" i="14"/>
  <c r="N786" i="14"/>
  <c r="F787" i="14"/>
  <c r="G787" i="14"/>
  <c r="H787" i="14"/>
  <c r="I787" i="14"/>
  <c r="J787" i="14"/>
  <c r="K787" i="14"/>
  <c r="L787" i="14"/>
  <c r="M787" i="14"/>
  <c r="N787" i="14"/>
  <c r="F788" i="14"/>
  <c r="G788" i="14"/>
  <c r="H788" i="14"/>
  <c r="I788" i="14"/>
  <c r="J788" i="14"/>
  <c r="K788" i="14"/>
  <c r="L788" i="14"/>
  <c r="M788" i="14"/>
  <c r="N788" i="14"/>
  <c r="F789" i="14"/>
  <c r="G789" i="14"/>
  <c r="H789" i="14"/>
  <c r="I789" i="14"/>
  <c r="J789" i="14"/>
  <c r="K789" i="14"/>
  <c r="L789" i="14"/>
  <c r="M789" i="14"/>
  <c r="N789" i="14"/>
  <c r="F790" i="14"/>
  <c r="G790" i="14"/>
  <c r="H790" i="14"/>
  <c r="I790" i="14"/>
  <c r="J790" i="14"/>
  <c r="K790" i="14"/>
  <c r="L790" i="14"/>
  <c r="M790" i="14"/>
  <c r="N790" i="14"/>
  <c r="F791" i="14"/>
  <c r="G791" i="14"/>
  <c r="H791" i="14"/>
  <c r="I791" i="14"/>
  <c r="J791" i="14"/>
  <c r="K791" i="14"/>
  <c r="L791" i="14"/>
  <c r="M791" i="14"/>
  <c r="N791" i="14"/>
  <c r="F792" i="14"/>
  <c r="G792" i="14"/>
  <c r="H792" i="14"/>
  <c r="I792" i="14"/>
  <c r="J792" i="14"/>
  <c r="K792" i="14"/>
  <c r="L792" i="14"/>
  <c r="M792" i="14"/>
  <c r="N792" i="14"/>
  <c r="F793" i="14"/>
  <c r="G793" i="14"/>
  <c r="H793" i="14"/>
  <c r="I793" i="14"/>
  <c r="J793" i="14"/>
  <c r="K793" i="14"/>
  <c r="L793" i="14"/>
  <c r="M793" i="14"/>
  <c r="N793" i="14"/>
  <c r="F794" i="14"/>
  <c r="G794" i="14"/>
  <c r="H794" i="14"/>
  <c r="I794" i="14"/>
  <c r="J794" i="14"/>
  <c r="K794" i="14"/>
  <c r="L794" i="14"/>
  <c r="M794" i="14"/>
  <c r="N794" i="14"/>
  <c r="F795" i="14"/>
  <c r="G795" i="14"/>
  <c r="H795" i="14"/>
  <c r="I795" i="14"/>
  <c r="J795" i="14"/>
  <c r="K795" i="14"/>
  <c r="L795" i="14"/>
  <c r="M795" i="14"/>
  <c r="N795" i="14"/>
  <c r="F796" i="14"/>
  <c r="G796" i="14"/>
  <c r="H796" i="14"/>
  <c r="I796" i="14"/>
  <c r="J796" i="14"/>
  <c r="K796" i="14"/>
  <c r="L796" i="14"/>
  <c r="M796" i="14"/>
  <c r="N796" i="14"/>
  <c r="F797" i="14"/>
  <c r="G797" i="14"/>
  <c r="H797" i="14"/>
  <c r="I797" i="14"/>
  <c r="J797" i="14"/>
  <c r="K797" i="14"/>
  <c r="L797" i="14"/>
  <c r="M797" i="14"/>
  <c r="N797" i="14"/>
  <c r="F798" i="14"/>
  <c r="G798" i="14"/>
  <c r="H798" i="14"/>
  <c r="I798" i="14"/>
  <c r="J798" i="14"/>
  <c r="K798" i="14"/>
  <c r="L798" i="14"/>
  <c r="M798" i="14"/>
  <c r="N798" i="14"/>
  <c r="F799" i="14"/>
  <c r="G799" i="14"/>
  <c r="H799" i="14"/>
  <c r="I799" i="14"/>
  <c r="J799" i="14"/>
  <c r="K799" i="14"/>
  <c r="L799" i="14"/>
  <c r="M799" i="14"/>
  <c r="N799" i="14"/>
  <c r="F800" i="14"/>
  <c r="G800" i="14"/>
  <c r="H800" i="14"/>
  <c r="I800" i="14"/>
  <c r="J800" i="14"/>
  <c r="K800" i="14"/>
  <c r="L800" i="14"/>
  <c r="M800" i="14"/>
  <c r="N800" i="14"/>
  <c r="F801" i="14"/>
  <c r="G801" i="14"/>
  <c r="H801" i="14"/>
  <c r="I801" i="14"/>
  <c r="J801" i="14"/>
  <c r="K801" i="14"/>
  <c r="L801" i="14"/>
  <c r="M801" i="14"/>
  <c r="N801" i="14"/>
  <c r="F802" i="14"/>
  <c r="G802" i="14"/>
  <c r="H802" i="14"/>
  <c r="I802" i="14"/>
  <c r="J802" i="14"/>
  <c r="K802" i="14"/>
  <c r="L802" i="14"/>
  <c r="M802" i="14"/>
  <c r="N802" i="14"/>
  <c r="F803" i="14"/>
  <c r="G803" i="14"/>
  <c r="H803" i="14"/>
  <c r="I803" i="14"/>
  <c r="J803" i="14"/>
  <c r="K803" i="14"/>
  <c r="L803" i="14"/>
  <c r="M803" i="14"/>
  <c r="N803" i="14"/>
  <c r="F804" i="14"/>
  <c r="G804" i="14"/>
  <c r="H804" i="14"/>
  <c r="I804" i="14"/>
  <c r="J804" i="14"/>
  <c r="K804" i="14"/>
  <c r="L804" i="14"/>
  <c r="M804" i="14"/>
  <c r="N804" i="14"/>
  <c r="F805" i="14"/>
  <c r="G805" i="14"/>
  <c r="H805" i="14"/>
  <c r="I805" i="14"/>
  <c r="J805" i="14"/>
  <c r="K805" i="14"/>
  <c r="L805" i="14"/>
  <c r="M805" i="14"/>
  <c r="N805" i="14"/>
  <c r="F806" i="14"/>
  <c r="G806" i="14"/>
  <c r="H806" i="14"/>
  <c r="I806" i="14"/>
  <c r="J806" i="14"/>
  <c r="K806" i="14"/>
  <c r="L806" i="14"/>
  <c r="M806" i="14"/>
  <c r="N806" i="14"/>
  <c r="F807" i="14"/>
  <c r="G807" i="14"/>
  <c r="H807" i="14"/>
  <c r="I807" i="14"/>
  <c r="J807" i="14"/>
  <c r="K807" i="14"/>
  <c r="L807" i="14"/>
  <c r="M807" i="14"/>
  <c r="N807" i="14"/>
  <c r="F808" i="14"/>
  <c r="G808" i="14"/>
  <c r="H808" i="14"/>
  <c r="I808" i="14"/>
  <c r="J808" i="14"/>
  <c r="K808" i="14"/>
  <c r="L808" i="14"/>
  <c r="M808" i="14"/>
  <c r="N808" i="14"/>
  <c r="F809" i="14"/>
  <c r="G809" i="14"/>
  <c r="H809" i="14"/>
  <c r="I809" i="14"/>
  <c r="J809" i="14"/>
  <c r="K809" i="14"/>
  <c r="L809" i="14"/>
  <c r="M809" i="14"/>
  <c r="N809" i="14"/>
  <c r="F810" i="14"/>
  <c r="G810" i="14"/>
  <c r="H810" i="14"/>
  <c r="I810" i="14"/>
  <c r="J810" i="14"/>
  <c r="K810" i="14"/>
  <c r="L810" i="14"/>
  <c r="M810" i="14"/>
  <c r="N810" i="14"/>
  <c r="F811" i="14"/>
  <c r="G811" i="14"/>
  <c r="H811" i="14"/>
  <c r="I811" i="14"/>
  <c r="J811" i="14"/>
  <c r="K811" i="14"/>
  <c r="L811" i="14"/>
  <c r="M811" i="14"/>
  <c r="N811" i="14"/>
  <c r="F812" i="14"/>
  <c r="G812" i="14"/>
  <c r="H812" i="14"/>
  <c r="I812" i="14"/>
  <c r="J812" i="14"/>
  <c r="K812" i="14"/>
  <c r="L812" i="14"/>
  <c r="M812" i="14"/>
  <c r="N812" i="14"/>
  <c r="F813" i="14"/>
  <c r="G813" i="14"/>
  <c r="H813" i="14"/>
  <c r="I813" i="14"/>
  <c r="J813" i="14"/>
  <c r="K813" i="14"/>
  <c r="L813" i="14"/>
  <c r="M813" i="14"/>
  <c r="N813" i="14"/>
  <c r="F814" i="14"/>
  <c r="G814" i="14"/>
  <c r="H814" i="14"/>
  <c r="I814" i="14"/>
  <c r="J814" i="14"/>
  <c r="K814" i="14"/>
  <c r="L814" i="14"/>
  <c r="M814" i="14"/>
  <c r="N814" i="14"/>
  <c r="F815" i="14"/>
  <c r="G815" i="14"/>
  <c r="H815" i="14"/>
  <c r="I815" i="14"/>
  <c r="J815" i="14"/>
  <c r="K815" i="14"/>
  <c r="L815" i="14"/>
  <c r="M815" i="14"/>
  <c r="N815" i="14"/>
  <c r="F816" i="14"/>
  <c r="G816" i="14"/>
  <c r="H816" i="14"/>
  <c r="I816" i="14"/>
  <c r="J816" i="14"/>
  <c r="K816" i="14"/>
  <c r="L816" i="14"/>
  <c r="M816" i="14"/>
  <c r="N816" i="14"/>
  <c r="F817" i="14"/>
  <c r="G817" i="14"/>
  <c r="H817" i="14"/>
  <c r="I817" i="14"/>
  <c r="J817" i="14"/>
  <c r="K817" i="14"/>
  <c r="L817" i="14"/>
  <c r="M817" i="14"/>
  <c r="N817" i="14"/>
  <c r="F818" i="14"/>
  <c r="G818" i="14"/>
  <c r="H818" i="14"/>
  <c r="I818" i="14"/>
  <c r="J818" i="14"/>
  <c r="K818" i="14"/>
  <c r="L818" i="14"/>
  <c r="M818" i="14"/>
  <c r="N818" i="14"/>
  <c r="F819" i="14"/>
  <c r="G819" i="14"/>
  <c r="H819" i="14"/>
  <c r="I819" i="14"/>
  <c r="J819" i="14"/>
  <c r="K819" i="14"/>
  <c r="L819" i="14"/>
  <c r="M819" i="14"/>
  <c r="N819" i="14"/>
  <c r="F820" i="14"/>
  <c r="G820" i="14"/>
  <c r="H820" i="14"/>
  <c r="I820" i="14"/>
  <c r="J820" i="14"/>
  <c r="K820" i="14"/>
  <c r="L820" i="14"/>
  <c r="M820" i="14"/>
  <c r="N820" i="14"/>
  <c r="F821" i="14"/>
  <c r="G821" i="14"/>
  <c r="H821" i="14"/>
  <c r="I821" i="14"/>
  <c r="J821" i="14"/>
  <c r="K821" i="14"/>
  <c r="L821" i="14"/>
  <c r="M821" i="14"/>
  <c r="N821" i="14"/>
  <c r="F822" i="14"/>
  <c r="G822" i="14"/>
  <c r="H822" i="14"/>
  <c r="I822" i="14"/>
  <c r="J822" i="14"/>
  <c r="K822" i="14"/>
  <c r="L822" i="14"/>
  <c r="M822" i="14"/>
  <c r="N822" i="14"/>
  <c r="F823" i="14"/>
  <c r="G823" i="14"/>
  <c r="H823" i="14"/>
  <c r="I823" i="14"/>
  <c r="J823" i="14"/>
  <c r="K823" i="14"/>
  <c r="L823" i="14"/>
  <c r="M823" i="14"/>
  <c r="N823" i="14"/>
  <c r="F824" i="14"/>
  <c r="G824" i="14"/>
  <c r="H824" i="14"/>
  <c r="I824" i="14"/>
  <c r="J824" i="14"/>
  <c r="K824" i="14"/>
  <c r="L824" i="14"/>
  <c r="M824" i="14"/>
  <c r="N824" i="14"/>
  <c r="F825" i="14"/>
  <c r="G825" i="14"/>
  <c r="H825" i="14"/>
  <c r="I825" i="14"/>
  <c r="J825" i="14"/>
  <c r="K825" i="14"/>
  <c r="L825" i="14"/>
  <c r="M825" i="14"/>
  <c r="N825" i="14"/>
  <c r="F826" i="14"/>
  <c r="G826" i="14"/>
  <c r="H826" i="14"/>
  <c r="I826" i="14"/>
  <c r="J826" i="14"/>
  <c r="K826" i="14"/>
  <c r="L826" i="14"/>
  <c r="M826" i="14"/>
  <c r="N826" i="14"/>
  <c r="F827" i="14"/>
  <c r="G827" i="14"/>
  <c r="H827" i="14"/>
  <c r="I827" i="14"/>
  <c r="J827" i="14"/>
  <c r="K827" i="14"/>
  <c r="L827" i="14"/>
  <c r="M827" i="14"/>
  <c r="N827" i="14"/>
  <c r="F828" i="14"/>
  <c r="G828" i="14"/>
  <c r="H828" i="14"/>
  <c r="I828" i="14"/>
  <c r="J828" i="14"/>
  <c r="K828" i="14"/>
  <c r="L828" i="14"/>
  <c r="M828" i="14"/>
  <c r="N828" i="14"/>
  <c r="F829" i="14"/>
  <c r="G829" i="14"/>
  <c r="H829" i="14"/>
  <c r="I829" i="14"/>
  <c r="J829" i="14"/>
  <c r="K829" i="14"/>
  <c r="L829" i="14"/>
  <c r="M829" i="14"/>
  <c r="N829" i="14"/>
  <c r="F830" i="14"/>
  <c r="G830" i="14"/>
  <c r="H830" i="14"/>
  <c r="I830" i="14"/>
  <c r="J830" i="14"/>
  <c r="K830" i="14"/>
  <c r="L830" i="14"/>
  <c r="M830" i="14"/>
  <c r="N830" i="14"/>
  <c r="F831" i="14"/>
  <c r="G831" i="14"/>
  <c r="H831" i="14"/>
  <c r="I831" i="14"/>
  <c r="J831" i="14"/>
  <c r="K831" i="14"/>
  <c r="L831" i="14"/>
  <c r="M831" i="14"/>
  <c r="N831" i="14"/>
  <c r="F832" i="14"/>
  <c r="G832" i="14"/>
  <c r="H832" i="14"/>
  <c r="I832" i="14"/>
  <c r="J832" i="14"/>
  <c r="K832" i="14"/>
  <c r="L832" i="14"/>
  <c r="M832" i="14"/>
  <c r="N832" i="14"/>
  <c r="F833" i="14"/>
  <c r="G833" i="14"/>
  <c r="H833" i="14"/>
  <c r="I833" i="14"/>
  <c r="J833" i="14"/>
  <c r="K833" i="14"/>
  <c r="L833" i="14"/>
  <c r="M833" i="14"/>
  <c r="N833" i="14"/>
  <c r="F834" i="14"/>
  <c r="G834" i="14"/>
  <c r="H834" i="14"/>
  <c r="I834" i="14"/>
  <c r="J834" i="14"/>
  <c r="K834" i="14"/>
  <c r="L834" i="14"/>
  <c r="M834" i="14"/>
  <c r="N834" i="14"/>
  <c r="F835" i="14"/>
  <c r="G835" i="14"/>
  <c r="H835" i="14"/>
  <c r="I835" i="14"/>
  <c r="J835" i="14"/>
  <c r="K835" i="14"/>
  <c r="L835" i="14"/>
  <c r="M835" i="14"/>
  <c r="N835" i="14"/>
  <c r="F836" i="14"/>
  <c r="G836" i="14"/>
  <c r="H836" i="14"/>
  <c r="I836" i="14"/>
  <c r="J836" i="14"/>
  <c r="K836" i="14"/>
  <c r="L836" i="14"/>
  <c r="M836" i="14"/>
  <c r="N836" i="14"/>
  <c r="F837" i="14"/>
  <c r="G837" i="14"/>
  <c r="H837" i="14"/>
  <c r="I837" i="14"/>
  <c r="J837" i="14"/>
  <c r="K837" i="14"/>
  <c r="L837" i="14"/>
  <c r="M837" i="14"/>
  <c r="N837" i="14"/>
  <c r="F838" i="14"/>
  <c r="G838" i="14"/>
  <c r="H838" i="14"/>
  <c r="I838" i="14"/>
  <c r="J838" i="14"/>
  <c r="K838" i="14"/>
  <c r="L838" i="14"/>
  <c r="M838" i="14"/>
  <c r="N838" i="14"/>
  <c r="F839" i="14"/>
  <c r="G839" i="14"/>
  <c r="H839" i="14"/>
  <c r="I839" i="14"/>
  <c r="J839" i="14"/>
  <c r="K839" i="14"/>
  <c r="L839" i="14"/>
  <c r="M839" i="14"/>
  <c r="N839" i="14"/>
  <c r="F840" i="14"/>
  <c r="G840" i="14"/>
  <c r="H840" i="14"/>
  <c r="I840" i="14"/>
  <c r="J840" i="14"/>
  <c r="K840" i="14"/>
  <c r="L840" i="14"/>
  <c r="M840" i="14"/>
  <c r="N840" i="14"/>
  <c r="F841" i="14"/>
  <c r="G841" i="14"/>
  <c r="H841" i="14"/>
  <c r="I841" i="14"/>
  <c r="J841" i="14"/>
  <c r="K841" i="14"/>
  <c r="L841" i="14"/>
  <c r="M841" i="14"/>
  <c r="N841" i="14"/>
  <c r="F842" i="14"/>
  <c r="G842" i="14"/>
  <c r="H842" i="14"/>
  <c r="I842" i="14"/>
  <c r="J842" i="14"/>
  <c r="K842" i="14"/>
  <c r="L842" i="14"/>
  <c r="M842" i="14"/>
  <c r="N842" i="14"/>
  <c r="F843" i="14"/>
  <c r="G843" i="14"/>
  <c r="H843" i="14"/>
  <c r="I843" i="14"/>
  <c r="J843" i="14"/>
  <c r="K843" i="14"/>
  <c r="L843" i="14"/>
  <c r="M843" i="14"/>
  <c r="N843" i="14"/>
  <c r="F844" i="14"/>
  <c r="G844" i="14"/>
  <c r="H844" i="14"/>
  <c r="I844" i="14"/>
  <c r="J844" i="14"/>
  <c r="K844" i="14"/>
  <c r="L844" i="14"/>
  <c r="M844" i="14"/>
  <c r="N844" i="14"/>
  <c r="F845" i="14"/>
  <c r="G845" i="14"/>
  <c r="H845" i="14"/>
  <c r="I845" i="14"/>
  <c r="J845" i="14"/>
  <c r="K845" i="14"/>
  <c r="L845" i="14"/>
  <c r="M845" i="14"/>
  <c r="N845" i="14"/>
  <c r="F846" i="14"/>
  <c r="G846" i="14"/>
  <c r="H846" i="14"/>
  <c r="I846" i="14"/>
  <c r="J846" i="14"/>
  <c r="K846" i="14"/>
  <c r="L846" i="14"/>
  <c r="M846" i="14"/>
  <c r="N846" i="14"/>
  <c r="F847" i="14"/>
  <c r="G847" i="14"/>
  <c r="H847" i="14"/>
  <c r="I847" i="14"/>
  <c r="J847" i="14"/>
  <c r="K847" i="14"/>
  <c r="L847" i="14"/>
  <c r="M847" i="14"/>
  <c r="N847" i="14"/>
  <c r="F848" i="14"/>
  <c r="G848" i="14"/>
  <c r="H848" i="14"/>
  <c r="I848" i="14"/>
  <c r="J848" i="14"/>
  <c r="K848" i="14"/>
  <c r="L848" i="14"/>
  <c r="M848" i="14"/>
  <c r="N848" i="14"/>
  <c r="F849" i="14"/>
  <c r="G849" i="14"/>
  <c r="H849" i="14"/>
  <c r="I849" i="14"/>
  <c r="J849" i="14"/>
  <c r="K849" i="14"/>
  <c r="L849" i="14"/>
  <c r="M849" i="14"/>
  <c r="N849" i="14"/>
  <c r="F850" i="14"/>
  <c r="G850" i="14"/>
  <c r="H850" i="14"/>
  <c r="I850" i="14"/>
  <c r="J850" i="14"/>
  <c r="K850" i="14"/>
  <c r="L850" i="14"/>
  <c r="M850" i="14"/>
  <c r="N850" i="14"/>
  <c r="F851" i="14"/>
  <c r="G851" i="14"/>
  <c r="H851" i="14"/>
  <c r="I851" i="14"/>
  <c r="J851" i="14"/>
  <c r="K851" i="14"/>
  <c r="L851" i="14"/>
  <c r="M851" i="14"/>
  <c r="N851" i="14"/>
  <c r="F852" i="14"/>
  <c r="G852" i="14"/>
  <c r="H852" i="14"/>
  <c r="I852" i="14"/>
  <c r="J852" i="14"/>
  <c r="K852" i="14"/>
  <c r="L852" i="14"/>
  <c r="M852" i="14"/>
  <c r="N852" i="14"/>
  <c r="F853" i="14"/>
  <c r="G853" i="14"/>
  <c r="H853" i="14"/>
  <c r="I853" i="14"/>
  <c r="J853" i="14"/>
  <c r="K853" i="14"/>
  <c r="L853" i="14"/>
  <c r="M853" i="14"/>
  <c r="N853" i="14"/>
  <c r="F854" i="14"/>
  <c r="G854" i="14"/>
  <c r="H854" i="14"/>
  <c r="I854" i="14"/>
  <c r="J854" i="14"/>
  <c r="K854" i="14"/>
  <c r="L854" i="14"/>
  <c r="M854" i="14"/>
  <c r="N854" i="14"/>
  <c r="F855" i="14"/>
  <c r="G855" i="14"/>
  <c r="H855" i="14"/>
  <c r="I855" i="14"/>
  <c r="J855" i="14"/>
  <c r="K855" i="14"/>
  <c r="L855" i="14"/>
  <c r="M855" i="14"/>
  <c r="N855" i="14"/>
  <c r="F856" i="14"/>
  <c r="G856" i="14"/>
  <c r="H856" i="14"/>
  <c r="I856" i="14"/>
  <c r="J856" i="14"/>
  <c r="K856" i="14"/>
  <c r="L856" i="14"/>
  <c r="M856" i="14"/>
  <c r="N856" i="14"/>
  <c r="F857" i="14"/>
  <c r="G857" i="14"/>
  <c r="H857" i="14"/>
  <c r="I857" i="14"/>
  <c r="J857" i="14"/>
  <c r="K857" i="14"/>
  <c r="L857" i="14"/>
  <c r="M857" i="14"/>
  <c r="N857" i="14"/>
  <c r="F858" i="14"/>
  <c r="G858" i="14"/>
  <c r="H858" i="14"/>
  <c r="I858" i="14"/>
  <c r="J858" i="14"/>
  <c r="K858" i="14"/>
  <c r="L858" i="14"/>
  <c r="M858" i="14"/>
  <c r="N858" i="14"/>
  <c r="F859" i="14"/>
  <c r="G859" i="14"/>
  <c r="H859" i="14"/>
  <c r="I859" i="14"/>
  <c r="J859" i="14"/>
  <c r="K859" i="14"/>
  <c r="L859" i="14"/>
  <c r="M859" i="14"/>
  <c r="N859" i="14"/>
  <c r="F860" i="14"/>
  <c r="G860" i="14"/>
  <c r="H860" i="14"/>
  <c r="I860" i="14"/>
  <c r="J860" i="14"/>
  <c r="K860" i="14"/>
  <c r="L860" i="14"/>
  <c r="M860" i="14"/>
  <c r="N860" i="14"/>
  <c r="F861" i="14"/>
  <c r="G861" i="14"/>
  <c r="H861" i="14"/>
  <c r="I861" i="14"/>
  <c r="J861" i="14"/>
  <c r="K861" i="14"/>
  <c r="L861" i="14"/>
  <c r="M861" i="14"/>
  <c r="N861" i="14"/>
  <c r="F862" i="14"/>
  <c r="G862" i="14"/>
  <c r="H862" i="14"/>
  <c r="I862" i="14"/>
  <c r="J862" i="14"/>
  <c r="K862" i="14"/>
  <c r="L862" i="14"/>
  <c r="M862" i="14"/>
  <c r="N862" i="14"/>
  <c r="F863" i="14"/>
  <c r="G863" i="14"/>
  <c r="H863" i="14"/>
  <c r="I863" i="14"/>
  <c r="J863" i="14"/>
  <c r="K863" i="14"/>
  <c r="L863" i="14"/>
  <c r="M863" i="14"/>
  <c r="N863" i="14"/>
  <c r="F864" i="14"/>
  <c r="G864" i="14"/>
  <c r="H864" i="14"/>
  <c r="I864" i="14"/>
  <c r="J864" i="14"/>
  <c r="K864" i="14"/>
  <c r="L864" i="14"/>
  <c r="M864" i="14"/>
  <c r="N864" i="14"/>
  <c r="F865" i="14"/>
  <c r="G865" i="14"/>
  <c r="H865" i="14"/>
  <c r="I865" i="14"/>
  <c r="J865" i="14"/>
  <c r="K865" i="14"/>
  <c r="L865" i="14"/>
  <c r="M865" i="14"/>
  <c r="N865" i="14"/>
  <c r="F866" i="14"/>
  <c r="G866" i="14"/>
  <c r="H866" i="14"/>
  <c r="I866" i="14"/>
  <c r="J866" i="14"/>
  <c r="K866" i="14"/>
  <c r="L866" i="14"/>
  <c r="M866" i="14"/>
  <c r="N866" i="14"/>
  <c r="F867" i="14"/>
  <c r="G867" i="14"/>
  <c r="H867" i="14"/>
  <c r="I867" i="14"/>
  <c r="J867" i="14"/>
  <c r="K867" i="14"/>
  <c r="L867" i="14"/>
  <c r="M867" i="14"/>
  <c r="N867" i="14"/>
  <c r="F868" i="14"/>
  <c r="G868" i="14"/>
  <c r="H868" i="14"/>
  <c r="I868" i="14"/>
  <c r="J868" i="14"/>
  <c r="K868" i="14"/>
  <c r="L868" i="14"/>
  <c r="M868" i="14"/>
  <c r="N868" i="14"/>
  <c r="F869" i="14"/>
  <c r="G869" i="14"/>
  <c r="H869" i="14"/>
  <c r="I869" i="14"/>
  <c r="J869" i="14"/>
  <c r="K869" i="14"/>
  <c r="L869" i="14"/>
  <c r="M869" i="14"/>
  <c r="N869" i="14"/>
  <c r="F870" i="14"/>
  <c r="G870" i="14"/>
  <c r="H870" i="14"/>
  <c r="I870" i="14"/>
  <c r="J870" i="14"/>
  <c r="K870" i="14"/>
  <c r="L870" i="14"/>
  <c r="M870" i="14"/>
  <c r="N870" i="14"/>
  <c r="F871" i="14"/>
  <c r="G871" i="14"/>
  <c r="H871" i="14"/>
  <c r="I871" i="14"/>
  <c r="J871" i="14"/>
  <c r="K871" i="14"/>
  <c r="L871" i="14"/>
  <c r="M871" i="14"/>
  <c r="N871" i="14"/>
  <c r="F872" i="14"/>
  <c r="G872" i="14"/>
  <c r="H872" i="14"/>
  <c r="I872" i="14"/>
  <c r="J872" i="14"/>
  <c r="K872" i="14"/>
  <c r="L872" i="14"/>
  <c r="M872" i="14"/>
  <c r="N872" i="14"/>
  <c r="F873" i="14"/>
  <c r="G873" i="14"/>
  <c r="H873" i="14"/>
  <c r="I873" i="14"/>
  <c r="J873" i="14"/>
  <c r="K873" i="14"/>
  <c r="L873" i="14"/>
  <c r="M873" i="14"/>
  <c r="N873" i="14"/>
  <c r="F874" i="14"/>
  <c r="G874" i="14"/>
  <c r="H874" i="14"/>
  <c r="I874" i="14"/>
  <c r="J874" i="14"/>
  <c r="K874" i="14"/>
  <c r="L874" i="14"/>
  <c r="M874" i="14"/>
  <c r="N874" i="14"/>
  <c r="F875" i="14"/>
  <c r="G875" i="14"/>
  <c r="H875" i="14"/>
  <c r="I875" i="14"/>
  <c r="J875" i="14"/>
  <c r="K875" i="14"/>
  <c r="L875" i="14"/>
  <c r="M875" i="14"/>
  <c r="N875" i="14"/>
  <c r="F876" i="14"/>
  <c r="G876" i="14"/>
  <c r="H876" i="14"/>
  <c r="I876" i="14"/>
  <c r="J876" i="14"/>
  <c r="K876" i="14"/>
  <c r="L876" i="14"/>
  <c r="M876" i="14"/>
  <c r="N876" i="14"/>
  <c r="F877" i="14"/>
  <c r="G877" i="14"/>
  <c r="H877" i="14"/>
  <c r="I877" i="14"/>
  <c r="J877" i="14"/>
  <c r="K877" i="14"/>
  <c r="L877" i="14"/>
  <c r="M877" i="14"/>
  <c r="N877" i="14"/>
  <c r="F878" i="14"/>
  <c r="G878" i="14"/>
  <c r="H878" i="14"/>
  <c r="I878" i="14"/>
  <c r="J878" i="14"/>
  <c r="K878" i="14"/>
  <c r="L878" i="14"/>
  <c r="M878" i="14"/>
  <c r="N878" i="14"/>
  <c r="F879" i="14"/>
  <c r="G879" i="14"/>
  <c r="H879" i="14"/>
  <c r="I879" i="14"/>
  <c r="J879" i="14"/>
  <c r="K879" i="14"/>
  <c r="L879" i="14"/>
  <c r="M879" i="14"/>
  <c r="N879" i="14"/>
  <c r="F880" i="14"/>
  <c r="G880" i="14"/>
  <c r="H880" i="14"/>
  <c r="I880" i="14"/>
  <c r="J880" i="14"/>
  <c r="K880" i="14"/>
  <c r="L880" i="14"/>
  <c r="M880" i="14"/>
  <c r="N880" i="14"/>
  <c r="F881" i="14"/>
  <c r="G881" i="14"/>
  <c r="H881" i="14"/>
  <c r="I881" i="14"/>
  <c r="J881" i="14"/>
  <c r="K881" i="14"/>
  <c r="L881" i="14"/>
  <c r="M881" i="14"/>
  <c r="N881" i="14"/>
  <c r="F882" i="14"/>
  <c r="G882" i="14"/>
  <c r="H882" i="14"/>
  <c r="I882" i="14"/>
  <c r="J882" i="14"/>
  <c r="K882" i="14"/>
  <c r="L882" i="14"/>
  <c r="M882" i="14"/>
  <c r="N882" i="14"/>
  <c r="F883" i="14"/>
  <c r="G883" i="14"/>
  <c r="H883" i="14"/>
  <c r="I883" i="14"/>
  <c r="J883" i="14"/>
  <c r="K883" i="14"/>
  <c r="L883" i="14"/>
  <c r="M883" i="14"/>
  <c r="N883" i="14"/>
  <c r="F884" i="14"/>
  <c r="G884" i="14"/>
  <c r="H884" i="14"/>
  <c r="I884" i="14"/>
  <c r="J884" i="14"/>
  <c r="K884" i="14"/>
  <c r="L884" i="14"/>
  <c r="M884" i="14"/>
  <c r="N884" i="14"/>
  <c r="F885" i="14"/>
  <c r="G885" i="14"/>
  <c r="H885" i="14"/>
  <c r="I885" i="14"/>
  <c r="J885" i="14"/>
  <c r="K885" i="14"/>
  <c r="L885" i="14"/>
  <c r="M885" i="14"/>
  <c r="N885" i="14"/>
  <c r="F886" i="14"/>
  <c r="G886" i="14"/>
  <c r="H886" i="14"/>
  <c r="I886" i="14"/>
  <c r="J886" i="14"/>
  <c r="K886" i="14"/>
  <c r="L886" i="14"/>
  <c r="M886" i="14"/>
  <c r="N886" i="14"/>
  <c r="F887" i="14"/>
  <c r="G887" i="14"/>
  <c r="H887" i="14"/>
  <c r="I887" i="14"/>
  <c r="J887" i="14"/>
  <c r="K887" i="14"/>
  <c r="L887" i="14"/>
  <c r="M887" i="14"/>
  <c r="N887" i="14"/>
  <c r="F888" i="14"/>
  <c r="G888" i="14"/>
  <c r="H888" i="14"/>
  <c r="I888" i="14"/>
  <c r="J888" i="14"/>
  <c r="K888" i="14"/>
  <c r="L888" i="14"/>
  <c r="M888" i="14"/>
  <c r="N888" i="14"/>
  <c r="F889" i="14"/>
  <c r="G889" i="14"/>
  <c r="H889" i="14"/>
  <c r="I889" i="14"/>
  <c r="J889" i="14"/>
  <c r="K889" i="14"/>
  <c r="L889" i="14"/>
  <c r="M889" i="14"/>
  <c r="N889" i="14"/>
  <c r="F890" i="14"/>
  <c r="G890" i="14"/>
  <c r="H890" i="14"/>
  <c r="I890" i="14"/>
  <c r="J890" i="14"/>
  <c r="K890" i="14"/>
  <c r="L890" i="14"/>
  <c r="M890" i="14"/>
  <c r="N890" i="14"/>
  <c r="F891" i="14"/>
  <c r="G891" i="14"/>
  <c r="H891" i="14"/>
  <c r="I891" i="14"/>
  <c r="J891" i="14"/>
  <c r="K891" i="14"/>
  <c r="L891" i="14"/>
  <c r="M891" i="14"/>
  <c r="N891" i="14"/>
  <c r="F892" i="14"/>
  <c r="G892" i="14"/>
  <c r="H892" i="14"/>
  <c r="I892" i="14"/>
  <c r="J892" i="14"/>
  <c r="K892" i="14"/>
  <c r="L892" i="14"/>
  <c r="M892" i="14"/>
  <c r="N892" i="14"/>
  <c r="F893" i="14"/>
  <c r="G893" i="14"/>
  <c r="H893" i="14"/>
  <c r="I893" i="14"/>
  <c r="J893" i="14"/>
  <c r="K893" i="14"/>
  <c r="L893" i="14"/>
  <c r="M893" i="14"/>
  <c r="N893" i="14"/>
  <c r="F894" i="14"/>
  <c r="G894" i="14"/>
  <c r="H894" i="14"/>
  <c r="I894" i="14"/>
  <c r="J894" i="14"/>
  <c r="K894" i="14"/>
  <c r="L894" i="14"/>
  <c r="M894" i="14"/>
  <c r="N894" i="14"/>
  <c r="F895" i="14"/>
  <c r="G895" i="14"/>
  <c r="H895" i="14"/>
  <c r="I895" i="14"/>
  <c r="J895" i="14"/>
  <c r="K895" i="14"/>
  <c r="L895" i="14"/>
  <c r="M895" i="14"/>
  <c r="N895" i="14"/>
  <c r="F896" i="14"/>
  <c r="G896" i="14"/>
  <c r="H896" i="14"/>
  <c r="I896" i="14"/>
  <c r="J896" i="14"/>
  <c r="K896" i="14"/>
  <c r="L896" i="14"/>
  <c r="M896" i="14"/>
  <c r="N896" i="14"/>
  <c r="F897" i="14"/>
  <c r="G897" i="14"/>
  <c r="H897" i="14"/>
  <c r="I897" i="14"/>
  <c r="J897" i="14"/>
  <c r="K897" i="14"/>
  <c r="L897" i="14"/>
  <c r="M897" i="14"/>
  <c r="N897" i="14"/>
  <c r="F898" i="14"/>
  <c r="G898" i="14"/>
  <c r="H898" i="14"/>
  <c r="I898" i="14"/>
  <c r="J898" i="14"/>
  <c r="K898" i="14"/>
  <c r="L898" i="14"/>
  <c r="M898" i="14"/>
  <c r="N898" i="14"/>
  <c r="F899" i="14"/>
  <c r="G899" i="14"/>
  <c r="H899" i="14"/>
  <c r="I899" i="14"/>
  <c r="J899" i="14"/>
  <c r="K899" i="14"/>
  <c r="L899" i="14"/>
  <c r="M899" i="14"/>
  <c r="N899" i="14"/>
  <c r="F900" i="14"/>
  <c r="G900" i="14"/>
  <c r="H900" i="14"/>
  <c r="I900" i="14"/>
  <c r="J900" i="14"/>
  <c r="K900" i="14"/>
  <c r="L900" i="14"/>
  <c r="M900" i="14"/>
  <c r="N900" i="14"/>
  <c r="F901" i="14"/>
  <c r="G901" i="14"/>
  <c r="H901" i="14"/>
  <c r="I901" i="14"/>
  <c r="J901" i="14"/>
  <c r="K901" i="14"/>
  <c r="L901" i="14"/>
  <c r="M901" i="14"/>
  <c r="N901" i="14"/>
  <c r="F902" i="14"/>
  <c r="G902" i="14"/>
  <c r="H902" i="14"/>
  <c r="I902" i="14"/>
  <c r="J902" i="14"/>
  <c r="K902" i="14"/>
  <c r="L902" i="14"/>
  <c r="M902" i="14"/>
  <c r="N902" i="14"/>
  <c r="F903" i="14"/>
  <c r="G903" i="14"/>
  <c r="H903" i="14"/>
  <c r="I903" i="14"/>
  <c r="J903" i="14"/>
  <c r="K903" i="14"/>
  <c r="L903" i="14"/>
  <c r="M903" i="14"/>
  <c r="N903" i="14"/>
  <c r="F904" i="14"/>
  <c r="G904" i="14"/>
  <c r="H904" i="14"/>
  <c r="I904" i="14"/>
  <c r="J904" i="14"/>
  <c r="K904" i="14"/>
  <c r="L904" i="14"/>
  <c r="M904" i="14"/>
  <c r="N904" i="14"/>
  <c r="F905" i="14"/>
  <c r="G905" i="14"/>
  <c r="H905" i="14"/>
  <c r="I905" i="14"/>
  <c r="J905" i="14"/>
  <c r="K905" i="14"/>
  <c r="L905" i="14"/>
  <c r="M905" i="14"/>
  <c r="N905" i="14"/>
  <c r="F906" i="14"/>
  <c r="G906" i="14"/>
  <c r="H906" i="14"/>
  <c r="I906" i="14"/>
  <c r="J906" i="14"/>
  <c r="K906" i="14"/>
  <c r="L906" i="14"/>
  <c r="M906" i="14"/>
  <c r="N906" i="14"/>
  <c r="F907" i="14"/>
  <c r="G907" i="14"/>
  <c r="H907" i="14"/>
  <c r="I907" i="14"/>
  <c r="J907" i="14"/>
  <c r="K907" i="14"/>
  <c r="L907" i="14"/>
  <c r="M907" i="14"/>
  <c r="N907" i="14"/>
  <c r="F908" i="14"/>
  <c r="G908" i="14"/>
  <c r="H908" i="14"/>
  <c r="I908" i="14"/>
  <c r="J908" i="14"/>
  <c r="K908" i="14"/>
  <c r="L908" i="14"/>
  <c r="M908" i="14"/>
  <c r="N908" i="14"/>
  <c r="F909" i="14"/>
  <c r="G909" i="14"/>
  <c r="H909" i="14"/>
  <c r="I909" i="14"/>
  <c r="J909" i="14"/>
  <c r="K909" i="14"/>
  <c r="L909" i="14"/>
  <c r="M909" i="14"/>
  <c r="N909" i="14"/>
  <c r="F910" i="14"/>
  <c r="G910" i="14"/>
  <c r="H910" i="14"/>
  <c r="I910" i="14"/>
  <c r="J910" i="14"/>
  <c r="K910" i="14"/>
  <c r="L910" i="14"/>
  <c r="M910" i="14"/>
  <c r="N910" i="14"/>
  <c r="F911" i="14"/>
  <c r="G911" i="14"/>
  <c r="H911" i="14"/>
  <c r="I911" i="14"/>
  <c r="J911" i="14"/>
  <c r="K911" i="14"/>
  <c r="L911" i="14"/>
  <c r="M911" i="14"/>
  <c r="N911" i="14"/>
  <c r="F912" i="14"/>
  <c r="G912" i="14"/>
  <c r="H912" i="14"/>
  <c r="I912" i="14"/>
  <c r="J912" i="14"/>
  <c r="K912" i="14"/>
  <c r="L912" i="14"/>
  <c r="M912" i="14"/>
  <c r="N912" i="14"/>
  <c r="F913" i="14"/>
  <c r="G913" i="14"/>
  <c r="H913" i="14"/>
  <c r="I913" i="14"/>
  <c r="J913" i="14"/>
  <c r="K913" i="14"/>
  <c r="L913" i="14"/>
  <c r="M913" i="14"/>
  <c r="N913" i="14"/>
  <c r="F914" i="14"/>
  <c r="G914" i="14"/>
  <c r="H914" i="14"/>
  <c r="I914" i="14"/>
  <c r="J914" i="14"/>
  <c r="K914" i="14"/>
  <c r="L914" i="14"/>
  <c r="M914" i="14"/>
  <c r="N914" i="14"/>
  <c r="F915" i="14"/>
  <c r="G915" i="14"/>
  <c r="H915" i="14"/>
  <c r="I915" i="14"/>
  <c r="J915" i="14"/>
  <c r="K915" i="14"/>
  <c r="L915" i="14"/>
  <c r="M915" i="14"/>
  <c r="N915" i="14"/>
  <c r="F916" i="14"/>
  <c r="G916" i="14"/>
  <c r="H916" i="14"/>
  <c r="I916" i="14"/>
  <c r="J916" i="14"/>
  <c r="K916" i="14"/>
  <c r="L916" i="14"/>
  <c r="M916" i="14"/>
  <c r="N916" i="14"/>
  <c r="F917" i="14"/>
  <c r="G917" i="14"/>
  <c r="H917" i="14"/>
  <c r="I917" i="14"/>
  <c r="J917" i="14"/>
  <c r="K917" i="14"/>
  <c r="L917" i="14"/>
  <c r="M917" i="14"/>
  <c r="N917" i="14"/>
  <c r="F918" i="14"/>
  <c r="G918" i="14"/>
  <c r="H918" i="14"/>
  <c r="I918" i="14"/>
  <c r="J918" i="14"/>
  <c r="K918" i="14"/>
  <c r="L918" i="14"/>
  <c r="M918" i="14"/>
  <c r="N918" i="14"/>
  <c r="F919" i="14"/>
  <c r="G919" i="14"/>
  <c r="H919" i="14"/>
  <c r="I919" i="14"/>
  <c r="J919" i="14"/>
  <c r="K919" i="14"/>
  <c r="L919" i="14"/>
  <c r="M919" i="14"/>
  <c r="N919" i="14"/>
  <c r="F920" i="14"/>
  <c r="G920" i="14"/>
  <c r="H920" i="14"/>
  <c r="I920" i="14"/>
  <c r="J920" i="14"/>
  <c r="K920" i="14"/>
  <c r="L920" i="14"/>
  <c r="M920" i="14"/>
  <c r="N920" i="14"/>
  <c r="F921" i="14"/>
  <c r="G921" i="14"/>
  <c r="H921" i="14"/>
  <c r="I921" i="14"/>
  <c r="J921" i="14"/>
  <c r="K921" i="14"/>
  <c r="L921" i="14"/>
  <c r="M921" i="14"/>
  <c r="N921" i="14"/>
  <c r="F922" i="14"/>
  <c r="G922" i="14"/>
  <c r="H922" i="14"/>
  <c r="I922" i="14"/>
  <c r="J922" i="14"/>
  <c r="K922" i="14"/>
  <c r="L922" i="14"/>
  <c r="M922" i="14"/>
  <c r="N922" i="14"/>
  <c r="F923" i="14"/>
  <c r="G923" i="14"/>
  <c r="H923" i="14"/>
  <c r="I923" i="14"/>
  <c r="J923" i="14"/>
  <c r="K923" i="14"/>
  <c r="L923" i="14"/>
  <c r="M923" i="14"/>
  <c r="N923" i="14"/>
  <c r="F924" i="14"/>
  <c r="G924" i="14"/>
  <c r="H924" i="14"/>
  <c r="I924" i="14"/>
  <c r="J924" i="14"/>
  <c r="K924" i="14"/>
  <c r="L924" i="14"/>
  <c r="M924" i="14"/>
  <c r="N924" i="14"/>
  <c r="F925" i="14"/>
  <c r="G925" i="14"/>
  <c r="H925" i="14"/>
  <c r="I925" i="14"/>
  <c r="J925" i="14"/>
  <c r="K925" i="14"/>
  <c r="L925" i="14"/>
  <c r="M925" i="14"/>
  <c r="N925" i="14"/>
  <c r="F926" i="14"/>
  <c r="G926" i="14"/>
  <c r="H926" i="14"/>
  <c r="I926" i="14"/>
  <c r="J926" i="14"/>
  <c r="K926" i="14"/>
  <c r="L926" i="14"/>
  <c r="M926" i="14"/>
  <c r="N926" i="14"/>
  <c r="F927" i="14"/>
  <c r="G927" i="14"/>
  <c r="H927" i="14"/>
  <c r="I927" i="14"/>
  <c r="J927" i="14"/>
  <c r="K927" i="14"/>
  <c r="L927" i="14"/>
  <c r="M927" i="14"/>
  <c r="N927" i="14"/>
  <c r="F928" i="14"/>
  <c r="G928" i="14"/>
  <c r="H928" i="14"/>
  <c r="I928" i="14"/>
  <c r="J928" i="14"/>
  <c r="K928" i="14"/>
  <c r="L928" i="14"/>
  <c r="M928" i="14"/>
  <c r="N928" i="14"/>
  <c r="F929" i="14"/>
  <c r="G929" i="14"/>
  <c r="H929" i="14"/>
  <c r="I929" i="14"/>
  <c r="J929" i="14"/>
  <c r="K929" i="14"/>
  <c r="L929" i="14"/>
  <c r="M929" i="14"/>
  <c r="N929" i="14"/>
  <c r="F930" i="14"/>
  <c r="G930" i="14"/>
  <c r="H930" i="14"/>
  <c r="I930" i="14"/>
  <c r="J930" i="14"/>
  <c r="K930" i="14"/>
  <c r="L930" i="14"/>
  <c r="M930" i="14"/>
  <c r="N930" i="14"/>
  <c r="F931" i="14"/>
  <c r="G931" i="14"/>
  <c r="H931" i="14"/>
  <c r="I931" i="14"/>
  <c r="J931" i="14"/>
  <c r="K931" i="14"/>
  <c r="L931" i="14"/>
  <c r="M931" i="14"/>
  <c r="N931" i="14"/>
  <c r="F932" i="14"/>
  <c r="G932" i="14"/>
  <c r="H932" i="14"/>
  <c r="I932" i="14"/>
  <c r="J932" i="14"/>
  <c r="K932" i="14"/>
  <c r="L932" i="14"/>
  <c r="M932" i="14"/>
  <c r="N932" i="14"/>
  <c r="F933" i="14"/>
  <c r="G933" i="14"/>
  <c r="H933" i="14"/>
  <c r="I933" i="14"/>
  <c r="J933" i="14"/>
  <c r="K933" i="14"/>
  <c r="L933" i="14"/>
  <c r="M933" i="14"/>
  <c r="N933" i="14"/>
  <c r="F934" i="14"/>
  <c r="G934" i="14"/>
  <c r="H934" i="14"/>
  <c r="I934" i="14"/>
  <c r="J934" i="14"/>
  <c r="K934" i="14"/>
  <c r="L934" i="14"/>
  <c r="M934" i="14"/>
  <c r="N934" i="14"/>
  <c r="F935" i="14"/>
  <c r="G935" i="14"/>
  <c r="H935" i="14"/>
  <c r="I935" i="14"/>
  <c r="J935" i="14"/>
  <c r="K935" i="14"/>
  <c r="L935" i="14"/>
  <c r="M935" i="14"/>
  <c r="N935" i="14"/>
  <c r="F936" i="14"/>
  <c r="G936" i="14"/>
  <c r="H936" i="14"/>
  <c r="I936" i="14"/>
  <c r="J936" i="14"/>
  <c r="K936" i="14"/>
  <c r="L936" i="14"/>
  <c r="M936" i="14"/>
  <c r="N936" i="14"/>
  <c r="F937" i="14"/>
  <c r="G937" i="14"/>
  <c r="H937" i="14"/>
  <c r="I937" i="14"/>
  <c r="J937" i="14"/>
  <c r="K937" i="14"/>
  <c r="L937" i="14"/>
  <c r="M937" i="14"/>
  <c r="N937" i="14"/>
  <c r="F938" i="14"/>
  <c r="G938" i="14"/>
  <c r="H938" i="14"/>
  <c r="I938" i="14"/>
  <c r="J938" i="14"/>
  <c r="K938" i="14"/>
  <c r="L938" i="14"/>
  <c r="M938" i="14"/>
  <c r="N938" i="14"/>
  <c r="F939" i="14"/>
  <c r="G939" i="14"/>
  <c r="H939" i="14"/>
  <c r="I939" i="14"/>
  <c r="J939" i="14"/>
  <c r="K939" i="14"/>
  <c r="L939" i="14"/>
  <c r="M939" i="14"/>
  <c r="N939" i="14"/>
  <c r="F940" i="14"/>
  <c r="G940" i="14"/>
  <c r="H940" i="14"/>
  <c r="I940" i="14"/>
  <c r="J940" i="14"/>
  <c r="K940" i="14"/>
  <c r="L940" i="14"/>
  <c r="M940" i="14"/>
  <c r="N940" i="14"/>
  <c r="F941" i="14"/>
  <c r="G941" i="14"/>
  <c r="H941" i="14"/>
  <c r="I941" i="14"/>
  <c r="J941" i="14"/>
  <c r="K941" i="14"/>
  <c r="L941" i="14"/>
  <c r="M941" i="14"/>
  <c r="N941" i="14"/>
  <c r="F942" i="14"/>
  <c r="G942" i="14"/>
  <c r="H942" i="14"/>
  <c r="I942" i="14"/>
  <c r="J942" i="14"/>
  <c r="K942" i="14"/>
  <c r="L942" i="14"/>
  <c r="M942" i="14"/>
  <c r="N942" i="14"/>
  <c r="F943" i="14"/>
  <c r="G943" i="14"/>
  <c r="H943" i="14"/>
  <c r="I943" i="14"/>
  <c r="J943" i="14"/>
  <c r="K943" i="14"/>
  <c r="L943" i="14"/>
  <c r="M943" i="14"/>
  <c r="N943" i="14"/>
  <c r="F944" i="14"/>
  <c r="G944" i="14"/>
  <c r="H944" i="14"/>
  <c r="I944" i="14"/>
  <c r="J944" i="14"/>
  <c r="K944" i="14"/>
  <c r="L944" i="14"/>
  <c r="M944" i="14"/>
  <c r="N944" i="14"/>
  <c r="F945" i="14"/>
  <c r="G945" i="14"/>
  <c r="H945" i="14"/>
  <c r="I945" i="14"/>
  <c r="J945" i="14"/>
  <c r="K945" i="14"/>
  <c r="L945" i="14"/>
  <c r="M945" i="14"/>
  <c r="N945" i="14"/>
  <c r="F946" i="14"/>
  <c r="G946" i="14"/>
  <c r="H946" i="14"/>
  <c r="I946" i="14"/>
  <c r="J946" i="14"/>
  <c r="K946" i="14"/>
  <c r="L946" i="14"/>
  <c r="M946" i="14"/>
  <c r="N946" i="14"/>
  <c r="F947" i="14"/>
  <c r="G947" i="14"/>
  <c r="H947" i="14"/>
  <c r="I947" i="14"/>
  <c r="J947" i="14"/>
  <c r="K947" i="14"/>
  <c r="L947" i="14"/>
  <c r="M947" i="14"/>
  <c r="N947" i="14"/>
  <c r="F948" i="14"/>
  <c r="G948" i="14"/>
  <c r="H948" i="14"/>
  <c r="I948" i="14"/>
  <c r="J948" i="14"/>
  <c r="K948" i="14"/>
  <c r="L948" i="14"/>
  <c r="M948" i="14"/>
  <c r="N948" i="14"/>
  <c r="F949" i="14"/>
  <c r="G949" i="14"/>
  <c r="H949" i="14"/>
  <c r="I949" i="14"/>
  <c r="J949" i="14"/>
  <c r="K949" i="14"/>
  <c r="L949" i="14"/>
  <c r="M949" i="14"/>
  <c r="N949" i="14"/>
  <c r="F950" i="14"/>
  <c r="G950" i="14"/>
  <c r="H950" i="14"/>
  <c r="I950" i="14"/>
  <c r="J950" i="14"/>
  <c r="K950" i="14"/>
  <c r="L950" i="14"/>
  <c r="M950" i="14"/>
  <c r="N950" i="14"/>
  <c r="F951" i="14"/>
  <c r="G951" i="14"/>
  <c r="H951" i="14"/>
  <c r="I951" i="14"/>
  <c r="J951" i="14"/>
  <c r="K951" i="14"/>
  <c r="L951" i="14"/>
  <c r="M951" i="14"/>
  <c r="N951" i="14"/>
  <c r="F952" i="14"/>
  <c r="G952" i="14"/>
  <c r="H952" i="14"/>
  <c r="I952" i="14"/>
  <c r="J952" i="14"/>
  <c r="K952" i="14"/>
  <c r="L952" i="14"/>
  <c r="M952" i="14"/>
  <c r="N952" i="14"/>
  <c r="F953" i="14"/>
  <c r="G953" i="14"/>
  <c r="H953" i="14"/>
  <c r="I953" i="14"/>
  <c r="J953" i="14"/>
  <c r="K953" i="14"/>
  <c r="L953" i="14"/>
  <c r="M953" i="14"/>
  <c r="N953" i="14"/>
  <c r="F954" i="14"/>
  <c r="G954" i="14"/>
  <c r="H954" i="14"/>
  <c r="I954" i="14"/>
  <c r="J954" i="14"/>
  <c r="K954" i="14"/>
  <c r="L954" i="14"/>
  <c r="M954" i="14"/>
  <c r="N954" i="14"/>
  <c r="F955" i="14"/>
  <c r="G955" i="14"/>
  <c r="H955" i="14"/>
  <c r="I955" i="14"/>
  <c r="J955" i="14"/>
  <c r="K955" i="14"/>
  <c r="L955" i="14"/>
  <c r="M955" i="14"/>
  <c r="N955" i="14"/>
  <c r="F956" i="14"/>
  <c r="G956" i="14"/>
  <c r="H956" i="14"/>
  <c r="I956" i="14"/>
  <c r="J956" i="14"/>
  <c r="K956" i="14"/>
  <c r="L956" i="14"/>
  <c r="M956" i="14"/>
  <c r="N956" i="14"/>
  <c r="F957" i="14"/>
  <c r="G957" i="14"/>
  <c r="H957" i="14"/>
  <c r="I957" i="14"/>
  <c r="J957" i="14"/>
  <c r="K957" i="14"/>
  <c r="L957" i="14"/>
  <c r="M957" i="14"/>
  <c r="N957" i="14"/>
  <c r="F958" i="14"/>
  <c r="G958" i="14"/>
  <c r="H958" i="14"/>
  <c r="I958" i="14"/>
  <c r="J958" i="14"/>
  <c r="K958" i="14"/>
  <c r="L958" i="14"/>
  <c r="M958" i="14"/>
  <c r="N958" i="14"/>
  <c r="F959" i="14"/>
  <c r="G959" i="14"/>
  <c r="H959" i="14"/>
  <c r="I959" i="14"/>
  <c r="J959" i="14"/>
  <c r="K959" i="14"/>
  <c r="L959" i="14"/>
  <c r="M959" i="14"/>
  <c r="N959" i="14"/>
  <c r="F960" i="14"/>
  <c r="G960" i="14"/>
  <c r="H960" i="14"/>
  <c r="I960" i="14"/>
  <c r="J960" i="14"/>
  <c r="K960" i="14"/>
  <c r="L960" i="14"/>
  <c r="M960" i="14"/>
  <c r="N960" i="14"/>
  <c r="F961" i="14"/>
  <c r="G961" i="14"/>
  <c r="H961" i="14"/>
  <c r="I961" i="14"/>
  <c r="J961" i="14"/>
  <c r="K961" i="14"/>
  <c r="L961" i="14"/>
  <c r="M961" i="14"/>
  <c r="N961" i="14"/>
  <c r="F962" i="14"/>
  <c r="G962" i="14"/>
  <c r="H962" i="14"/>
  <c r="I962" i="14"/>
  <c r="J962" i="14"/>
  <c r="K962" i="14"/>
  <c r="L962" i="14"/>
  <c r="M962" i="14"/>
  <c r="N962" i="14"/>
  <c r="F963" i="14"/>
  <c r="G963" i="14"/>
  <c r="H963" i="14"/>
  <c r="I963" i="14"/>
  <c r="J963" i="14"/>
  <c r="K963" i="14"/>
  <c r="L963" i="14"/>
  <c r="M963" i="14"/>
  <c r="N963" i="14"/>
  <c r="F964" i="14"/>
  <c r="G964" i="14"/>
  <c r="H964" i="14"/>
  <c r="I964" i="14"/>
  <c r="J964" i="14"/>
  <c r="K964" i="14"/>
  <c r="L964" i="14"/>
  <c r="M964" i="14"/>
  <c r="N964" i="14"/>
  <c r="F965" i="14"/>
  <c r="G965" i="14"/>
  <c r="H965" i="14"/>
  <c r="I965" i="14"/>
  <c r="J965" i="14"/>
  <c r="K965" i="14"/>
  <c r="L965" i="14"/>
  <c r="M965" i="14"/>
  <c r="N965" i="14"/>
  <c r="F966" i="14"/>
  <c r="G966" i="14"/>
  <c r="H966" i="14"/>
  <c r="I966" i="14"/>
  <c r="J966" i="14"/>
  <c r="K966" i="14"/>
  <c r="L966" i="14"/>
  <c r="M966" i="14"/>
  <c r="N966" i="14"/>
  <c r="F967" i="14"/>
  <c r="G967" i="14"/>
  <c r="H967" i="14"/>
  <c r="I967" i="14"/>
  <c r="J967" i="14"/>
  <c r="K967" i="14"/>
  <c r="L967" i="14"/>
  <c r="M967" i="14"/>
  <c r="N967" i="14"/>
  <c r="F968" i="14"/>
  <c r="G968" i="14"/>
  <c r="H968" i="14"/>
  <c r="I968" i="14"/>
  <c r="J968" i="14"/>
  <c r="K968" i="14"/>
  <c r="L968" i="14"/>
  <c r="M968" i="14"/>
  <c r="N968" i="14"/>
  <c r="F969" i="14"/>
  <c r="G969" i="14"/>
  <c r="H969" i="14"/>
  <c r="I969" i="14"/>
  <c r="J969" i="14"/>
  <c r="K969" i="14"/>
  <c r="L969" i="14"/>
  <c r="M969" i="14"/>
  <c r="N969" i="14"/>
  <c r="F970" i="14"/>
  <c r="G970" i="14"/>
  <c r="H970" i="14"/>
  <c r="I970" i="14"/>
  <c r="J970" i="14"/>
  <c r="K970" i="14"/>
  <c r="L970" i="14"/>
  <c r="M970" i="14"/>
  <c r="N970" i="14"/>
  <c r="F971" i="14"/>
  <c r="G971" i="14"/>
  <c r="H971" i="14"/>
  <c r="I971" i="14"/>
  <c r="J971" i="14"/>
  <c r="K971" i="14"/>
  <c r="L971" i="14"/>
  <c r="M971" i="14"/>
  <c r="N971" i="14"/>
  <c r="F972" i="14"/>
  <c r="G972" i="14"/>
  <c r="H972" i="14"/>
  <c r="I972" i="14"/>
  <c r="J972" i="14"/>
  <c r="K972" i="14"/>
  <c r="L972" i="14"/>
  <c r="M972" i="14"/>
  <c r="N972" i="14"/>
  <c r="F973" i="14"/>
  <c r="G973" i="14"/>
  <c r="H973" i="14"/>
  <c r="I973" i="14"/>
  <c r="J973" i="14"/>
  <c r="K973" i="14"/>
  <c r="L973" i="14"/>
  <c r="M973" i="14"/>
  <c r="N973" i="14"/>
  <c r="F974" i="14"/>
  <c r="G974" i="14"/>
  <c r="H974" i="14"/>
  <c r="I974" i="14"/>
  <c r="J974" i="14"/>
  <c r="K974" i="14"/>
  <c r="L974" i="14"/>
  <c r="M974" i="14"/>
  <c r="N974" i="14"/>
  <c r="F975" i="14"/>
  <c r="G975" i="14"/>
  <c r="H975" i="14"/>
  <c r="I975" i="14"/>
  <c r="J975" i="14"/>
  <c r="K975" i="14"/>
  <c r="L975" i="14"/>
  <c r="M975" i="14"/>
  <c r="N975" i="14"/>
  <c r="F976" i="14"/>
  <c r="G976" i="14"/>
  <c r="H976" i="14"/>
  <c r="I976" i="14"/>
  <c r="J976" i="14"/>
  <c r="K976" i="14"/>
  <c r="L976" i="14"/>
  <c r="M976" i="14"/>
  <c r="N976" i="14"/>
  <c r="F977" i="14"/>
  <c r="G977" i="14"/>
  <c r="H977" i="14"/>
  <c r="I977" i="14"/>
  <c r="J977" i="14"/>
  <c r="K977" i="14"/>
  <c r="L977" i="14"/>
  <c r="M977" i="14"/>
  <c r="N977" i="14"/>
  <c r="F978" i="14"/>
  <c r="G978" i="14"/>
  <c r="H978" i="14"/>
  <c r="I978" i="14"/>
  <c r="J978" i="14"/>
  <c r="K978" i="14"/>
  <c r="L978" i="14"/>
  <c r="M978" i="14"/>
  <c r="N978" i="14"/>
  <c r="F979" i="14"/>
  <c r="G979" i="14"/>
  <c r="H979" i="14"/>
  <c r="I979" i="14"/>
  <c r="J979" i="14"/>
  <c r="K979" i="14"/>
  <c r="L979" i="14"/>
  <c r="M979" i="14"/>
  <c r="N979" i="14"/>
  <c r="F980" i="14"/>
  <c r="G980" i="14"/>
  <c r="H980" i="14"/>
  <c r="I980" i="14"/>
  <c r="J980" i="14"/>
  <c r="K980" i="14"/>
  <c r="L980" i="14"/>
  <c r="M980" i="14"/>
  <c r="N980" i="14"/>
  <c r="F981" i="14"/>
  <c r="G981" i="14"/>
  <c r="H981" i="14"/>
  <c r="I981" i="14"/>
  <c r="J981" i="14"/>
  <c r="K981" i="14"/>
  <c r="L981" i="14"/>
  <c r="M981" i="14"/>
  <c r="N981" i="14"/>
  <c r="F982" i="14"/>
  <c r="G982" i="14"/>
  <c r="H982" i="14"/>
  <c r="I982" i="14"/>
  <c r="J982" i="14"/>
  <c r="K982" i="14"/>
  <c r="L982" i="14"/>
  <c r="M982" i="14"/>
  <c r="N982" i="14"/>
  <c r="F983" i="14"/>
  <c r="G983" i="14"/>
  <c r="H983" i="14"/>
  <c r="I983" i="14"/>
  <c r="J983" i="14"/>
  <c r="K983" i="14"/>
  <c r="L983" i="14"/>
  <c r="M983" i="14"/>
  <c r="N983" i="14"/>
  <c r="F984" i="14"/>
  <c r="G984" i="14"/>
  <c r="H984" i="14"/>
  <c r="I984" i="14"/>
  <c r="J984" i="14"/>
  <c r="K984" i="14"/>
  <c r="L984" i="14"/>
  <c r="M984" i="14"/>
  <c r="N984" i="14"/>
  <c r="F985" i="14"/>
  <c r="G985" i="14"/>
  <c r="H985" i="14"/>
  <c r="I985" i="14"/>
  <c r="J985" i="14"/>
  <c r="K985" i="14"/>
  <c r="L985" i="14"/>
  <c r="M985" i="14"/>
  <c r="N985" i="14"/>
  <c r="F986" i="14"/>
  <c r="G986" i="14"/>
  <c r="H986" i="14"/>
  <c r="I986" i="14"/>
  <c r="J986" i="14"/>
  <c r="K986" i="14"/>
  <c r="L986" i="14"/>
  <c r="M986" i="14"/>
  <c r="N986" i="14"/>
  <c r="F987" i="14"/>
  <c r="G987" i="14"/>
  <c r="H987" i="14"/>
  <c r="I987" i="14"/>
  <c r="J987" i="14"/>
  <c r="K987" i="14"/>
  <c r="L987" i="14"/>
  <c r="M987" i="14"/>
  <c r="N987" i="14"/>
  <c r="F988" i="14"/>
  <c r="G988" i="14"/>
  <c r="H988" i="14"/>
  <c r="I988" i="14"/>
  <c r="J988" i="14"/>
  <c r="K988" i="14"/>
  <c r="L988" i="14"/>
  <c r="M988" i="14"/>
  <c r="N988" i="14"/>
  <c r="F989" i="14"/>
  <c r="G989" i="14"/>
  <c r="H989" i="14"/>
  <c r="I989" i="14"/>
  <c r="J989" i="14"/>
  <c r="K989" i="14"/>
  <c r="L989" i="14"/>
  <c r="M989" i="14"/>
  <c r="N989" i="14"/>
  <c r="F990" i="14"/>
  <c r="G990" i="14"/>
  <c r="H990" i="14"/>
  <c r="I990" i="14"/>
  <c r="J990" i="14"/>
  <c r="K990" i="14"/>
  <c r="L990" i="14"/>
  <c r="M990" i="14"/>
  <c r="N990" i="14"/>
  <c r="F991" i="14"/>
  <c r="G991" i="14"/>
  <c r="H991" i="14"/>
  <c r="I991" i="14"/>
  <c r="J991" i="14"/>
  <c r="K991" i="14"/>
  <c r="L991" i="14"/>
  <c r="M991" i="14"/>
  <c r="N991" i="14"/>
  <c r="F992" i="14"/>
  <c r="G992" i="14"/>
  <c r="H992" i="14"/>
  <c r="I992" i="14"/>
  <c r="J992" i="14"/>
  <c r="K992" i="14"/>
  <c r="L992" i="14"/>
  <c r="M992" i="14"/>
  <c r="N992" i="14"/>
  <c r="F993" i="14"/>
  <c r="G993" i="14"/>
  <c r="H993" i="14"/>
  <c r="I993" i="14"/>
  <c r="J993" i="14"/>
  <c r="K993" i="14"/>
  <c r="L993" i="14"/>
  <c r="M993" i="14"/>
  <c r="N993" i="14"/>
  <c r="F994" i="14"/>
  <c r="G994" i="14"/>
  <c r="H994" i="14"/>
  <c r="I994" i="14"/>
  <c r="J994" i="14"/>
  <c r="K994" i="14"/>
  <c r="L994" i="14"/>
  <c r="M994" i="14"/>
  <c r="N994" i="14"/>
  <c r="F995" i="14"/>
  <c r="G995" i="14"/>
  <c r="H995" i="14"/>
  <c r="I995" i="14"/>
  <c r="J995" i="14"/>
  <c r="K995" i="14"/>
  <c r="L995" i="14"/>
  <c r="M995" i="14"/>
  <c r="N995" i="14"/>
  <c r="F996" i="14"/>
  <c r="G996" i="14"/>
  <c r="H996" i="14"/>
  <c r="I996" i="14"/>
  <c r="J996" i="14"/>
  <c r="K996" i="14"/>
  <c r="L996" i="14"/>
  <c r="M996" i="14"/>
  <c r="N996" i="14"/>
  <c r="F997" i="14"/>
  <c r="G997" i="14"/>
  <c r="H997" i="14"/>
  <c r="I997" i="14"/>
  <c r="J997" i="14"/>
  <c r="K997" i="14"/>
  <c r="L997" i="14"/>
  <c r="M997" i="14"/>
  <c r="N997" i="14"/>
  <c r="F998" i="14"/>
  <c r="G998" i="14"/>
  <c r="H998" i="14"/>
  <c r="I998" i="14"/>
  <c r="J998" i="14"/>
  <c r="K998" i="14"/>
  <c r="L998" i="14"/>
  <c r="M998" i="14"/>
  <c r="N998" i="14"/>
  <c r="F999" i="14"/>
  <c r="G999" i="14"/>
  <c r="H999" i="14"/>
  <c r="I999" i="14"/>
  <c r="J999" i="14"/>
  <c r="K999" i="14"/>
  <c r="L999" i="14"/>
  <c r="M999" i="14"/>
  <c r="N999" i="14"/>
  <c r="F1000" i="14"/>
  <c r="G1000" i="14"/>
  <c r="H1000" i="14"/>
  <c r="I1000" i="14"/>
  <c r="J1000" i="14"/>
  <c r="K1000" i="14"/>
  <c r="L1000" i="14"/>
  <c r="M1000" i="14"/>
  <c r="N1000" i="14"/>
  <c r="F1001" i="14"/>
  <c r="G1001" i="14"/>
  <c r="H1001" i="14"/>
  <c r="I1001" i="14"/>
  <c r="J1001" i="14"/>
  <c r="K1001" i="14"/>
  <c r="L1001" i="14"/>
  <c r="M1001" i="14"/>
  <c r="N1001" i="14"/>
  <c r="F1002" i="14"/>
  <c r="G1002" i="14"/>
  <c r="H1002" i="14"/>
  <c r="I1002" i="14"/>
  <c r="J1002" i="14"/>
  <c r="K1002" i="14"/>
  <c r="L1002" i="14"/>
  <c r="M1002" i="14"/>
  <c r="N1002" i="14"/>
  <c r="F1003" i="14"/>
  <c r="G1003" i="14"/>
  <c r="H1003" i="14"/>
  <c r="I1003" i="14"/>
  <c r="J1003" i="14"/>
  <c r="K1003" i="14"/>
  <c r="L1003" i="14"/>
  <c r="M1003" i="14"/>
  <c r="N1003" i="14"/>
  <c r="F1004" i="14"/>
  <c r="G1004" i="14"/>
  <c r="H1004" i="14"/>
  <c r="I1004" i="14"/>
  <c r="J1004" i="14"/>
  <c r="K1004" i="14"/>
  <c r="L1004" i="14"/>
  <c r="M1004" i="14"/>
  <c r="N1004" i="14"/>
  <c r="F1005" i="14"/>
  <c r="G1005" i="14"/>
  <c r="H1005" i="14"/>
  <c r="I1005" i="14"/>
  <c r="J1005" i="14"/>
  <c r="K1005" i="14"/>
  <c r="L1005" i="14"/>
  <c r="M1005" i="14"/>
  <c r="N1005" i="14"/>
  <c r="F1006" i="14"/>
  <c r="G1006" i="14"/>
  <c r="H1006" i="14"/>
  <c r="I1006" i="14"/>
  <c r="J1006" i="14"/>
  <c r="K1006" i="14"/>
  <c r="L1006" i="14"/>
  <c r="M1006" i="14"/>
  <c r="N1006" i="14"/>
  <c r="F1007" i="14"/>
  <c r="G1007" i="14"/>
  <c r="H1007" i="14"/>
  <c r="I1007" i="14"/>
  <c r="J1007" i="14"/>
  <c r="K1007" i="14"/>
  <c r="L1007" i="14"/>
  <c r="M1007" i="14"/>
  <c r="N1007" i="14"/>
  <c r="F1008" i="14"/>
  <c r="G1008" i="14"/>
  <c r="H1008" i="14"/>
  <c r="I1008" i="14"/>
  <c r="J1008" i="14"/>
  <c r="K1008" i="14"/>
  <c r="L1008" i="14"/>
  <c r="M1008" i="14"/>
  <c r="N1008" i="14"/>
  <c r="F1009" i="14"/>
  <c r="G1009" i="14"/>
  <c r="H1009" i="14"/>
  <c r="I1009" i="14"/>
  <c r="J1009" i="14"/>
  <c r="K1009" i="14"/>
  <c r="L1009" i="14"/>
  <c r="M1009" i="14"/>
  <c r="N1009" i="14"/>
  <c r="F1010" i="14"/>
  <c r="G1010" i="14"/>
  <c r="H1010" i="14"/>
  <c r="I1010" i="14"/>
  <c r="J1010" i="14"/>
  <c r="K1010" i="14"/>
  <c r="L1010" i="14"/>
  <c r="M1010" i="14"/>
  <c r="N1010" i="14"/>
  <c r="F1011" i="14"/>
  <c r="G1011" i="14"/>
  <c r="H1011" i="14"/>
  <c r="I1011" i="14"/>
  <c r="J1011" i="14"/>
  <c r="K1011" i="14"/>
  <c r="L1011" i="14"/>
  <c r="M1011" i="14"/>
  <c r="N1011" i="14"/>
  <c r="F1012" i="14"/>
  <c r="G1012" i="14"/>
  <c r="H1012" i="14"/>
  <c r="I1012" i="14"/>
  <c r="J1012" i="14"/>
  <c r="K1012" i="14"/>
  <c r="L1012" i="14"/>
  <c r="M1012" i="14"/>
  <c r="N1012" i="14"/>
  <c r="F1013" i="14"/>
  <c r="G1013" i="14"/>
  <c r="H1013" i="14"/>
  <c r="I1013" i="14"/>
  <c r="J1013" i="14"/>
  <c r="K1013" i="14"/>
  <c r="L1013" i="14"/>
  <c r="M1013" i="14"/>
  <c r="N1013" i="14"/>
  <c r="F1014" i="14"/>
  <c r="G1014" i="14"/>
  <c r="H1014" i="14"/>
  <c r="I1014" i="14"/>
  <c r="J1014" i="14"/>
  <c r="K1014" i="14"/>
  <c r="L1014" i="14"/>
  <c r="M1014" i="14"/>
  <c r="N1014" i="14"/>
  <c r="F1015" i="14"/>
  <c r="G1015" i="14"/>
  <c r="H1015" i="14"/>
  <c r="I1015" i="14"/>
  <c r="J1015" i="14"/>
  <c r="K1015" i="14"/>
  <c r="L1015" i="14"/>
  <c r="M1015" i="14"/>
  <c r="N1015" i="14"/>
  <c r="F1016" i="14"/>
  <c r="G1016" i="14"/>
  <c r="H1016" i="14"/>
  <c r="I1016" i="14"/>
  <c r="J1016" i="14"/>
  <c r="K1016" i="14"/>
  <c r="L1016" i="14"/>
  <c r="M1016" i="14"/>
  <c r="N1016" i="14"/>
  <c r="F1017" i="14"/>
  <c r="G1017" i="14"/>
  <c r="H1017" i="14"/>
  <c r="I1017" i="14"/>
  <c r="J1017" i="14"/>
  <c r="K1017" i="14"/>
  <c r="L1017" i="14"/>
  <c r="M1017" i="14"/>
  <c r="N1017" i="14"/>
  <c r="F1018" i="14"/>
  <c r="G1018" i="14"/>
  <c r="H1018" i="14"/>
  <c r="I1018" i="14"/>
  <c r="J1018" i="14"/>
  <c r="K1018" i="14"/>
  <c r="L1018" i="14"/>
  <c r="M1018" i="14"/>
  <c r="N1018" i="14"/>
  <c r="F1019" i="14"/>
  <c r="G1019" i="14"/>
  <c r="H1019" i="14"/>
  <c r="I1019" i="14"/>
  <c r="J1019" i="14"/>
  <c r="K1019" i="14"/>
  <c r="L1019" i="14"/>
  <c r="M1019" i="14"/>
  <c r="N1019" i="14"/>
  <c r="F1020" i="14"/>
  <c r="G1020" i="14"/>
  <c r="H1020" i="14"/>
  <c r="I1020" i="14"/>
  <c r="J1020" i="14"/>
  <c r="K1020" i="14"/>
  <c r="L1020" i="14"/>
  <c r="M1020" i="14"/>
  <c r="N1020" i="14"/>
  <c r="F1021" i="14"/>
  <c r="G1021" i="14"/>
  <c r="H1021" i="14"/>
  <c r="I1021" i="14"/>
  <c r="J1021" i="14"/>
  <c r="K1021" i="14"/>
  <c r="L1021" i="14"/>
  <c r="M1021" i="14"/>
  <c r="N1021" i="14"/>
  <c r="F1022" i="14"/>
  <c r="G1022" i="14"/>
  <c r="H1022" i="14"/>
  <c r="I1022" i="14"/>
  <c r="J1022" i="14"/>
  <c r="K1022" i="14"/>
  <c r="L1022" i="14"/>
  <c r="M1022" i="14"/>
  <c r="N1022" i="14"/>
  <c r="F1023" i="14"/>
  <c r="G1023" i="14"/>
  <c r="H1023" i="14"/>
  <c r="I1023" i="14"/>
  <c r="J1023" i="14"/>
  <c r="K1023" i="14"/>
  <c r="L1023" i="14"/>
  <c r="M1023" i="14"/>
  <c r="N1023" i="14"/>
  <c r="F1024" i="14"/>
  <c r="G1024" i="14"/>
  <c r="H1024" i="14"/>
  <c r="I1024" i="14"/>
  <c r="J1024" i="14"/>
  <c r="K1024" i="14"/>
  <c r="L1024" i="14"/>
  <c r="M1024" i="14"/>
  <c r="N1024" i="14"/>
  <c r="F1025" i="14"/>
  <c r="G1025" i="14"/>
  <c r="H1025" i="14"/>
  <c r="I1025" i="14"/>
  <c r="J1025" i="14"/>
  <c r="K1025" i="14"/>
  <c r="L1025" i="14"/>
  <c r="M1025" i="14"/>
  <c r="N1025" i="14"/>
  <c r="F1026" i="14"/>
  <c r="G1026" i="14"/>
  <c r="H1026" i="14"/>
  <c r="I1026" i="14"/>
  <c r="J1026" i="14"/>
  <c r="K1026" i="14"/>
  <c r="L1026" i="14"/>
  <c r="M1026" i="14"/>
  <c r="N1026" i="14"/>
  <c r="F1027" i="14"/>
  <c r="G1027" i="14"/>
  <c r="H1027" i="14"/>
  <c r="I1027" i="14"/>
  <c r="J1027" i="14"/>
  <c r="K1027" i="14"/>
  <c r="L1027" i="14"/>
  <c r="M1027" i="14"/>
  <c r="N1027" i="14"/>
  <c r="F1028" i="14"/>
  <c r="G1028" i="14"/>
  <c r="H1028" i="14"/>
  <c r="I1028" i="14"/>
  <c r="J1028" i="14"/>
  <c r="K1028" i="14"/>
  <c r="L1028" i="14"/>
  <c r="M1028" i="14"/>
  <c r="N1028" i="14"/>
  <c r="F1029" i="14"/>
  <c r="G1029" i="14"/>
  <c r="H1029" i="14"/>
  <c r="I1029" i="14"/>
  <c r="J1029" i="14"/>
  <c r="K1029" i="14"/>
  <c r="L1029" i="14"/>
  <c r="M1029" i="14"/>
  <c r="N1029" i="14"/>
  <c r="F1030" i="14"/>
  <c r="G1030" i="14"/>
  <c r="H1030" i="14"/>
  <c r="I1030" i="14"/>
  <c r="J1030" i="14"/>
  <c r="K1030" i="14"/>
  <c r="L1030" i="14"/>
  <c r="M1030" i="14"/>
  <c r="N1030" i="14"/>
  <c r="F1031" i="14"/>
  <c r="G1031" i="14"/>
  <c r="H1031" i="14"/>
  <c r="I1031" i="14"/>
  <c r="J1031" i="14"/>
  <c r="K1031" i="14"/>
  <c r="L1031" i="14"/>
  <c r="M1031" i="14"/>
  <c r="N1031" i="14"/>
  <c r="F1032" i="14"/>
  <c r="G1032" i="14"/>
  <c r="H1032" i="14"/>
  <c r="I1032" i="14"/>
  <c r="J1032" i="14"/>
  <c r="K1032" i="14"/>
  <c r="L1032" i="14"/>
  <c r="M1032" i="14"/>
  <c r="N1032" i="14"/>
  <c r="F1033" i="14"/>
  <c r="G1033" i="14"/>
  <c r="H1033" i="14"/>
  <c r="I1033" i="14"/>
  <c r="J1033" i="14"/>
  <c r="K1033" i="14"/>
  <c r="L1033" i="14"/>
  <c r="M1033" i="14"/>
  <c r="N1033" i="14"/>
  <c r="F1034" i="14"/>
  <c r="G1034" i="14"/>
  <c r="H1034" i="14"/>
  <c r="I1034" i="14"/>
  <c r="J1034" i="14"/>
  <c r="K1034" i="14"/>
  <c r="L1034" i="14"/>
  <c r="M1034" i="14"/>
  <c r="N1034" i="14"/>
  <c r="F1035" i="14"/>
  <c r="G1035" i="14"/>
  <c r="H1035" i="14"/>
  <c r="I1035" i="14"/>
  <c r="J1035" i="14"/>
  <c r="K1035" i="14"/>
  <c r="L1035" i="14"/>
  <c r="M1035" i="14"/>
  <c r="N1035" i="14"/>
  <c r="F1036" i="14"/>
  <c r="G1036" i="14"/>
  <c r="H1036" i="14"/>
  <c r="I1036" i="14"/>
  <c r="J1036" i="14"/>
  <c r="K1036" i="14"/>
  <c r="L1036" i="14"/>
  <c r="M1036" i="14"/>
  <c r="N1036" i="14"/>
  <c r="F1037" i="14"/>
  <c r="G1037" i="14"/>
  <c r="H1037" i="14"/>
  <c r="I1037" i="14"/>
  <c r="J1037" i="14"/>
  <c r="K1037" i="14"/>
  <c r="L1037" i="14"/>
  <c r="M1037" i="14"/>
  <c r="N1037" i="14"/>
  <c r="F1038" i="14"/>
  <c r="G1038" i="14"/>
  <c r="H1038" i="14"/>
  <c r="I1038" i="14"/>
  <c r="J1038" i="14"/>
  <c r="K1038" i="14"/>
  <c r="L1038" i="14"/>
  <c r="M1038" i="14"/>
  <c r="N1038" i="14"/>
  <c r="F1039" i="14"/>
  <c r="G1039" i="14"/>
  <c r="H1039" i="14"/>
  <c r="I1039" i="14"/>
  <c r="J1039" i="14"/>
  <c r="K1039" i="14"/>
  <c r="L1039" i="14"/>
  <c r="M1039" i="14"/>
  <c r="N1039" i="14"/>
  <c r="F1040" i="14"/>
  <c r="G1040" i="14"/>
  <c r="H1040" i="14"/>
  <c r="I1040" i="14"/>
  <c r="J1040" i="14"/>
  <c r="K1040" i="14"/>
  <c r="L1040" i="14"/>
  <c r="M1040" i="14"/>
  <c r="N1040" i="14"/>
  <c r="F1041" i="14"/>
  <c r="G1041" i="14"/>
  <c r="H1041" i="14"/>
  <c r="I1041" i="14"/>
  <c r="J1041" i="14"/>
  <c r="K1041" i="14"/>
  <c r="L1041" i="14"/>
  <c r="M1041" i="14"/>
  <c r="N1041" i="14"/>
  <c r="F1042" i="14"/>
  <c r="G1042" i="14"/>
  <c r="H1042" i="14"/>
  <c r="I1042" i="14"/>
  <c r="J1042" i="14"/>
  <c r="K1042" i="14"/>
  <c r="L1042" i="14"/>
  <c r="M1042" i="14"/>
  <c r="N1042" i="14"/>
  <c r="F1043" i="14"/>
  <c r="G1043" i="14"/>
  <c r="H1043" i="14"/>
  <c r="I1043" i="14"/>
  <c r="J1043" i="14"/>
  <c r="K1043" i="14"/>
  <c r="L1043" i="14"/>
  <c r="M1043" i="14"/>
  <c r="N1043" i="14"/>
  <c r="F1044" i="14"/>
  <c r="G1044" i="14"/>
  <c r="H1044" i="14"/>
  <c r="I1044" i="14"/>
  <c r="J1044" i="14"/>
  <c r="K1044" i="14"/>
  <c r="L1044" i="14"/>
  <c r="M1044" i="14"/>
  <c r="N1044" i="14"/>
  <c r="F1045" i="14"/>
  <c r="G1045" i="14"/>
  <c r="H1045" i="14"/>
  <c r="I1045" i="14"/>
  <c r="J1045" i="14"/>
  <c r="K1045" i="14"/>
  <c r="L1045" i="14"/>
  <c r="M1045" i="14"/>
  <c r="N1045" i="14"/>
  <c r="F1046" i="14"/>
  <c r="G1046" i="14"/>
  <c r="H1046" i="14"/>
  <c r="I1046" i="14"/>
  <c r="J1046" i="14"/>
  <c r="K1046" i="14"/>
  <c r="L1046" i="14"/>
  <c r="M1046" i="14"/>
  <c r="N1046" i="14"/>
  <c r="F1047" i="14"/>
  <c r="G1047" i="14"/>
  <c r="H1047" i="14"/>
  <c r="I1047" i="14"/>
  <c r="J1047" i="14"/>
  <c r="K1047" i="14"/>
  <c r="L1047" i="14"/>
  <c r="M1047" i="14"/>
  <c r="N1047" i="14"/>
  <c r="F1048" i="14"/>
  <c r="G1048" i="14"/>
  <c r="H1048" i="14"/>
  <c r="I1048" i="14"/>
  <c r="J1048" i="14"/>
  <c r="K1048" i="14"/>
  <c r="L1048" i="14"/>
  <c r="M1048" i="14"/>
  <c r="N1048" i="14"/>
  <c r="F1049" i="14"/>
  <c r="G1049" i="14"/>
  <c r="H1049" i="14"/>
  <c r="I1049" i="14"/>
  <c r="J1049" i="14"/>
  <c r="K1049" i="14"/>
  <c r="L1049" i="14"/>
  <c r="M1049" i="14"/>
  <c r="N1049" i="14"/>
  <c r="F1050" i="14"/>
  <c r="G1050" i="14"/>
  <c r="H1050" i="14"/>
  <c r="I1050" i="14"/>
  <c r="J1050" i="14"/>
  <c r="K1050" i="14"/>
  <c r="L1050" i="14"/>
  <c r="M1050" i="14"/>
  <c r="N1050" i="14"/>
  <c r="F1051" i="14"/>
  <c r="G1051" i="14"/>
  <c r="H1051" i="14"/>
  <c r="I1051" i="14"/>
  <c r="J1051" i="14"/>
  <c r="K1051" i="14"/>
  <c r="L1051" i="14"/>
  <c r="M1051" i="14"/>
  <c r="N1051" i="14"/>
  <c r="F1052" i="14"/>
  <c r="G1052" i="14"/>
  <c r="H1052" i="14"/>
  <c r="I1052" i="14"/>
  <c r="J1052" i="14"/>
  <c r="K1052" i="14"/>
  <c r="L1052" i="14"/>
  <c r="M1052" i="14"/>
  <c r="N1052" i="14"/>
  <c r="F1053" i="14"/>
  <c r="G1053" i="14"/>
  <c r="H1053" i="14"/>
  <c r="I1053" i="14"/>
  <c r="J1053" i="14"/>
  <c r="K1053" i="14"/>
  <c r="L1053" i="14"/>
  <c r="M1053" i="14"/>
  <c r="N1053" i="14"/>
  <c r="F1054" i="14"/>
  <c r="G1054" i="14"/>
  <c r="H1054" i="14"/>
  <c r="I1054" i="14"/>
  <c r="J1054" i="14"/>
  <c r="K1054" i="14"/>
  <c r="L1054" i="14"/>
  <c r="M1054" i="14"/>
  <c r="N1054" i="14"/>
  <c r="F1055" i="14"/>
  <c r="G1055" i="14"/>
  <c r="H1055" i="14"/>
  <c r="I1055" i="14"/>
  <c r="J1055" i="14"/>
  <c r="K1055" i="14"/>
  <c r="L1055" i="14"/>
  <c r="M1055" i="14"/>
  <c r="N1055" i="14"/>
  <c r="F1056" i="14"/>
  <c r="G1056" i="14"/>
  <c r="H1056" i="14"/>
  <c r="I1056" i="14"/>
  <c r="J1056" i="14"/>
  <c r="K1056" i="14"/>
  <c r="L1056" i="14"/>
  <c r="M1056" i="14"/>
  <c r="N1056" i="14"/>
  <c r="F1057" i="14"/>
  <c r="G1057" i="14"/>
  <c r="H1057" i="14"/>
  <c r="I1057" i="14"/>
  <c r="J1057" i="14"/>
  <c r="K1057" i="14"/>
  <c r="L1057" i="14"/>
  <c r="M1057" i="14"/>
  <c r="N1057" i="14"/>
  <c r="F1058" i="14"/>
  <c r="G1058" i="14"/>
  <c r="H1058" i="14"/>
  <c r="I1058" i="14"/>
  <c r="J1058" i="14"/>
  <c r="K1058" i="14"/>
  <c r="L1058" i="14"/>
  <c r="M1058" i="14"/>
  <c r="N1058" i="14"/>
  <c r="F1059" i="14"/>
  <c r="G1059" i="14"/>
  <c r="H1059" i="14"/>
  <c r="I1059" i="14"/>
  <c r="J1059" i="14"/>
  <c r="K1059" i="14"/>
  <c r="L1059" i="14"/>
  <c r="M1059" i="14"/>
  <c r="N1059" i="14"/>
  <c r="F1060" i="14"/>
  <c r="G1060" i="14"/>
  <c r="H1060" i="14"/>
  <c r="I1060" i="14"/>
  <c r="J1060" i="14"/>
  <c r="K1060" i="14"/>
  <c r="L1060" i="14"/>
  <c r="M1060" i="14"/>
  <c r="N1060" i="14"/>
  <c r="F1061" i="14"/>
  <c r="G1061" i="14"/>
  <c r="H1061" i="14"/>
  <c r="I1061" i="14"/>
  <c r="J1061" i="14"/>
  <c r="K1061" i="14"/>
  <c r="L1061" i="14"/>
  <c r="M1061" i="14"/>
  <c r="N1061" i="14"/>
  <c r="F1062" i="14"/>
  <c r="G1062" i="14"/>
  <c r="H1062" i="14"/>
  <c r="I1062" i="14"/>
  <c r="J1062" i="14"/>
  <c r="K1062" i="14"/>
  <c r="L1062" i="14"/>
  <c r="M1062" i="14"/>
  <c r="N1062" i="14"/>
  <c r="F1063" i="14"/>
  <c r="G1063" i="14"/>
  <c r="H1063" i="14"/>
  <c r="I1063" i="14"/>
  <c r="J1063" i="14"/>
  <c r="K1063" i="14"/>
  <c r="L1063" i="14"/>
  <c r="M1063" i="14"/>
  <c r="N1063" i="14"/>
  <c r="F1064" i="14"/>
  <c r="G1064" i="14"/>
  <c r="H1064" i="14"/>
  <c r="I1064" i="14"/>
  <c r="J1064" i="14"/>
  <c r="K1064" i="14"/>
  <c r="L1064" i="14"/>
  <c r="M1064" i="14"/>
  <c r="N1064" i="14"/>
  <c r="F1065" i="14"/>
  <c r="G1065" i="14"/>
  <c r="H1065" i="14"/>
  <c r="I1065" i="14"/>
  <c r="J1065" i="14"/>
  <c r="K1065" i="14"/>
  <c r="L1065" i="14"/>
  <c r="M1065" i="14"/>
  <c r="N1065" i="14"/>
  <c r="F1066" i="14"/>
  <c r="G1066" i="14"/>
  <c r="H1066" i="14"/>
  <c r="I1066" i="14"/>
  <c r="J1066" i="14"/>
  <c r="K1066" i="14"/>
  <c r="L1066" i="14"/>
  <c r="M1066" i="14"/>
  <c r="N1066" i="14"/>
  <c r="F1067" i="14"/>
  <c r="G1067" i="14"/>
  <c r="H1067" i="14"/>
  <c r="I1067" i="14"/>
  <c r="J1067" i="14"/>
  <c r="K1067" i="14"/>
  <c r="L1067" i="14"/>
  <c r="M1067" i="14"/>
  <c r="N1067" i="14"/>
  <c r="F1068" i="14"/>
  <c r="G1068" i="14"/>
  <c r="H1068" i="14"/>
  <c r="I1068" i="14"/>
  <c r="J1068" i="14"/>
  <c r="K1068" i="14"/>
  <c r="L1068" i="14"/>
  <c r="M1068" i="14"/>
  <c r="N1068" i="14"/>
  <c r="F1069" i="14"/>
  <c r="G1069" i="14"/>
  <c r="H1069" i="14"/>
  <c r="I1069" i="14"/>
  <c r="J1069" i="14"/>
  <c r="K1069" i="14"/>
  <c r="L1069" i="14"/>
  <c r="M1069" i="14"/>
  <c r="N1069" i="14"/>
  <c r="F1070" i="14"/>
  <c r="G1070" i="14"/>
  <c r="H1070" i="14"/>
  <c r="I1070" i="14"/>
  <c r="J1070" i="14"/>
  <c r="K1070" i="14"/>
  <c r="L1070" i="14"/>
  <c r="M1070" i="14"/>
  <c r="N1070" i="14"/>
  <c r="F1071" i="14"/>
  <c r="G1071" i="14"/>
  <c r="H1071" i="14"/>
  <c r="I1071" i="14"/>
  <c r="J1071" i="14"/>
  <c r="K1071" i="14"/>
  <c r="L1071" i="14"/>
  <c r="M1071" i="14"/>
  <c r="N1071" i="14"/>
  <c r="F1072" i="14"/>
  <c r="G1072" i="14"/>
  <c r="H1072" i="14"/>
  <c r="I1072" i="14"/>
  <c r="J1072" i="14"/>
  <c r="K1072" i="14"/>
  <c r="L1072" i="14"/>
  <c r="M1072" i="14"/>
  <c r="N1072" i="14"/>
  <c r="F1073" i="14"/>
  <c r="G1073" i="14"/>
  <c r="H1073" i="14"/>
  <c r="I1073" i="14"/>
  <c r="J1073" i="14"/>
  <c r="K1073" i="14"/>
  <c r="L1073" i="14"/>
  <c r="M1073" i="14"/>
  <c r="N1073" i="14"/>
  <c r="F1074" i="14"/>
  <c r="G1074" i="14"/>
  <c r="H1074" i="14"/>
  <c r="I1074" i="14"/>
  <c r="J1074" i="14"/>
  <c r="K1074" i="14"/>
  <c r="L1074" i="14"/>
  <c r="M1074" i="14"/>
  <c r="N1074" i="14"/>
  <c r="F1075" i="14"/>
  <c r="G1075" i="14"/>
  <c r="H1075" i="14"/>
  <c r="I1075" i="14"/>
  <c r="J1075" i="14"/>
  <c r="K1075" i="14"/>
  <c r="L1075" i="14"/>
  <c r="M1075" i="14"/>
  <c r="N1075" i="14"/>
  <c r="F1076" i="14"/>
  <c r="G1076" i="14"/>
  <c r="H1076" i="14"/>
  <c r="I1076" i="14"/>
  <c r="J1076" i="14"/>
  <c r="K1076" i="14"/>
  <c r="L1076" i="14"/>
  <c r="M1076" i="14"/>
  <c r="N1076" i="14"/>
  <c r="F1077" i="14"/>
  <c r="G1077" i="14"/>
  <c r="H1077" i="14"/>
  <c r="I1077" i="14"/>
  <c r="J1077" i="14"/>
  <c r="K1077" i="14"/>
  <c r="L1077" i="14"/>
  <c r="M1077" i="14"/>
  <c r="N1077" i="14"/>
  <c r="F1078" i="14"/>
  <c r="G1078" i="14"/>
  <c r="H1078" i="14"/>
  <c r="I1078" i="14"/>
  <c r="J1078" i="14"/>
  <c r="K1078" i="14"/>
  <c r="L1078" i="14"/>
  <c r="M1078" i="14"/>
  <c r="N1078" i="14"/>
  <c r="F1079" i="14"/>
  <c r="G1079" i="14"/>
  <c r="H1079" i="14"/>
  <c r="I1079" i="14"/>
  <c r="J1079" i="14"/>
  <c r="K1079" i="14"/>
  <c r="L1079" i="14"/>
  <c r="M1079" i="14"/>
  <c r="N1079" i="14"/>
  <c r="F1080" i="14"/>
  <c r="G1080" i="14"/>
  <c r="H1080" i="14"/>
  <c r="I1080" i="14"/>
  <c r="J1080" i="14"/>
  <c r="K1080" i="14"/>
  <c r="L1080" i="14"/>
  <c r="M1080" i="14"/>
  <c r="N1080" i="14"/>
  <c r="F1081" i="14"/>
  <c r="G1081" i="14"/>
  <c r="H1081" i="14"/>
  <c r="I1081" i="14"/>
  <c r="J1081" i="14"/>
  <c r="K1081" i="14"/>
  <c r="L1081" i="14"/>
  <c r="M1081" i="14"/>
  <c r="N1081" i="14"/>
  <c r="F1082" i="14"/>
  <c r="G1082" i="14"/>
  <c r="H1082" i="14"/>
  <c r="I1082" i="14"/>
  <c r="J1082" i="14"/>
  <c r="K1082" i="14"/>
  <c r="L1082" i="14"/>
  <c r="M1082" i="14"/>
  <c r="N1082" i="14"/>
  <c r="F1083" i="14"/>
  <c r="G1083" i="14"/>
  <c r="H1083" i="14"/>
  <c r="I1083" i="14"/>
  <c r="J1083" i="14"/>
  <c r="K1083" i="14"/>
  <c r="L1083" i="14"/>
  <c r="M1083" i="14"/>
  <c r="N1083" i="14"/>
  <c r="F1084" i="14"/>
  <c r="G1084" i="14"/>
  <c r="H1084" i="14"/>
  <c r="I1084" i="14"/>
  <c r="J1084" i="14"/>
  <c r="K1084" i="14"/>
  <c r="L1084" i="14"/>
  <c r="M1084" i="14"/>
  <c r="N1084" i="14"/>
  <c r="F1085" i="14"/>
  <c r="G1085" i="14"/>
  <c r="H1085" i="14"/>
  <c r="I1085" i="14"/>
  <c r="J1085" i="14"/>
  <c r="K1085" i="14"/>
  <c r="L1085" i="14"/>
  <c r="M1085" i="14"/>
  <c r="N1085" i="14"/>
  <c r="F1086" i="14"/>
  <c r="G1086" i="14"/>
  <c r="H1086" i="14"/>
  <c r="I1086" i="14"/>
  <c r="J1086" i="14"/>
  <c r="K1086" i="14"/>
  <c r="L1086" i="14"/>
  <c r="M1086" i="14"/>
  <c r="N1086" i="14"/>
  <c r="F1087" i="14"/>
  <c r="G1087" i="14"/>
  <c r="H1087" i="14"/>
  <c r="I1087" i="14"/>
  <c r="J1087" i="14"/>
  <c r="K1087" i="14"/>
  <c r="L1087" i="14"/>
  <c r="M1087" i="14"/>
  <c r="N1087" i="14"/>
  <c r="F1088" i="14"/>
  <c r="G1088" i="14"/>
  <c r="H1088" i="14"/>
  <c r="I1088" i="14"/>
  <c r="J1088" i="14"/>
  <c r="K1088" i="14"/>
  <c r="L1088" i="14"/>
  <c r="M1088" i="14"/>
  <c r="N1088" i="14"/>
  <c r="F1089" i="14"/>
  <c r="G1089" i="14"/>
  <c r="H1089" i="14"/>
  <c r="I1089" i="14"/>
  <c r="J1089" i="14"/>
  <c r="K1089" i="14"/>
  <c r="L1089" i="14"/>
  <c r="M1089" i="14"/>
  <c r="N1089" i="14"/>
  <c r="F1090" i="14"/>
  <c r="G1090" i="14"/>
  <c r="H1090" i="14"/>
  <c r="I1090" i="14"/>
  <c r="J1090" i="14"/>
  <c r="K1090" i="14"/>
  <c r="L1090" i="14"/>
  <c r="M1090" i="14"/>
  <c r="N1090" i="14"/>
  <c r="F1091" i="14"/>
  <c r="G1091" i="14"/>
  <c r="H1091" i="14"/>
  <c r="I1091" i="14"/>
  <c r="J1091" i="14"/>
  <c r="K1091" i="14"/>
  <c r="L1091" i="14"/>
  <c r="M1091" i="14"/>
  <c r="N1091" i="14"/>
  <c r="F1092" i="14"/>
  <c r="G1092" i="14"/>
  <c r="H1092" i="14"/>
  <c r="I1092" i="14"/>
  <c r="J1092" i="14"/>
  <c r="K1092" i="14"/>
  <c r="L1092" i="14"/>
  <c r="M1092" i="14"/>
  <c r="N1092" i="14"/>
  <c r="F1093" i="14"/>
  <c r="G1093" i="14"/>
  <c r="H1093" i="14"/>
  <c r="I1093" i="14"/>
  <c r="J1093" i="14"/>
  <c r="K1093" i="14"/>
  <c r="L1093" i="14"/>
  <c r="M1093" i="14"/>
  <c r="N1093" i="14"/>
  <c r="F1094" i="14"/>
  <c r="G1094" i="14"/>
  <c r="H1094" i="14"/>
  <c r="I1094" i="14"/>
  <c r="J1094" i="14"/>
  <c r="K1094" i="14"/>
  <c r="L1094" i="14"/>
  <c r="M1094" i="14"/>
  <c r="N1094" i="14"/>
  <c r="F1095" i="14"/>
  <c r="G1095" i="14"/>
  <c r="H1095" i="14"/>
  <c r="I1095" i="14"/>
  <c r="J1095" i="14"/>
  <c r="K1095" i="14"/>
  <c r="L1095" i="14"/>
  <c r="M1095" i="14"/>
  <c r="N1095" i="14"/>
  <c r="F1096" i="14"/>
  <c r="G1096" i="14"/>
  <c r="H1096" i="14"/>
  <c r="I1096" i="14"/>
  <c r="J1096" i="14"/>
  <c r="K1096" i="14"/>
  <c r="L1096" i="14"/>
  <c r="M1096" i="14"/>
  <c r="N1096" i="14"/>
  <c r="F1097" i="14"/>
  <c r="G1097" i="14"/>
  <c r="H1097" i="14"/>
  <c r="I1097" i="14"/>
  <c r="J1097" i="14"/>
  <c r="K1097" i="14"/>
  <c r="L1097" i="14"/>
  <c r="M1097" i="14"/>
  <c r="N1097" i="14"/>
  <c r="F1098" i="14"/>
  <c r="G1098" i="14"/>
  <c r="H1098" i="14"/>
  <c r="I1098" i="14"/>
  <c r="J1098" i="14"/>
  <c r="K1098" i="14"/>
  <c r="L1098" i="14"/>
  <c r="M1098" i="14"/>
  <c r="N1098" i="14"/>
  <c r="F1099" i="14"/>
  <c r="G1099" i="14"/>
  <c r="H1099" i="14"/>
  <c r="I1099" i="14"/>
  <c r="J1099" i="14"/>
  <c r="K1099" i="14"/>
  <c r="L1099" i="14"/>
  <c r="M1099" i="14"/>
  <c r="N1099" i="14"/>
  <c r="F1100" i="14"/>
  <c r="G1100" i="14"/>
  <c r="H1100" i="14"/>
  <c r="I1100" i="14"/>
  <c r="J1100" i="14"/>
  <c r="K1100" i="14"/>
  <c r="L1100" i="14"/>
  <c r="M1100" i="14"/>
  <c r="N1100" i="14"/>
  <c r="F1101" i="14"/>
  <c r="G1101" i="14"/>
  <c r="H1101" i="14"/>
  <c r="I1101" i="14"/>
  <c r="J1101" i="14"/>
  <c r="K1101" i="14"/>
  <c r="L1101" i="14"/>
  <c r="M1101" i="14"/>
  <c r="N1101" i="14"/>
  <c r="F1102" i="14"/>
  <c r="G1102" i="14"/>
  <c r="H1102" i="14"/>
  <c r="I1102" i="14"/>
  <c r="J1102" i="14"/>
  <c r="K1102" i="14"/>
  <c r="L1102" i="14"/>
  <c r="M1102" i="14"/>
  <c r="N1102" i="14"/>
  <c r="F1103" i="14"/>
  <c r="G1103" i="14"/>
  <c r="H1103" i="14"/>
  <c r="I1103" i="14"/>
  <c r="J1103" i="14"/>
  <c r="K1103" i="14"/>
  <c r="L1103" i="14"/>
  <c r="M1103" i="14"/>
  <c r="N1103" i="14"/>
  <c r="F1104" i="14"/>
  <c r="G1104" i="14"/>
  <c r="H1104" i="14"/>
  <c r="I1104" i="14"/>
  <c r="J1104" i="14"/>
  <c r="K1104" i="14"/>
  <c r="L1104" i="14"/>
  <c r="M1104" i="14"/>
  <c r="N1104" i="14"/>
  <c r="F1105" i="14"/>
  <c r="G1105" i="14"/>
  <c r="H1105" i="14"/>
  <c r="I1105" i="14"/>
  <c r="J1105" i="14"/>
  <c r="K1105" i="14"/>
  <c r="L1105" i="14"/>
  <c r="M1105" i="14"/>
  <c r="N1105" i="14"/>
  <c r="F1106" i="14"/>
  <c r="G1106" i="14"/>
  <c r="H1106" i="14"/>
  <c r="I1106" i="14"/>
  <c r="J1106" i="14"/>
  <c r="K1106" i="14"/>
  <c r="L1106" i="14"/>
  <c r="M1106" i="14"/>
  <c r="N1106" i="14"/>
  <c r="F1107" i="14"/>
  <c r="G1107" i="14"/>
  <c r="H1107" i="14"/>
  <c r="I1107" i="14"/>
  <c r="J1107" i="14"/>
  <c r="K1107" i="14"/>
  <c r="L1107" i="14"/>
  <c r="M1107" i="14"/>
  <c r="N1107" i="14"/>
  <c r="F1108" i="14"/>
  <c r="G1108" i="14"/>
  <c r="H1108" i="14"/>
  <c r="I1108" i="14"/>
  <c r="J1108" i="14"/>
  <c r="K1108" i="14"/>
  <c r="L1108" i="14"/>
  <c r="M1108" i="14"/>
  <c r="N1108" i="14"/>
  <c r="F1109" i="14"/>
  <c r="G1109" i="14"/>
  <c r="H1109" i="14"/>
  <c r="I1109" i="14"/>
  <c r="J1109" i="14"/>
  <c r="K1109" i="14"/>
  <c r="L1109" i="14"/>
  <c r="M1109" i="14"/>
  <c r="N1109" i="14"/>
  <c r="F1110" i="14"/>
  <c r="G1110" i="14"/>
  <c r="H1110" i="14"/>
  <c r="I1110" i="14"/>
  <c r="J1110" i="14"/>
  <c r="K1110" i="14"/>
  <c r="L1110" i="14"/>
  <c r="M1110" i="14"/>
  <c r="N1110" i="14"/>
  <c r="F1111" i="14"/>
  <c r="G1111" i="14"/>
  <c r="H1111" i="14"/>
  <c r="I1111" i="14"/>
  <c r="J1111" i="14"/>
  <c r="K1111" i="14"/>
  <c r="L1111" i="14"/>
  <c r="M1111" i="14"/>
  <c r="N1111" i="14"/>
  <c r="F1112" i="14"/>
  <c r="G1112" i="14"/>
  <c r="H1112" i="14"/>
  <c r="I1112" i="14"/>
  <c r="J1112" i="14"/>
  <c r="K1112" i="14"/>
  <c r="L1112" i="14"/>
  <c r="M1112" i="14"/>
  <c r="N1112" i="14"/>
  <c r="F1113" i="14"/>
  <c r="G1113" i="14"/>
  <c r="H1113" i="14"/>
  <c r="I1113" i="14"/>
  <c r="J1113" i="14"/>
  <c r="K1113" i="14"/>
  <c r="L1113" i="14"/>
  <c r="M1113" i="14"/>
  <c r="N1113" i="14"/>
  <c r="F1114" i="14"/>
  <c r="G1114" i="14"/>
  <c r="H1114" i="14"/>
  <c r="I1114" i="14"/>
  <c r="J1114" i="14"/>
  <c r="K1114" i="14"/>
  <c r="L1114" i="14"/>
  <c r="M1114" i="14"/>
  <c r="N1114" i="14"/>
  <c r="F1115" i="14"/>
  <c r="G1115" i="14"/>
  <c r="H1115" i="14"/>
  <c r="I1115" i="14"/>
  <c r="J1115" i="14"/>
  <c r="K1115" i="14"/>
  <c r="L1115" i="14"/>
  <c r="M1115" i="14"/>
  <c r="N1115" i="14"/>
  <c r="F1116" i="14"/>
  <c r="G1116" i="14"/>
  <c r="H1116" i="14"/>
  <c r="I1116" i="14"/>
  <c r="J1116" i="14"/>
  <c r="K1116" i="14"/>
  <c r="L1116" i="14"/>
  <c r="M1116" i="14"/>
  <c r="N1116" i="14"/>
  <c r="F1117" i="14"/>
  <c r="G1117" i="14"/>
  <c r="H1117" i="14"/>
  <c r="I1117" i="14"/>
  <c r="J1117" i="14"/>
  <c r="K1117" i="14"/>
  <c r="L1117" i="14"/>
  <c r="M1117" i="14"/>
  <c r="N1117" i="14"/>
  <c r="F1118" i="14"/>
  <c r="G1118" i="14"/>
  <c r="H1118" i="14"/>
  <c r="I1118" i="14"/>
  <c r="J1118" i="14"/>
  <c r="K1118" i="14"/>
  <c r="L1118" i="14"/>
  <c r="M1118" i="14"/>
  <c r="N1118" i="14"/>
  <c r="F1119" i="14"/>
  <c r="G1119" i="14"/>
  <c r="H1119" i="14"/>
  <c r="I1119" i="14"/>
  <c r="J1119" i="14"/>
  <c r="K1119" i="14"/>
  <c r="L1119" i="14"/>
  <c r="M1119" i="14"/>
  <c r="N1119" i="14"/>
  <c r="F1120" i="14"/>
  <c r="G1120" i="14"/>
  <c r="H1120" i="14"/>
  <c r="I1120" i="14"/>
  <c r="J1120" i="14"/>
  <c r="K1120" i="14"/>
  <c r="L1120" i="14"/>
  <c r="M1120" i="14"/>
  <c r="N1120" i="14"/>
  <c r="F1121" i="14"/>
  <c r="G1121" i="14"/>
  <c r="H1121" i="14"/>
  <c r="I1121" i="14"/>
  <c r="J1121" i="14"/>
  <c r="K1121" i="14"/>
  <c r="L1121" i="14"/>
  <c r="M1121" i="14"/>
  <c r="N1121" i="14"/>
  <c r="F1122" i="14"/>
  <c r="G1122" i="14"/>
  <c r="H1122" i="14"/>
  <c r="I1122" i="14"/>
  <c r="J1122" i="14"/>
  <c r="K1122" i="14"/>
  <c r="L1122" i="14"/>
  <c r="M1122" i="14"/>
  <c r="N1122" i="14"/>
  <c r="F1123" i="14"/>
  <c r="G1123" i="14"/>
  <c r="H1123" i="14"/>
  <c r="I1123" i="14"/>
  <c r="J1123" i="14"/>
  <c r="K1123" i="14"/>
  <c r="L1123" i="14"/>
  <c r="M1123" i="14"/>
  <c r="N1123" i="14"/>
  <c r="F1124" i="14"/>
  <c r="G1124" i="14"/>
  <c r="H1124" i="14"/>
  <c r="I1124" i="14"/>
  <c r="J1124" i="14"/>
  <c r="K1124" i="14"/>
  <c r="L1124" i="14"/>
  <c r="M1124" i="14"/>
  <c r="N1124" i="14"/>
  <c r="F1125" i="14"/>
  <c r="G1125" i="14"/>
  <c r="H1125" i="14"/>
  <c r="I1125" i="14"/>
  <c r="J1125" i="14"/>
  <c r="K1125" i="14"/>
  <c r="L1125" i="14"/>
  <c r="M1125" i="14"/>
  <c r="N1125" i="14"/>
  <c r="F1126" i="14"/>
  <c r="G1126" i="14"/>
  <c r="H1126" i="14"/>
  <c r="I1126" i="14"/>
  <c r="J1126" i="14"/>
  <c r="K1126" i="14"/>
  <c r="L1126" i="14"/>
  <c r="M1126" i="14"/>
  <c r="N1126" i="14"/>
  <c r="F1127" i="14"/>
  <c r="G1127" i="14"/>
  <c r="H1127" i="14"/>
  <c r="I1127" i="14"/>
  <c r="J1127" i="14"/>
  <c r="K1127" i="14"/>
  <c r="L1127" i="14"/>
  <c r="M1127" i="14"/>
  <c r="N1127" i="14"/>
  <c r="F1128" i="14"/>
  <c r="G1128" i="14"/>
  <c r="H1128" i="14"/>
  <c r="I1128" i="14"/>
  <c r="J1128" i="14"/>
  <c r="K1128" i="14"/>
  <c r="L1128" i="14"/>
  <c r="M1128" i="14"/>
  <c r="N1128" i="14"/>
  <c r="F1129" i="14"/>
  <c r="G1129" i="14"/>
  <c r="H1129" i="14"/>
  <c r="I1129" i="14"/>
  <c r="J1129" i="14"/>
  <c r="K1129" i="14"/>
  <c r="L1129" i="14"/>
  <c r="M1129" i="14"/>
  <c r="N1129" i="14"/>
  <c r="F1130" i="14"/>
  <c r="G1130" i="14"/>
  <c r="H1130" i="14"/>
  <c r="I1130" i="14"/>
  <c r="J1130" i="14"/>
  <c r="K1130" i="14"/>
  <c r="L1130" i="14"/>
  <c r="M1130" i="14"/>
  <c r="N1130" i="14"/>
  <c r="F1131" i="14"/>
  <c r="G1131" i="14"/>
  <c r="H1131" i="14"/>
  <c r="I1131" i="14"/>
  <c r="J1131" i="14"/>
  <c r="K1131" i="14"/>
  <c r="L1131" i="14"/>
  <c r="M1131" i="14"/>
  <c r="N1131" i="14"/>
  <c r="F1132" i="14"/>
  <c r="G1132" i="14"/>
  <c r="H1132" i="14"/>
  <c r="I1132" i="14"/>
  <c r="J1132" i="14"/>
  <c r="K1132" i="14"/>
  <c r="L1132" i="14"/>
  <c r="M1132" i="14"/>
  <c r="N1132" i="14"/>
  <c r="F1133" i="14"/>
  <c r="G1133" i="14"/>
  <c r="H1133" i="14"/>
  <c r="I1133" i="14"/>
  <c r="J1133" i="14"/>
  <c r="K1133" i="14"/>
  <c r="L1133" i="14"/>
  <c r="M1133" i="14"/>
  <c r="N1133" i="14"/>
  <c r="F1134" i="14"/>
  <c r="G1134" i="14"/>
  <c r="H1134" i="14"/>
  <c r="I1134" i="14"/>
  <c r="J1134" i="14"/>
  <c r="K1134" i="14"/>
  <c r="L1134" i="14"/>
  <c r="M1134" i="14"/>
  <c r="N1134" i="14"/>
  <c r="F1135" i="14"/>
  <c r="G1135" i="14"/>
  <c r="H1135" i="14"/>
  <c r="I1135" i="14"/>
  <c r="J1135" i="14"/>
  <c r="K1135" i="14"/>
  <c r="L1135" i="14"/>
  <c r="M1135" i="14"/>
  <c r="N1135" i="14"/>
  <c r="F1136" i="14"/>
  <c r="G1136" i="14"/>
  <c r="H1136" i="14"/>
  <c r="I1136" i="14"/>
  <c r="J1136" i="14"/>
  <c r="K1136" i="14"/>
  <c r="L1136" i="14"/>
  <c r="M1136" i="14"/>
  <c r="N1136" i="14"/>
  <c r="F1137" i="14"/>
  <c r="G1137" i="14"/>
  <c r="H1137" i="14"/>
  <c r="I1137" i="14"/>
  <c r="J1137" i="14"/>
  <c r="K1137" i="14"/>
  <c r="L1137" i="14"/>
  <c r="M1137" i="14"/>
  <c r="N1137" i="14"/>
  <c r="F1138" i="14"/>
  <c r="G1138" i="14"/>
  <c r="H1138" i="14"/>
  <c r="I1138" i="14"/>
  <c r="J1138" i="14"/>
  <c r="K1138" i="14"/>
  <c r="L1138" i="14"/>
  <c r="M1138" i="14"/>
  <c r="N1138" i="14"/>
  <c r="F1139" i="14"/>
  <c r="G1139" i="14"/>
  <c r="H1139" i="14"/>
  <c r="I1139" i="14"/>
  <c r="J1139" i="14"/>
  <c r="K1139" i="14"/>
  <c r="L1139" i="14"/>
  <c r="M1139" i="14"/>
  <c r="N1139" i="14"/>
  <c r="F1140" i="14"/>
  <c r="G1140" i="14"/>
  <c r="H1140" i="14"/>
  <c r="I1140" i="14"/>
  <c r="J1140" i="14"/>
  <c r="K1140" i="14"/>
  <c r="L1140" i="14"/>
  <c r="M1140" i="14"/>
  <c r="N1140" i="14"/>
  <c r="F1141" i="14"/>
  <c r="G1141" i="14"/>
  <c r="H1141" i="14"/>
  <c r="I1141" i="14"/>
  <c r="J1141" i="14"/>
  <c r="K1141" i="14"/>
  <c r="L1141" i="14"/>
  <c r="M1141" i="14"/>
  <c r="N1141" i="14"/>
  <c r="F1142" i="14"/>
  <c r="G1142" i="14"/>
  <c r="H1142" i="14"/>
  <c r="I1142" i="14"/>
  <c r="J1142" i="14"/>
  <c r="K1142" i="14"/>
  <c r="L1142" i="14"/>
  <c r="M1142" i="14"/>
  <c r="N1142" i="14"/>
  <c r="F1143" i="14"/>
  <c r="G1143" i="14"/>
  <c r="H1143" i="14"/>
  <c r="I1143" i="14"/>
  <c r="J1143" i="14"/>
  <c r="K1143" i="14"/>
  <c r="L1143" i="14"/>
  <c r="M1143" i="14"/>
  <c r="N1143" i="14"/>
  <c r="F1144" i="14"/>
  <c r="G1144" i="14"/>
  <c r="H1144" i="14"/>
  <c r="I1144" i="14"/>
  <c r="J1144" i="14"/>
  <c r="K1144" i="14"/>
  <c r="L1144" i="14"/>
  <c r="M1144" i="14"/>
  <c r="N1144" i="14"/>
  <c r="F1145" i="14"/>
  <c r="G1145" i="14"/>
  <c r="H1145" i="14"/>
  <c r="I1145" i="14"/>
  <c r="J1145" i="14"/>
  <c r="K1145" i="14"/>
  <c r="L1145" i="14"/>
  <c r="M1145" i="14"/>
  <c r="N1145" i="14"/>
  <c r="F1146" i="14"/>
  <c r="G1146" i="14"/>
  <c r="H1146" i="14"/>
  <c r="I1146" i="14"/>
  <c r="J1146" i="14"/>
  <c r="K1146" i="14"/>
  <c r="L1146" i="14"/>
  <c r="M1146" i="14"/>
  <c r="N1146" i="14"/>
  <c r="F1147" i="14"/>
  <c r="G1147" i="14"/>
  <c r="H1147" i="14"/>
  <c r="I1147" i="14"/>
  <c r="J1147" i="14"/>
  <c r="K1147" i="14"/>
  <c r="L1147" i="14"/>
  <c r="M1147" i="14"/>
  <c r="N1147" i="14"/>
  <c r="F1148" i="14"/>
  <c r="G1148" i="14"/>
  <c r="H1148" i="14"/>
  <c r="I1148" i="14"/>
  <c r="J1148" i="14"/>
  <c r="K1148" i="14"/>
  <c r="L1148" i="14"/>
  <c r="M1148" i="14"/>
  <c r="N1148" i="14"/>
  <c r="F1149" i="14"/>
  <c r="G1149" i="14"/>
  <c r="H1149" i="14"/>
  <c r="I1149" i="14"/>
  <c r="J1149" i="14"/>
  <c r="K1149" i="14"/>
  <c r="L1149" i="14"/>
  <c r="M1149" i="14"/>
  <c r="N1149" i="14"/>
  <c r="F1150" i="14"/>
  <c r="G1150" i="14"/>
  <c r="H1150" i="14"/>
  <c r="I1150" i="14"/>
  <c r="J1150" i="14"/>
  <c r="K1150" i="14"/>
  <c r="L1150" i="14"/>
  <c r="M1150" i="14"/>
  <c r="N1150" i="14"/>
  <c r="F1151" i="14"/>
  <c r="G1151" i="14"/>
  <c r="H1151" i="14"/>
  <c r="I1151" i="14"/>
  <c r="J1151" i="14"/>
  <c r="K1151" i="14"/>
  <c r="L1151" i="14"/>
  <c r="M1151" i="14"/>
  <c r="N1151" i="14"/>
  <c r="F1152" i="14"/>
  <c r="G1152" i="14"/>
  <c r="H1152" i="14"/>
  <c r="I1152" i="14"/>
  <c r="J1152" i="14"/>
  <c r="K1152" i="14"/>
  <c r="L1152" i="14"/>
  <c r="M1152" i="14"/>
  <c r="N1152" i="14"/>
  <c r="F1153" i="14"/>
  <c r="G1153" i="14"/>
  <c r="H1153" i="14"/>
  <c r="I1153" i="14"/>
  <c r="J1153" i="14"/>
  <c r="K1153" i="14"/>
  <c r="L1153" i="14"/>
  <c r="M1153" i="14"/>
  <c r="N1153" i="14"/>
  <c r="F1154" i="14"/>
  <c r="G1154" i="14"/>
  <c r="H1154" i="14"/>
  <c r="I1154" i="14"/>
  <c r="J1154" i="14"/>
  <c r="K1154" i="14"/>
  <c r="L1154" i="14"/>
  <c r="M1154" i="14"/>
  <c r="N1154" i="14"/>
  <c r="F1155" i="14"/>
  <c r="G1155" i="14"/>
  <c r="H1155" i="14"/>
  <c r="I1155" i="14"/>
  <c r="J1155" i="14"/>
  <c r="K1155" i="14"/>
  <c r="L1155" i="14"/>
  <c r="M1155" i="14"/>
  <c r="N1155" i="14"/>
  <c r="F1156" i="14"/>
  <c r="G1156" i="14"/>
  <c r="H1156" i="14"/>
  <c r="I1156" i="14"/>
  <c r="J1156" i="14"/>
  <c r="K1156" i="14"/>
  <c r="L1156" i="14"/>
  <c r="M1156" i="14"/>
  <c r="N1156" i="14"/>
  <c r="F1157" i="14"/>
  <c r="G1157" i="14"/>
  <c r="H1157" i="14"/>
  <c r="I1157" i="14"/>
  <c r="J1157" i="14"/>
  <c r="K1157" i="14"/>
  <c r="L1157" i="14"/>
  <c r="M1157" i="14"/>
  <c r="N1157" i="14"/>
  <c r="F1158" i="14"/>
  <c r="G1158" i="14"/>
  <c r="H1158" i="14"/>
  <c r="I1158" i="14"/>
  <c r="J1158" i="14"/>
  <c r="K1158" i="14"/>
  <c r="L1158" i="14"/>
  <c r="M1158" i="14"/>
  <c r="N1158" i="14"/>
  <c r="F1159" i="14"/>
  <c r="G1159" i="14"/>
  <c r="H1159" i="14"/>
  <c r="I1159" i="14"/>
  <c r="J1159" i="14"/>
  <c r="K1159" i="14"/>
  <c r="L1159" i="14"/>
  <c r="M1159" i="14"/>
  <c r="N1159" i="14"/>
  <c r="F1160" i="14"/>
  <c r="G1160" i="14"/>
  <c r="H1160" i="14"/>
  <c r="I1160" i="14"/>
  <c r="J1160" i="14"/>
  <c r="K1160" i="14"/>
  <c r="L1160" i="14"/>
  <c r="M1160" i="14"/>
  <c r="N1160" i="14"/>
  <c r="F1161" i="14"/>
  <c r="G1161" i="14"/>
  <c r="H1161" i="14"/>
  <c r="I1161" i="14"/>
  <c r="J1161" i="14"/>
  <c r="K1161" i="14"/>
  <c r="L1161" i="14"/>
  <c r="M1161" i="14"/>
  <c r="N1161" i="14"/>
  <c r="F1162" i="14"/>
  <c r="G1162" i="14"/>
  <c r="H1162" i="14"/>
  <c r="I1162" i="14"/>
  <c r="J1162" i="14"/>
  <c r="K1162" i="14"/>
  <c r="L1162" i="14"/>
  <c r="M1162" i="14"/>
  <c r="N1162" i="14"/>
  <c r="F1163" i="14"/>
  <c r="G1163" i="14"/>
  <c r="H1163" i="14"/>
  <c r="I1163" i="14"/>
  <c r="J1163" i="14"/>
  <c r="K1163" i="14"/>
  <c r="L1163" i="14"/>
  <c r="M1163" i="14"/>
  <c r="N1163" i="14"/>
  <c r="F1164" i="14"/>
  <c r="G1164" i="14"/>
  <c r="H1164" i="14"/>
  <c r="I1164" i="14"/>
  <c r="J1164" i="14"/>
  <c r="K1164" i="14"/>
  <c r="L1164" i="14"/>
  <c r="M1164" i="14"/>
  <c r="N1164" i="14"/>
  <c r="F1165" i="14"/>
  <c r="G1165" i="14"/>
  <c r="H1165" i="14"/>
  <c r="I1165" i="14"/>
  <c r="J1165" i="14"/>
  <c r="K1165" i="14"/>
  <c r="L1165" i="14"/>
  <c r="M1165" i="14"/>
  <c r="N1165" i="14"/>
  <c r="F1166" i="14"/>
  <c r="G1166" i="14"/>
  <c r="H1166" i="14"/>
  <c r="I1166" i="14"/>
  <c r="J1166" i="14"/>
  <c r="K1166" i="14"/>
  <c r="L1166" i="14"/>
  <c r="M1166" i="14"/>
  <c r="N1166" i="14"/>
  <c r="F1167" i="14"/>
  <c r="G1167" i="14"/>
  <c r="H1167" i="14"/>
  <c r="I1167" i="14"/>
  <c r="J1167" i="14"/>
  <c r="K1167" i="14"/>
  <c r="L1167" i="14"/>
  <c r="M1167" i="14"/>
  <c r="N1167" i="14"/>
  <c r="F1168" i="14"/>
  <c r="G1168" i="14"/>
  <c r="H1168" i="14"/>
  <c r="I1168" i="14"/>
  <c r="J1168" i="14"/>
  <c r="K1168" i="14"/>
  <c r="L1168" i="14"/>
  <c r="M1168" i="14"/>
  <c r="N1168" i="14"/>
  <c r="F1169" i="14"/>
  <c r="G1169" i="14"/>
  <c r="H1169" i="14"/>
  <c r="I1169" i="14"/>
  <c r="J1169" i="14"/>
  <c r="K1169" i="14"/>
  <c r="L1169" i="14"/>
  <c r="M1169" i="14"/>
  <c r="N1169" i="14"/>
  <c r="F1170" i="14"/>
  <c r="G1170" i="14"/>
  <c r="H1170" i="14"/>
  <c r="I1170" i="14"/>
  <c r="J1170" i="14"/>
  <c r="K1170" i="14"/>
  <c r="L1170" i="14"/>
  <c r="M1170" i="14"/>
  <c r="N1170" i="14"/>
  <c r="F1171" i="14"/>
  <c r="G1171" i="14"/>
  <c r="H1171" i="14"/>
  <c r="I1171" i="14"/>
  <c r="J1171" i="14"/>
  <c r="K1171" i="14"/>
  <c r="L1171" i="14"/>
  <c r="M1171" i="14"/>
  <c r="N1171" i="14"/>
  <c r="F1172" i="14"/>
  <c r="G1172" i="14"/>
  <c r="H1172" i="14"/>
  <c r="I1172" i="14"/>
  <c r="J1172" i="14"/>
  <c r="K1172" i="14"/>
  <c r="L1172" i="14"/>
  <c r="M1172" i="14"/>
  <c r="N1172" i="14"/>
  <c r="F1173" i="14"/>
  <c r="G1173" i="14"/>
  <c r="H1173" i="14"/>
  <c r="I1173" i="14"/>
  <c r="J1173" i="14"/>
  <c r="K1173" i="14"/>
  <c r="L1173" i="14"/>
  <c r="M1173" i="14"/>
  <c r="N1173" i="14"/>
  <c r="F1174" i="14"/>
  <c r="G1174" i="14"/>
  <c r="H1174" i="14"/>
  <c r="I1174" i="14"/>
  <c r="J1174" i="14"/>
  <c r="K1174" i="14"/>
  <c r="L1174" i="14"/>
  <c r="M1174" i="14"/>
  <c r="N1174" i="14"/>
  <c r="F1175" i="14"/>
  <c r="G1175" i="14"/>
  <c r="H1175" i="14"/>
  <c r="I1175" i="14"/>
  <c r="J1175" i="14"/>
  <c r="K1175" i="14"/>
  <c r="L1175" i="14"/>
  <c r="M1175" i="14"/>
  <c r="N1175" i="14"/>
  <c r="F1176" i="14"/>
  <c r="G1176" i="14"/>
  <c r="H1176" i="14"/>
  <c r="I1176" i="14"/>
  <c r="J1176" i="14"/>
  <c r="K1176" i="14"/>
  <c r="L1176" i="14"/>
  <c r="M1176" i="14"/>
  <c r="N1176" i="14"/>
  <c r="F1177" i="14"/>
  <c r="G1177" i="14"/>
  <c r="H1177" i="14"/>
  <c r="I1177" i="14"/>
  <c r="J1177" i="14"/>
  <c r="K1177" i="14"/>
  <c r="L1177" i="14"/>
  <c r="M1177" i="14"/>
  <c r="N1177" i="14"/>
  <c r="F1178" i="14"/>
  <c r="G1178" i="14"/>
  <c r="H1178" i="14"/>
  <c r="I1178" i="14"/>
  <c r="J1178" i="14"/>
  <c r="K1178" i="14"/>
  <c r="L1178" i="14"/>
  <c r="M1178" i="14"/>
  <c r="N1178" i="14"/>
  <c r="F1179" i="14"/>
  <c r="G1179" i="14"/>
  <c r="H1179" i="14"/>
  <c r="I1179" i="14"/>
  <c r="J1179" i="14"/>
  <c r="K1179" i="14"/>
  <c r="L1179" i="14"/>
  <c r="M1179" i="14"/>
  <c r="N1179" i="14"/>
  <c r="F1180" i="14"/>
  <c r="G1180" i="14"/>
  <c r="H1180" i="14"/>
  <c r="I1180" i="14"/>
  <c r="J1180" i="14"/>
  <c r="K1180" i="14"/>
  <c r="L1180" i="14"/>
  <c r="M1180" i="14"/>
  <c r="N1180" i="14"/>
  <c r="F1181" i="14"/>
  <c r="G1181" i="14"/>
  <c r="H1181" i="14"/>
  <c r="I1181" i="14"/>
  <c r="J1181" i="14"/>
  <c r="K1181" i="14"/>
  <c r="L1181" i="14"/>
  <c r="M1181" i="14"/>
  <c r="N1181" i="14"/>
  <c r="F1182" i="14"/>
  <c r="G1182" i="14"/>
  <c r="H1182" i="14"/>
  <c r="I1182" i="14"/>
  <c r="J1182" i="14"/>
  <c r="K1182" i="14"/>
  <c r="L1182" i="14"/>
  <c r="M1182" i="14"/>
  <c r="N1182" i="14"/>
  <c r="F1183" i="14"/>
  <c r="G1183" i="14"/>
  <c r="H1183" i="14"/>
  <c r="I1183" i="14"/>
  <c r="J1183" i="14"/>
  <c r="K1183" i="14"/>
  <c r="L1183" i="14"/>
  <c r="M1183" i="14"/>
  <c r="N1183" i="14"/>
  <c r="F1184" i="14"/>
  <c r="G1184" i="14"/>
  <c r="H1184" i="14"/>
  <c r="I1184" i="14"/>
  <c r="J1184" i="14"/>
  <c r="K1184" i="14"/>
  <c r="L1184" i="14"/>
  <c r="M1184" i="14"/>
  <c r="N1184" i="14"/>
  <c r="F1185" i="14"/>
  <c r="G1185" i="14"/>
  <c r="H1185" i="14"/>
  <c r="I1185" i="14"/>
  <c r="J1185" i="14"/>
  <c r="K1185" i="14"/>
  <c r="L1185" i="14"/>
  <c r="M1185" i="14"/>
  <c r="N1185" i="14"/>
  <c r="F1186" i="14"/>
  <c r="G1186" i="14"/>
  <c r="H1186" i="14"/>
  <c r="I1186" i="14"/>
  <c r="J1186" i="14"/>
  <c r="K1186" i="14"/>
  <c r="L1186" i="14"/>
  <c r="M1186" i="14"/>
  <c r="N1186" i="14"/>
  <c r="F1187" i="14"/>
  <c r="G1187" i="14"/>
  <c r="H1187" i="14"/>
  <c r="I1187" i="14"/>
  <c r="J1187" i="14"/>
  <c r="K1187" i="14"/>
  <c r="L1187" i="14"/>
  <c r="M1187" i="14"/>
  <c r="N1187" i="14"/>
  <c r="F1188" i="14"/>
  <c r="G1188" i="14"/>
  <c r="H1188" i="14"/>
  <c r="I1188" i="14"/>
  <c r="J1188" i="14"/>
  <c r="K1188" i="14"/>
  <c r="L1188" i="14"/>
  <c r="M1188" i="14"/>
  <c r="N1188" i="14"/>
  <c r="F1189" i="14"/>
  <c r="G1189" i="14"/>
  <c r="H1189" i="14"/>
  <c r="I1189" i="14"/>
  <c r="J1189" i="14"/>
  <c r="K1189" i="14"/>
  <c r="L1189" i="14"/>
  <c r="M1189" i="14"/>
  <c r="N1189" i="14"/>
  <c r="F1190" i="14"/>
  <c r="G1190" i="14"/>
  <c r="H1190" i="14"/>
  <c r="I1190" i="14"/>
  <c r="J1190" i="14"/>
  <c r="K1190" i="14"/>
  <c r="L1190" i="14"/>
  <c r="M1190" i="14"/>
  <c r="N1190" i="14"/>
  <c r="F1191" i="14"/>
  <c r="G1191" i="14"/>
  <c r="H1191" i="14"/>
  <c r="I1191" i="14"/>
  <c r="J1191" i="14"/>
  <c r="K1191" i="14"/>
  <c r="L1191" i="14"/>
  <c r="M1191" i="14"/>
  <c r="N1191" i="14"/>
  <c r="F1192" i="14"/>
  <c r="G1192" i="14"/>
  <c r="H1192" i="14"/>
  <c r="I1192" i="14"/>
  <c r="J1192" i="14"/>
  <c r="K1192" i="14"/>
  <c r="L1192" i="14"/>
  <c r="M1192" i="14"/>
  <c r="N1192" i="14"/>
  <c r="F1193" i="14"/>
  <c r="G1193" i="14"/>
  <c r="H1193" i="14"/>
  <c r="I1193" i="14"/>
  <c r="J1193" i="14"/>
  <c r="K1193" i="14"/>
  <c r="L1193" i="14"/>
  <c r="M1193" i="14"/>
  <c r="N1193" i="14"/>
  <c r="F1194" i="14"/>
  <c r="G1194" i="14"/>
  <c r="H1194" i="14"/>
  <c r="I1194" i="14"/>
  <c r="J1194" i="14"/>
  <c r="K1194" i="14"/>
  <c r="L1194" i="14"/>
  <c r="M1194" i="14"/>
  <c r="N1194" i="14"/>
  <c r="F1195" i="14"/>
  <c r="G1195" i="14"/>
  <c r="H1195" i="14"/>
  <c r="I1195" i="14"/>
  <c r="J1195" i="14"/>
  <c r="K1195" i="14"/>
  <c r="L1195" i="14"/>
  <c r="M1195" i="14"/>
  <c r="N1195" i="14"/>
  <c r="F1196" i="14"/>
  <c r="G1196" i="14"/>
  <c r="H1196" i="14"/>
  <c r="I1196" i="14"/>
  <c r="J1196" i="14"/>
  <c r="K1196" i="14"/>
  <c r="L1196" i="14"/>
  <c r="M1196" i="14"/>
  <c r="N1196" i="14"/>
  <c r="F1197" i="14"/>
  <c r="G1197" i="14"/>
  <c r="H1197" i="14"/>
  <c r="I1197" i="14"/>
  <c r="J1197" i="14"/>
  <c r="K1197" i="14"/>
  <c r="L1197" i="14"/>
  <c r="M1197" i="14"/>
  <c r="N1197" i="14"/>
  <c r="F1198" i="14"/>
  <c r="G1198" i="14"/>
  <c r="H1198" i="14"/>
  <c r="I1198" i="14"/>
  <c r="J1198" i="14"/>
  <c r="K1198" i="14"/>
  <c r="L1198" i="14"/>
  <c r="M1198" i="14"/>
  <c r="N1198" i="14"/>
  <c r="F1199" i="14"/>
  <c r="G1199" i="14"/>
  <c r="H1199" i="14"/>
  <c r="I1199" i="14"/>
  <c r="J1199" i="14"/>
  <c r="K1199" i="14"/>
  <c r="L1199" i="14"/>
  <c r="M1199" i="14"/>
  <c r="N1199" i="14"/>
  <c r="F1200" i="14"/>
  <c r="G1200" i="14"/>
  <c r="H1200" i="14"/>
  <c r="I1200" i="14"/>
  <c r="J1200" i="14"/>
  <c r="K1200" i="14"/>
  <c r="L1200" i="14"/>
  <c r="M1200" i="14"/>
  <c r="N1200" i="14"/>
  <c r="F1201" i="14"/>
  <c r="G1201" i="14"/>
  <c r="H1201" i="14"/>
  <c r="I1201" i="14"/>
  <c r="J1201" i="14"/>
  <c r="K1201" i="14"/>
  <c r="L1201" i="14"/>
  <c r="M1201" i="14"/>
  <c r="N1201" i="14"/>
  <c r="F1202" i="14"/>
  <c r="G1202" i="14"/>
  <c r="H1202" i="14"/>
  <c r="I1202" i="14"/>
  <c r="J1202" i="14"/>
  <c r="K1202" i="14"/>
  <c r="L1202" i="14"/>
  <c r="M1202" i="14"/>
  <c r="N1202" i="14"/>
  <c r="F1203" i="14"/>
  <c r="G1203" i="14"/>
  <c r="H1203" i="14"/>
  <c r="I1203" i="14"/>
  <c r="J1203" i="14"/>
  <c r="K1203" i="14"/>
  <c r="L1203" i="14"/>
  <c r="M1203" i="14"/>
  <c r="N1203" i="14"/>
  <c r="F1204" i="14"/>
  <c r="G1204" i="14"/>
  <c r="H1204" i="14"/>
  <c r="I1204" i="14"/>
  <c r="J1204" i="14"/>
  <c r="K1204" i="14"/>
  <c r="L1204" i="14"/>
  <c r="M1204" i="14"/>
  <c r="N1204" i="14"/>
  <c r="F1205" i="14"/>
  <c r="G1205" i="14"/>
  <c r="H1205" i="14"/>
  <c r="I1205" i="14"/>
  <c r="J1205" i="14"/>
  <c r="K1205" i="14"/>
  <c r="L1205" i="14"/>
  <c r="M1205" i="14"/>
  <c r="N1205" i="14"/>
  <c r="F1206" i="14"/>
  <c r="G1206" i="14"/>
  <c r="H1206" i="14"/>
  <c r="I1206" i="14"/>
  <c r="J1206" i="14"/>
  <c r="K1206" i="14"/>
  <c r="L1206" i="14"/>
  <c r="M1206" i="14"/>
  <c r="N1206" i="14"/>
  <c r="F1207" i="14"/>
  <c r="G1207" i="14"/>
  <c r="H1207" i="14"/>
  <c r="I1207" i="14"/>
  <c r="J1207" i="14"/>
  <c r="K1207" i="14"/>
  <c r="L1207" i="14"/>
  <c r="M1207" i="14"/>
  <c r="N1207" i="14"/>
  <c r="F1208" i="14"/>
  <c r="G1208" i="14"/>
  <c r="H1208" i="14"/>
  <c r="I1208" i="14"/>
  <c r="J1208" i="14"/>
  <c r="K1208" i="14"/>
  <c r="L1208" i="14"/>
  <c r="M1208" i="14"/>
  <c r="N1208" i="14"/>
  <c r="F1209" i="14"/>
  <c r="G1209" i="14"/>
  <c r="H1209" i="14"/>
  <c r="I1209" i="14"/>
  <c r="J1209" i="14"/>
  <c r="K1209" i="14"/>
  <c r="L1209" i="14"/>
  <c r="M1209" i="14"/>
  <c r="N1209" i="14"/>
  <c r="F1210" i="14"/>
  <c r="G1210" i="14"/>
  <c r="H1210" i="14"/>
  <c r="I1210" i="14"/>
  <c r="J1210" i="14"/>
  <c r="K1210" i="14"/>
  <c r="L1210" i="14"/>
  <c r="M1210" i="14"/>
  <c r="N1210" i="14"/>
  <c r="F1211" i="14"/>
  <c r="G1211" i="14"/>
  <c r="H1211" i="14"/>
  <c r="I1211" i="14"/>
  <c r="J1211" i="14"/>
  <c r="K1211" i="14"/>
  <c r="L1211" i="14"/>
  <c r="M1211" i="14"/>
  <c r="N1211" i="14"/>
  <c r="F1212" i="14"/>
  <c r="G1212" i="14"/>
  <c r="H1212" i="14"/>
  <c r="I1212" i="14"/>
  <c r="J1212" i="14"/>
  <c r="K1212" i="14"/>
  <c r="L1212" i="14"/>
  <c r="M1212" i="14"/>
  <c r="N1212" i="14"/>
  <c r="F1213" i="14"/>
  <c r="G1213" i="14"/>
  <c r="H1213" i="14"/>
  <c r="I1213" i="14"/>
  <c r="J1213" i="14"/>
  <c r="K1213" i="14"/>
  <c r="L1213" i="14"/>
  <c r="M1213" i="14"/>
  <c r="N1213" i="14"/>
  <c r="F1214" i="14"/>
  <c r="G1214" i="14"/>
  <c r="H1214" i="14"/>
  <c r="I1214" i="14"/>
  <c r="J1214" i="14"/>
  <c r="K1214" i="14"/>
  <c r="L1214" i="14"/>
  <c r="M1214" i="14"/>
  <c r="N1214" i="14"/>
  <c r="F1215" i="14"/>
  <c r="G1215" i="14"/>
  <c r="H1215" i="14"/>
  <c r="I1215" i="14"/>
  <c r="J1215" i="14"/>
  <c r="K1215" i="14"/>
  <c r="L1215" i="14"/>
  <c r="M1215" i="14"/>
  <c r="N1215" i="14"/>
  <c r="F1216" i="14"/>
  <c r="G1216" i="14"/>
  <c r="H1216" i="14"/>
  <c r="I1216" i="14"/>
  <c r="J1216" i="14"/>
  <c r="K1216" i="14"/>
  <c r="L1216" i="14"/>
  <c r="M1216" i="14"/>
  <c r="N1216" i="14"/>
  <c r="F1217" i="14"/>
  <c r="G1217" i="14"/>
  <c r="H1217" i="14"/>
  <c r="I1217" i="14"/>
  <c r="J1217" i="14"/>
  <c r="K1217" i="14"/>
  <c r="L1217" i="14"/>
  <c r="M1217" i="14"/>
  <c r="N1217" i="14"/>
  <c r="F1218" i="14"/>
  <c r="G1218" i="14"/>
  <c r="H1218" i="14"/>
  <c r="I1218" i="14"/>
  <c r="J1218" i="14"/>
  <c r="K1218" i="14"/>
  <c r="L1218" i="14"/>
  <c r="M1218" i="14"/>
  <c r="N1218" i="14"/>
  <c r="F1219" i="14"/>
  <c r="G1219" i="14"/>
  <c r="H1219" i="14"/>
  <c r="I1219" i="14"/>
  <c r="J1219" i="14"/>
  <c r="K1219" i="14"/>
  <c r="L1219" i="14"/>
  <c r="M1219" i="14"/>
  <c r="N1219" i="14"/>
  <c r="F1220" i="14"/>
  <c r="G1220" i="14"/>
  <c r="H1220" i="14"/>
  <c r="I1220" i="14"/>
  <c r="J1220" i="14"/>
  <c r="K1220" i="14"/>
  <c r="L1220" i="14"/>
  <c r="M1220" i="14"/>
  <c r="N1220" i="14"/>
  <c r="F1221" i="14"/>
  <c r="G1221" i="14"/>
  <c r="H1221" i="14"/>
  <c r="I1221" i="14"/>
  <c r="J1221" i="14"/>
  <c r="K1221" i="14"/>
  <c r="L1221" i="14"/>
  <c r="M1221" i="14"/>
  <c r="N1221" i="14"/>
  <c r="F1222" i="14"/>
  <c r="G1222" i="14"/>
  <c r="H1222" i="14"/>
  <c r="I1222" i="14"/>
  <c r="J1222" i="14"/>
  <c r="K1222" i="14"/>
  <c r="L1222" i="14"/>
  <c r="M1222" i="14"/>
  <c r="N1222" i="14"/>
  <c r="F1223" i="14"/>
  <c r="G1223" i="14"/>
  <c r="H1223" i="14"/>
  <c r="I1223" i="14"/>
  <c r="J1223" i="14"/>
  <c r="K1223" i="14"/>
  <c r="L1223" i="14"/>
  <c r="M1223" i="14"/>
  <c r="N1223" i="14"/>
  <c r="F1224" i="14"/>
  <c r="G1224" i="14"/>
  <c r="H1224" i="14"/>
  <c r="I1224" i="14"/>
  <c r="J1224" i="14"/>
  <c r="K1224" i="14"/>
  <c r="L1224" i="14"/>
  <c r="M1224" i="14"/>
  <c r="N1224" i="14"/>
  <c r="F1225" i="14"/>
  <c r="G1225" i="14"/>
  <c r="H1225" i="14"/>
  <c r="I1225" i="14"/>
  <c r="J1225" i="14"/>
  <c r="K1225" i="14"/>
  <c r="L1225" i="14"/>
  <c r="M1225" i="14"/>
  <c r="N1225" i="14"/>
  <c r="F1226" i="14"/>
  <c r="G1226" i="14"/>
  <c r="H1226" i="14"/>
  <c r="I1226" i="14"/>
  <c r="J1226" i="14"/>
  <c r="K1226" i="14"/>
  <c r="L1226" i="14"/>
  <c r="M1226" i="14"/>
  <c r="N1226" i="14"/>
  <c r="F1227" i="14"/>
  <c r="G1227" i="14"/>
  <c r="H1227" i="14"/>
  <c r="I1227" i="14"/>
  <c r="J1227" i="14"/>
  <c r="K1227" i="14"/>
  <c r="L1227" i="14"/>
  <c r="M1227" i="14"/>
  <c r="N1227" i="14"/>
  <c r="F1228" i="14"/>
  <c r="G1228" i="14"/>
  <c r="H1228" i="14"/>
  <c r="I1228" i="14"/>
  <c r="J1228" i="14"/>
  <c r="K1228" i="14"/>
  <c r="L1228" i="14"/>
  <c r="M1228" i="14"/>
  <c r="N1228" i="14"/>
  <c r="F1229" i="14"/>
  <c r="G1229" i="14"/>
  <c r="H1229" i="14"/>
  <c r="I1229" i="14"/>
  <c r="J1229" i="14"/>
  <c r="K1229" i="14"/>
  <c r="L1229" i="14"/>
  <c r="M1229" i="14"/>
  <c r="N1229" i="14"/>
  <c r="F1230" i="14"/>
  <c r="G1230" i="14"/>
  <c r="H1230" i="14"/>
  <c r="I1230" i="14"/>
  <c r="J1230" i="14"/>
  <c r="K1230" i="14"/>
  <c r="L1230" i="14"/>
  <c r="M1230" i="14"/>
  <c r="N1230" i="14"/>
  <c r="F1231" i="14"/>
  <c r="G1231" i="14"/>
  <c r="H1231" i="14"/>
  <c r="I1231" i="14"/>
  <c r="J1231" i="14"/>
  <c r="K1231" i="14"/>
  <c r="L1231" i="14"/>
  <c r="M1231" i="14"/>
  <c r="N1231" i="14"/>
  <c r="F1232" i="14"/>
  <c r="G1232" i="14"/>
  <c r="H1232" i="14"/>
  <c r="I1232" i="14"/>
  <c r="J1232" i="14"/>
  <c r="K1232" i="14"/>
  <c r="L1232" i="14"/>
  <c r="M1232" i="14"/>
  <c r="N1232" i="14"/>
  <c r="F1233" i="14"/>
  <c r="G1233" i="14"/>
  <c r="H1233" i="14"/>
  <c r="I1233" i="14"/>
  <c r="J1233" i="14"/>
  <c r="K1233" i="14"/>
  <c r="L1233" i="14"/>
  <c r="M1233" i="14"/>
  <c r="N1233" i="14"/>
  <c r="F1234" i="14"/>
  <c r="G1234" i="14"/>
  <c r="H1234" i="14"/>
  <c r="I1234" i="14"/>
  <c r="J1234" i="14"/>
  <c r="K1234" i="14"/>
  <c r="L1234" i="14"/>
  <c r="M1234" i="14"/>
  <c r="N1234" i="14"/>
  <c r="F1235" i="14"/>
  <c r="G1235" i="14"/>
  <c r="H1235" i="14"/>
  <c r="I1235" i="14"/>
  <c r="J1235" i="14"/>
  <c r="K1235" i="14"/>
  <c r="L1235" i="14"/>
  <c r="M1235" i="14"/>
  <c r="N1235" i="14"/>
  <c r="F1236" i="14"/>
  <c r="G1236" i="14"/>
  <c r="H1236" i="14"/>
  <c r="I1236" i="14"/>
  <c r="J1236" i="14"/>
  <c r="K1236" i="14"/>
  <c r="L1236" i="14"/>
  <c r="M1236" i="14"/>
  <c r="N1236" i="14"/>
  <c r="F1237" i="14"/>
  <c r="G1237" i="14"/>
  <c r="H1237" i="14"/>
  <c r="I1237" i="14"/>
  <c r="J1237" i="14"/>
  <c r="K1237" i="14"/>
  <c r="L1237" i="14"/>
  <c r="M1237" i="14"/>
  <c r="N1237" i="14"/>
  <c r="F1238" i="14"/>
  <c r="G1238" i="14"/>
  <c r="H1238" i="14"/>
  <c r="I1238" i="14"/>
  <c r="J1238" i="14"/>
  <c r="K1238" i="14"/>
  <c r="L1238" i="14"/>
  <c r="M1238" i="14"/>
  <c r="N1238" i="14"/>
  <c r="F1239" i="14"/>
  <c r="G1239" i="14"/>
  <c r="H1239" i="14"/>
  <c r="I1239" i="14"/>
  <c r="J1239" i="14"/>
  <c r="K1239" i="14"/>
  <c r="L1239" i="14"/>
  <c r="M1239" i="14"/>
  <c r="N1239" i="14"/>
  <c r="F1240" i="14"/>
  <c r="G1240" i="14"/>
  <c r="H1240" i="14"/>
  <c r="I1240" i="14"/>
  <c r="J1240" i="14"/>
  <c r="K1240" i="14"/>
  <c r="L1240" i="14"/>
  <c r="M1240" i="14"/>
  <c r="N1240" i="14"/>
  <c r="F1241" i="14"/>
  <c r="G1241" i="14"/>
  <c r="H1241" i="14"/>
  <c r="I1241" i="14"/>
  <c r="J1241" i="14"/>
  <c r="K1241" i="14"/>
  <c r="L1241" i="14"/>
  <c r="M1241" i="14"/>
  <c r="N1241" i="14"/>
  <c r="F1242" i="14"/>
  <c r="G1242" i="14"/>
  <c r="H1242" i="14"/>
  <c r="I1242" i="14"/>
  <c r="J1242" i="14"/>
  <c r="K1242" i="14"/>
  <c r="L1242" i="14"/>
  <c r="M1242" i="14"/>
  <c r="N1242" i="14"/>
  <c r="F1243" i="14"/>
  <c r="G1243" i="14"/>
  <c r="H1243" i="14"/>
  <c r="I1243" i="14"/>
  <c r="J1243" i="14"/>
  <c r="K1243" i="14"/>
  <c r="L1243" i="14"/>
  <c r="M1243" i="14"/>
  <c r="N1243" i="14"/>
  <c r="F1244" i="14"/>
  <c r="G1244" i="14"/>
  <c r="H1244" i="14"/>
  <c r="I1244" i="14"/>
  <c r="J1244" i="14"/>
  <c r="K1244" i="14"/>
  <c r="L1244" i="14"/>
  <c r="M1244" i="14"/>
  <c r="N1244" i="14"/>
  <c r="F1245" i="14"/>
  <c r="G1245" i="14"/>
  <c r="H1245" i="14"/>
  <c r="I1245" i="14"/>
  <c r="J1245" i="14"/>
  <c r="K1245" i="14"/>
  <c r="L1245" i="14"/>
  <c r="M1245" i="14"/>
  <c r="N1245" i="14"/>
  <c r="F1246" i="14"/>
  <c r="G1246" i="14"/>
  <c r="H1246" i="14"/>
  <c r="I1246" i="14"/>
  <c r="J1246" i="14"/>
  <c r="K1246" i="14"/>
  <c r="L1246" i="14"/>
  <c r="M1246" i="14"/>
  <c r="N1246" i="14"/>
  <c r="F1247" i="14"/>
  <c r="G1247" i="14"/>
  <c r="H1247" i="14"/>
  <c r="I1247" i="14"/>
  <c r="J1247" i="14"/>
  <c r="K1247" i="14"/>
  <c r="L1247" i="14"/>
  <c r="M1247" i="14"/>
  <c r="N1247" i="14"/>
  <c r="F1248" i="14"/>
  <c r="G1248" i="14"/>
  <c r="H1248" i="14"/>
  <c r="I1248" i="14"/>
  <c r="J1248" i="14"/>
  <c r="K1248" i="14"/>
  <c r="L1248" i="14"/>
  <c r="M1248" i="14"/>
  <c r="N1248" i="14"/>
  <c r="F1249" i="14"/>
  <c r="G1249" i="14"/>
  <c r="H1249" i="14"/>
  <c r="I1249" i="14"/>
  <c r="J1249" i="14"/>
  <c r="K1249" i="14"/>
  <c r="L1249" i="14"/>
  <c r="M1249" i="14"/>
  <c r="N1249" i="14"/>
  <c r="F1250" i="14"/>
  <c r="G1250" i="14"/>
  <c r="H1250" i="14"/>
  <c r="I1250" i="14"/>
  <c r="J1250" i="14"/>
  <c r="K1250" i="14"/>
  <c r="L1250" i="14"/>
  <c r="M1250" i="14"/>
  <c r="N1250" i="14"/>
  <c r="F1251" i="14"/>
  <c r="G1251" i="14"/>
  <c r="H1251" i="14"/>
  <c r="I1251" i="14"/>
  <c r="J1251" i="14"/>
  <c r="K1251" i="14"/>
  <c r="L1251" i="14"/>
  <c r="M1251" i="14"/>
  <c r="N1251" i="14"/>
  <c r="F1252" i="14"/>
  <c r="G1252" i="14"/>
  <c r="H1252" i="14"/>
  <c r="I1252" i="14"/>
  <c r="J1252" i="14"/>
  <c r="K1252" i="14"/>
  <c r="L1252" i="14"/>
  <c r="M1252" i="14"/>
  <c r="N1252" i="14"/>
  <c r="F1253" i="14"/>
  <c r="G1253" i="14"/>
  <c r="H1253" i="14"/>
  <c r="I1253" i="14"/>
  <c r="J1253" i="14"/>
  <c r="K1253" i="14"/>
  <c r="L1253" i="14"/>
  <c r="M1253" i="14"/>
  <c r="N1253" i="14"/>
  <c r="F1254" i="14"/>
  <c r="G1254" i="14"/>
  <c r="H1254" i="14"/>
  <c r="I1254" i="14"/>
  <c r="J1254" i="14"/>
  <c r="K1254" i="14"/>
  <c r="L1254" i="14"/>
  <c r="M1254" i="14"/>
  <c r="N1254" i="14"/>
  <c r="F1255" i="14"/>
  <c r="G1255" i="14"/>
  <c r="H1255" i="14"/>
  <c r="I1255" i="14"/>
  <c r="J1255" i="14"/>
  <c r="K1255" i="14"/>
  <c r="L1255" i="14"/>
  <c r="M1255" i="14"/>
  <c r="N1255" i="14"/>
  <c r="F1256" i="14"/>
  <c r="G1256" i="14"/>
  <c r="H1256" i="14"/>
  <c r="I1256" i="14"/>
  <c r="J1256" i="14"/>
  <c r="K1256" i="14"/>
  <c r="L1256" i="14"/>
  <c r="M1256" i="14"/>
  <c r="N1256" i="14"/>
  <c r="F1257" i="14"/>
  <c r="G1257" i="14"/>
  <c r="H1257" i="14"/>
  <c r="I1257" i="14"/>
  <c r="J1257" i="14"/>
  <c r="K1257" i="14"/>
  <c r="L1257" i="14"/>
  <c r="M1257" i="14"/>
  <c r="N1257" i="14"/>
  <c r="F1258" i="14"/>
  <c r="G1258" i="14"/>
  <c r="H1258" i="14"/>
  <c r="I1258" i="14"/>
  <c r="J1258" i="14"/>
  <c r="K1258" i="14"/>
  <c r="L1258" i="14"/>
  <c r="M1258" i="14"/>
  <c r="N1258" i="14"/>
  <c r="F1259" i="14"/>
  <c r="G1259" i="14"/>
  <c r="H1259" i="14"/>
  <c r="I1259" i="14"/>
  <c r="J1259" i="14"/>
  <c r="K1259" i="14"/>
  <c r="L1259" i="14"/>
  <c r="M1259" i="14"/>
  <c r="N1259" i="14"/>
  <c r="F1260" i="14"/>
  <c r="G1260" i="14"/>
  <c r="H1260" i="14"/>
  <c r="I1260" i="14"/>
  <c r="J1260" i="14"/>
  <c r="K1260" i="14"/>
  <c r="L1260" i="14"/>
  <c r="M1260" i="14"/>
  <c r="N1260" i="14"/>
  <c r="F1261" i="14"/>
  <c r="G1261" i="14"/>
  <c r="H1261" i="14"/>
  <c r="I1261" i="14"/>
  <c r="J1261" i="14"/>
  <c r="K1261" i="14"/>
  <c r="L1261" i="14"/>
  <c r="M1261" i="14"/>
  <c r="N1261" i="14"/>
  <c r="F1262" i="14"/>
  <c r="G1262" i="14"/>
  <c r="H1262" i="14"/>
  <c r="I1262" i="14"/>
  <c r="J1262" i="14"/>
  <c r="K1262" i="14"/>
  <c r="L1262" i="14"/>
  <c r="M1262" i="14"/>
  <c r="N1262" i="14"/>
  <c r="F1263" i="14"/>
  <c r="G1263" i="14"/>
  <c r="H1263" i="14"/>
  <c r="I1263" i="14"/>
  <c r="J1263" i="14"/>
  <c r="K1263" i="14"/>
  <c r="L1263" i="14"/>
  <c r="M1263" i="14"/>
  <c r="N1263" i="14"/>
  <c r="F1264" i="14"/>
  <c r="G1264" i="14"/>
  <c r="H1264" i="14"/>
  <c r="I1264" i="14"/>
  <c r="J1264" i="14"/>
  <c r="K1264" i="14"/>
  <c r="L1264" i="14"/>
  <c r="M1264" i="14"/>
  <c r="N1264" i="14"/>
  <c r="F1265" i="14"/>
  <c r="G1265" i="14"/>
  <c r="H1265" i="14"/>
  <c r="I1265" i="14"/>
  <c r="J1265" i="14"/>
  <c r="K1265" i="14"/>
  <c r="L1265" i="14"/>
  <c r="M1265" i="14"/>
  <c r="N1265" i="14"/>
  <c r="F1266" i="14"/>
  <c r="G1266" i="14"/>
  <c r="H1266" i="14"/>
  <c r="I1266" i="14"/>
  <c r="J1266" i="14"/>
  <c r="K1266" i="14"/>
  <c r="L1266" i="14"/>
  <c r="M1266" i="14"/>
  <c r="N1266" i="14"/>
  <c r="F1267" i="14"/>
  <c r="G1267" i="14"/>
  <c r="H1267" i="14"/>
  <c r="I1267" i="14"/>
  <c r="J1267" i="14"/>
  <c r="K1267" i="14"/>
  <c r="L1267" i="14"/>
  <c r="M1267" i="14"/>
  <c r="N1267" i="14"/>
  <c r="F1268" i="14"/>
  <c r="G1268" i="14"/>
  <c r="H1268" i="14"/>
  <c r="I1268" i="14"/>
  <c r="J1268" i="14"/>
  <c r="K1268" i="14"/>
  <c r="L1268" i="14"/>
  <c r="M1268" i="14"/>
  <c r="N1268" i="14"/>
  <c r="F1269" i="14"/>
  <c r="G1269" i="14"/>
  <c r="H1269" i="14"/>
  <c r="I1269" i="14"/>
  <c r="J1269" i="14"/>
  <c r="K1269" i="14"/>
  <c r="L1269" i="14"/>
  <c r="M1269" i="14"/>
  <c r="N1269" i="14"/>
  <c r="F1270" i="14"/>
  <c r="G1270" i="14"/>
  <c r="H1270" i="14"/>
  <c r="I1270" i="14"/>
  <c r="J1270" i="14"/>
  <c r="K1270" i="14"/>
  <c r="L1270" i="14"/>
  <c r="M1270" i="14"/>
  <c r="N1270" i="14"/>
  <c r="F1271" i="14"/>
  <c r="G1271" i="14"/>
  <c r="H1271" i="14"/>
  <c r="I1271" i="14"/>
  <c r="J1271" i="14"/>
  <c r="K1271" i="14"/>
  <c r="L1271" i="14"/>
  <c r="M1271" i="14"/>
  <c r="N1271" i="14"/>
  <c r="F1272" i="14"/>
  <c r="G1272" i="14"/>
  <c r="H1272" i="14"/>
  <c r="I1272" i="14"/>
  <c r="J1272" i="14"/>
  <c r="K1272" i="14"/>
  <c r="L1272" i="14"/>
  <c r="M1272" i="14"/>
  <c r="N1272" i="14"/>
  <c r="F1273" i="14"/>
  <c r="G1273" i="14"/>
  <c r="H1273" i="14"/>
  <c r="I1273" i="14"/>
  <c r="J1273" i="14"/>
  <c r="K1273" i="14"/>
  <c r="L1273" i="14"/>
  <c r="M1273" i="14"/>
  <c r="N1273" i="14"/>
  <c r="F1274" i="14"/>
  <c r="G1274" i="14"/>
  <c r="H1274" i="14"/>
  <c r="I1274" i="14"/>
  <c r="J1274" i="14"/>
  <c r="K1274" i="14"/>
  <c r="L1274" i="14"/>
  <c r="M1274" i="14"/>
  <c r="N1274" i="14"/>
  <c r="F1275" i="14"/>
  <c r="G1275" i="14"/>
  <c r="H1275" i="14"/>
  <c r="I1275" i="14"/>
  <c r="J1275" i="14"/>
  <c r="K1275" i="14"/>
  <c r="L1275" i="14"/>
  <c r="M1275" i="14"/>
  <c r="N1275" i="14"/>
  <c r="F1276" i="14"/>
  <c r="G1276" i="14"/>
  <c r="H1276" i="14"/>
  <c r="I1276" i="14"/>
  <c r="J1276" i="14"/>
  <c r="K1276" i="14"/>
  <c r="L1276" i="14"/>
  <c r="M1276" i="14"/>
  <c r="N1276" i="14"/>
  <c r="F1277" i="14"/>
  <c r="G1277" i="14"/>
  <c r="H1277" i="14"/>
  <c r="I1277" i="14"/>
  <c r="J1277" i="14"/>
  <c r="K1277" i="14"/>
  <c r="L1277" i="14"/>
  <c r="M1277" i="14"/>
  <c r="N1277" i="14"/>
  <c r="F1278" i="14"/>
  <c r="G1278" i="14"/>
  <c r="H1278" i="14"/>
  <c r="I1278" i="14"/>
  <c r="J1278" i="14"/>
  <c r="K1278" i="14"/>
  <c r="L1278" i="14"/>
  <c r="M1278" i="14"/>
  <c r="N1278" i="14"/>
  <c r="F1279" i="14"/>
  <c r="G1279" i="14"/>
  <c r="H1279" i="14"/>
  <c r="I1279" i="14"/>
  <c r="J1279" i="14"/>
  <c r="K1279" i="14"/>
  <c r="L1279" i="14"/>
  <c r="M1279" i="14"/>
  <c r="N1279" i="14"/>
  <c r="F1280" i="14"/>
  <c r="G1280" i="14"/>
  <c r="H1280" i="14"/>
  <c r="I1280" i="14"/>
  <c r="J1280" i="14"/>
  <c r="K1280" i="14"/>
  <c r="L1280" i="14"/>
  <c r="M1280" i="14"/>
  <c r="N1280" i="14"/>
  <c r="F1281" i="14"/>
  <c r="G1281" i="14"/>
  <c r="H1281" i="14"/>
  <c r="I1281" i="14"/>
  <c r="J1281" i="14"/>
  <c r="K1281" i="14"/>
  <c r="L1281" i="14"/>
  <c r="M1281" i="14"/>
  <c r="N1281" i="14"/>
  <c r="F1282" i="14"/>
  <c r="G1282" i="14"/>
  <c r="H1282" i="14"/>
  <c r="I1282" i="14"/>
  <c r="J1282" i="14"/>
  <c r="K1282" i="14"/>
  <c r="L1282" i="14"/>
  <c r="M1282" i="14"/>
  <c r="N1282" i="14"/>
  <c r="F1283" i="14"/>
  <c r="G1283" i="14"/>
  <c r="H1283" i="14"/>
  <c r="I1283" i="14"/>
  <c r="J1283" i="14"/>
  <c r="K1283" i="14"/>
  <c r="L1283" i="14"/>
  <c r="M1283" i="14"/>
  <c r="N1283" i="14"/>
  <c r="F1284" i="14"/>
  <c r="G1284" i="14"/>
  <c r="H1284" i="14"/>
  <c r="I1284" i="14"/>
  <c r="J1284" i="14"/>
  <c r="K1284" i="14"/>
  <c r="L1284" i="14"/>
  <c r="M1284" i="14"/>
  <c r="N1284" i="14"/>
  <c r="F1285" i="14"/>
  <c r="G1285" i="14"/>
  <c r="H1285" i="14"/>
  <c r="I1285" i="14"/>
  <c r="J1285" i="14"/>
  <c r="K1285" i="14"/>
  <c r="L1285" i="14"/>
  <c r="M1285" i="14"/>
  <c r="N1285" i="14"/>
  <c r="F1286" i="14"/>
  <c r="G1286" i="14"/>
  <c r="H1286" i="14"/>
  <c r="I1286" i="14"/>
  <c r="J1286" i="14"/>
  <c r="K1286" i="14"/>
  <c r="L1286" i="14"/>
  <c r="M1286" i="14"/>
  <c r="N1286" i="14"/>
  <c r="F1287" i="14"/>
  <c r="G1287" i="14"/>
  <c r="H1287" i="14"/>
  <c r="I1287" i="14"/>
  <c r="J1287" i="14"/>
  <c r="K1287" i="14"/>
  <c r="L1287" i="14"/>
  <c r="M1287" i="14"/>
  <c r="N1287" i="14"/>
  <c r="F1288" i="14"/>
  <c r="G1288" i="14"/>
  <c r="H1288" i="14"/>
  <c r="I1288" i="14"/>
  <c r="J1288" i="14"/>
  <c r="K1288" i="14"/>
  <c r="L1288" i="14"/>
  <c r="M1288" i="14"/>
  <c r="N1288" i="14"/>
  <c r="F1289" i="14"/>
  <c r="G1289" i="14"/>
  <c r="H1289" i="14"/>
  <c r="I1289" i="14"/>
  <c r="J1289" i="14"/>
  <c r="K1289" i="14"/>
  <c r="L1289" i="14"/>
  <c r="M1289" i="14"/>
  <c r="N1289" i="14"/>
  <c r="F1290" i="14"/>
  <c r="G1290" i="14"/>
  <c r="H1290" i="14"/>
  <c r="I1290" i="14"/>
  <c r="J1290" i="14"/>
  <c r="K1290" i="14"/>
  <c r="L1290" i="14"/>
  <c r="M1290" i="14"/>
  <c r="N1290" i="14"/>
  <c r="F1291" i="14"/>
  <c r="G1291" i="14"/>
  <c r="H1291" i="14"/>
  <c r="I1291" i="14"/>
  <c r="J1291" i="14"/>
  <c r="K1291" i="14"/>
  <c r="L1291" i="14"/>
  <c r="M1291" i="14"/>
  <c r="N1291" i="14"/>
  <c r="F1292" i="14"/>
  <c r="G1292" i="14"/>
  <c r="H1292" i="14"/>
  <c r="I1292" i="14"/>
  <c r="J1292" i="14"/>
  <c r="K1292" i="14"/>
  <c r="L1292" i="14"/>
  <c r="M1292" i="14"/>
  <c r="N1292" i="14"/>
  <c r="F1293" i="14"/>
  <c r="G1293" i="14"/>
  <c r="H1293" i="14"/>
  <c r="I1293" i="14"/>
  <c r="J1293" i="14"/>
  <c r="K1293" i="14"/>
  <c r="L1293" i="14"/>
  <c r="M1293" i="14"/>
  <c r="N1293" i="14"/>
  <c r="F1294" i="14"/>
  <c r="G1294" i="14"/>
  <c r="H1294" i="14"/>
  <c r="I1294" i="14"/>
  <c r="J1294" i="14"/>
  <c r="K1294" i="14"/>
  <c r="L1294" i="14"/>
  <c r="M1294" i="14"/>
  <c r="N1294" i="14"/>
  <c r="F1295" i="14"/>
  <c r="G1295" i="14"/>
  <c r="H1295" i="14"/>
  <c r="I1295" i="14"/>
  <c r="J1295" i="14"/>
  <c r="K1295" i="14"/>
  <c r="L1295" i="14"/>
  <c r="M1295" i="14"/>
  <c r="N1295" i="14"/>
  <c r="F1296" i="14"/>
  <c r="G1296" i="14"/>
  <c r="H1296" i="14"/>
  <c r="I1296" i="14"/>
  <c r="J1296" i="14"/>
  <c r="K1296" i="14"/>
  <c r="L1296" i="14"/>
  <c r="M1296" i="14"/>
  <c r="N1296" i="14"/>
  <c r="F1297" i="14"/>
  <c r="G1297" i="14"/>
  <c r="H1297" i="14"/>
  <c r="I1297" i="14"/>
  <c r="J1297" i="14"/>
  <c r="K1297" i="14"/>
  <c r="L1297" i="14"/>
  <c r="M1297" i="14"/>
  <c r="N1297" i="14"/>
  <c r="F1298" i="14"/>
  <c r="G1298" i="14"/>
  <c r="H1298" i="14"/>
  <c r="I1298" i="14"/>
  <c r="J1298" i="14"/>
  <c r="K1298" i="14"/>
  <c r="L1298" i="14"/>
  <c r="M1298" i="14"/>
  <c r="N1298" i="14"/>
  <c r="F1299" i="14"/>
  <c r="G1299" i="14"/>
  <c r="H1299" i="14"/>
  <c r="I1299" i="14"/>
  <c r="J1299" i="14"/>
  <c r="K1299" i="14"/>
  <c r="L1299" i="14"/>
  <c r="M1299" i="14"/>
  <c r="N1299" i="14"/>
  <c r="F1300" i="14"/>
  <c r="G1300" i="14"/>
  <c r="H1300" i="14"/>
  <c r="I1300" i="14"/>
  <c r="J1300" i="14"/>
  <c r="K1300" i="14"/>
  <c r="L1300" i="14"/>
  <c r="M1300" i="14"/>
  <c r="N1300" i="14"/>
  <c r="F1301" i="14"/>
  <c r="G1301" i="14"/>
  <c r="H1301" i="14"/>
  <c r="I1301" i="14"/>
  <c r="J1301" i="14"/>
  <c r="K1301" i="14"/>
  <c r="L1301" i="14"/>
  <c r="M1301" i="14"/>
  <c r="N1301" i="14"/>
  <c r="F1302" i="14"/>
  <c r="G1302" i="14"/>
  <c r="H1302" i="14"/>
  <c r="I1302" i="14"/>
  <c r="J1302" i="14"/>
  <c r="K1302" i="14"/>
  <c r="L1302" i="14"/>
  <c r="M1302" i="14"/>
  <c r="N1302" i="14"/>
  <c r="F1303" i="14"/>
  <c r="G1303" i="14"/>
  <c r="H1303" i="14"/>
  <c r="I1303" i="14"/>
  <c r="J1303" i="14"/>
  <c r="K1303" i="14"/>
  <c r="L1303" i="14"/>
  <c r="M1303" i="14"/>
  <c r="N1303" i="14"/>
  <c r="F1304" i="14"/>
  <c r="G1304" i="14"/>
  <c r="H1304" i="14"/>
  <c r="I1304" i="14"/>
  <c r="J1304" i="14"/>
  <c r="K1304" i="14"/>
  <c r="L1304" i="14"/>
  <c r="M1304" i="14"/>
  <c r="N1304" i="14"/>
  <c r="F1305" i="14"/>
  <c r="G1305" i="14"/>
  <c r="H1305" i="14"/>
  <c r="I1305" i="14"/>
  <c r="J1305" i="14"/>
  <c r="K1305" i="14"/>
  <c r="L1305" i="14"/>
  <c r="M1305" i="14"/>
  <c r="N1305" i="14"/>
  <c r="F1306" i="14"/>
  <c r="G1306" i="14"/>
  <c r="H1306" i="14"/>
  <c r="I1306" i="14"/>
  <c r="J1306" i="14"/>
  <c r="K1306" i="14"/>
  <c r="L1306" i="14"/>
  <c r="M1306" i="14"/>
  <c r="N1306" i="14"/>
  <c r="F1307" i="14"/>
  <c r="G1307" i="14"/>
  <c r="H1307" i="14"/>
  <c r="I1307" i="14"/>
  <c r="J1307" i="14"/>
  <c r="K1307" i="14"/>
  <c r="L1307" i="14"/>
  <c r="M1307" i="14"/>
  <c r="N1307" i="14"/>
  <c r="F1308" i="14"/>
  <c r="G1308" i="14"/>
  <c r="H1308" i="14"/>
  <c r="I1308" i="14"/>
  <c r="J1308" i="14"/>
  <c r="K1308" i="14"/>
  <c r="L1308" i="14"/>
  <c r="M1308" i="14"/>
  <c r="N1308" i="14"/>
  <c r="F1309" i="14"/>
  <c r="G1309" i="14"/>
  <c r="H1309" i="14"/>
  <c r="I1309" i="14"/>
  <c r="J1309" i="14"/>
  <c r="K1309" i="14"/>
  <c r="L1309" i="14"/>
  <c r="M1309" i="14"/>
  <c r="N1309" i="14"/>
  <c r="F1310" i="14"/>
  <c r="G1310" i="14"/>
  <c r="H1310" i="14"/>
  <c r="I1310" i="14"/>
  <c r="J1310" i="14"/>
  <c r="K1310" i="14"/>
  <c r="L1310" i="14"/>
  <c r="M1310" i="14"/>
  <c r="N1310" i="14"/>
  <c r="F1311" i="14"/>
  <c r="G1311" i="14"/>
  <c r="H1311" i="14"/>
  <c r="I1311" i="14"/>
  <c r="J1311" i="14"/>
  <c r="K1311" i="14"/>
  <c r="L1311" i="14"/>
  <c r="M1311" i="14"/>
  <c r="N1311" i="14"/>
  <c r="F1312" i="14"/>
  <c r="G1312" i="14"/>
  <c r="H1312" i="14"/>
  <c r="I1312" i="14"/>
  <c r="J1312" i="14"/>
  <c r="K1312" i="14"/>
  <c r="L1312" i="14"/>
  <c r="M1312" i="14"/>
  <c r="N1312" i="14"/>
  <c r="F1313" i="14"/>
  <c r="G1313" i="14"/>
  <c r="H1313" i="14"/>
  <c r="I1313" i="14"/>
  <c r="J1313" i="14"/>
  <c r="K1313" i="14"/>
  <c r="L1313" i="14"/>
  <c r="M1313" i="14"/>
  <c r="N1313" i="14"/>
  <c r="F1314" i="14"/>
  <c r="G1314" i="14"/>
  <c r="H1314" i="14"/>
  <c r="I1314" i="14"/>
  <c r="J1314" i="14"/>
  <c r="K1314" i="14"/>
  <c r="L1314" i="14"/>
  <c r="M1314" i="14"/>
  <c r="N1314" i="14"/>
  <c r="F1315" i="14"/>
  <c r="G1315" i="14"/>
  <c r="H1315" i="14"/>
  <c r="I1315" i="14"/>
  <c r="J1315" i="14"/>
  <c r="K1315" i="14"/>
  <c r="L1315" i="14"/>
  <c r="M1315" i="14"/>
  <c r="N1315" i="14"/>
  <c r="F1316" i="14"/>
  <c r="G1316" i="14"/>
  <c r="H1316" i="14"/>
  <c r="I1316" i="14"/>
  <c r="J1316" i="14"/>
  <c r="K1316" i="14"/>
  <c r="L1316" i="14"/>
  <c r="M1316" i="14"/>
  <c r="N1316" i="14"/>
  <c r="F1317" i="14"/>
  <c r="G1317" i="14"/>
  <c r="H1317" i="14"/>
  <c r="I1317" i="14"/>
  <c r="J1317" i="14"/>
  <c r="K1317" i="14"/>
  <c r="L1317" i="14"/>
  <c r="M1317" i="14"/>
  <c r="N1317" i="14"/>
  <c r="F1318" i="14"/>
  <c r="G1318" i="14"/>
  <c r="H1318" i="14"/>
  <c r="I1318" i="14"/>
  <c r="J1318" i="14"/>
  <c r="K1318" i="14"/>
  <c r="L1318" i="14"/>
  <c r="M1318" i="14"/>
  <c r="N1318" i="14"/>
  <c r="F1319" i="14"/>
  <c r="G1319" i="14"/>
  <c r="H1319" i="14"/>
  <c r="I1319" i="14"/>
  <c r="J1319" i="14"/>
  <c r="K1319" i="14"/>
  <c r="L1319" i="14"/>
  <c r="M1319" i="14"/>
  <c r="N1319" i="14"/>
  <c r="F1320" i="14"/>
  <c r="G1320" i="14"/>
  <c r="H1320" i="14"/>
  <c r="I1320" i="14"/>
  <c r="J1320" i="14"/>
  <c r="K1320" i="14"/>
  <c r="L1320" i="14"/>
  <c r="M1320" i="14"/>
  <c r="N1320" i="14"/>
  <c r="F1321" i="14"/>
  <c r="G1321" i="14"/>
  <c r="H1321" i="14"/>
  <c r="I1321" i="14"/>
  <c r="J1321" i="14"/>
  <c r="K1321" i="14"/>
  <c r="L1321" i="14"/>
  <c r="M1321" i="14"/>
  <c r="N1321" i="14"/>
  <c r="F1322" i="14"/>
  <c r="G1322" i="14"/>
  <c r="H1322" i="14"/>
  <c r="I1322" i="14"/>
  <c r="J1322" i="14"/>
  <c r="K1322" i="14"/>
  <c r="L1322" i="14"/>
  <c r="M1322" i="14"/>
  <c r="N1322" i="14"/>
  <c r="F1323" i="14"/>
  <c r="G1323" i="14"/>
  <c r="H1323" i="14"/>
  <c r="I1323" i="14"/>
  <c r="J1323" i="14"/>
  <c r="K1323" i="14"/>
  <c r="L1323" i="14"/>
  <c r="M1323" i="14"/>
  <c r="N1323" i="14"/>
  <c r="F1324" i="14"/>
  <c r="G1324" i="14"/>
  <c r="H1324" i="14"/>
  <c r="I1324" i="14"/>
  <c r="J1324" i="14"/>
  <c r="K1324" i="14"/>
  <c r="L1324" i="14"/>
  <c r="M1324" i="14"/>
  <c r="N1324" i="14"/>
  <c r="F1325" i="14"/>
  <c r="G1325" i="14"/>
  <c r="H1325" i="14"/>
  <c r="I1325" i="14"/>
  <c r="J1325" i="14"/>
  <c r="K1325" i="14"/>
  <c r="L1325" i="14"/>
  <c r="M1325" i="14"/>
  <c r="N1325" i="14"/>
  <c r="F1326" i="14"/>
  <c r="G1326" i="14"/>
  <c r="H1326" i="14"/>
  <c r="I1326" i="14"/>
  <c r="J1326" i="14"/>
  <c r="K1326" i="14"/>
  <c r="L1326" i="14"/>
  <c r="M1326" i="14"/>
  <c r="N1326" i="14"/>
  <c r="F1327" i="14"/>
  <c r="G1327" i="14"/>
  <c r="H1327" i="14"/>
  <c r="I1327" i="14"/>
  <c r="J1327" i="14"/>
  <c r="K1327" i="14"/>
  <c r="L1327" i="14"/>
  <c r="M1327" i="14"/>
  <c r="N1327" i="14"/>
  <c r="F1328" i="14"/>
  <c r="G1328" i="14"/>
  <c r="H1328" i="14"/>
  <c r="I1328" i="14"/>
  <c r="J1328" i="14"/>
  <c r="K1328" i="14"/>
  <c r="L1328" i="14"/>
  <c r="M1328" i="14"/>
  <c r="N1328" i="14"/>
  <c r="F1329" i="14"/>
  <c r="G1329" i="14"/>
  <c r="H1329" i="14"/>
  <c r="I1329" i="14"/>
  <c r="J1329" i="14"/>
  <c r="K1329" i="14"/>
  <c r="L1329" i="14"/>
  <c r="M1329" i="14"/>
  <c r="N1329" i="14"/>
  <c r="F1330" i="14"/>
  <c r="G1330" i="14"/>
  <c r="H1330" i="14"/>
  <c r="I1330" i="14"/>
  <c r="J1330" i="14"/>
  <c r="K1330" i="14"/>
  <c r="L1330" i="14"/>
  <c r="M1330" i="14"/>
  <c r="N1330" i="14"/>
  <c r="F1331" i="14"/>
  <c r="G1331" i="14"/>
  <c r="H1331" i="14"/>
  <c r="I1331" i="14"/>
  <c r="J1331" i="14"/>
  <c r="K1331" i="14"/>
  <c r="L1331" i="14"/>
  <c r="M1331" i="14"/>
  <c r="N1331" i="14"/>
  <c r="F1332" i="14"/>
  <c r="G1332" i="14"/>
  <c r="H1332" i="14"/>
  <c r="I1332" i="14"/>
  <c r="J1332" i="14"/>
  <c r="K1332" i="14"/>
  <c r="L1332" i="14"/>
  <c r="M1332" i="14"/>
  <c r="N1332" i="14"/>
  <c r="F1333" i="14"/>
  <c r="G1333" i="14"/>
  <c r="H1333" i="14"/>
  <c r="I1333" i="14"/>
  <c r="J1333" i="14"/>
  <c r="K1333" i="14"/>
  <c r="L1333" i="14"/>
  <c r="M1333" i="14"/>
  <c r="N1333" i="14"/>
  <c r="F1334" i="14"/>
  <c r="G1334" i="14"/>
  <c r="H1334" i="14"/>
  <c r="I1334" i="14"/>
  <c r="J1334" i="14"/>
  <c r="K1334" i="14"/>
  <c r="L1334" i="14"/>
  <c r="M1334" i="14"/>
  <c r="N1334" i="14"/>
  <c r="F1335" i="14"/>
  <c r="G1335" i="14"/>
  <c r="H1335" i="14"/>
  <c r="I1335" i="14"/>
  <c r="J1335" i="14"/>
  <c r="K1335" i="14"/>
  <c r="L1335" i="14"/>
  <c r="M1335" i="14"/>
  <c r="N1335" i="14"/>
  <c r="F1336" i="14"/>
  <c r="G1336" i="14"/>
  <c r="H1336" i="14"/>
  <c r="I1336" i="14"/>
  <c r="J1336" i="14"/>
  <c r="K1336" i="14"/>
  <c r="L1336" i="14"/>
  <c r="M1336" i="14"/>
  <c r="N1336" i="14"/>
  <c r="F1337" i="14"/>
  <c r="G1337" i="14"/>
  <c r="H1337" i="14"/>
  <c r="I1337" i="14"/>
  <c r="J1337" i="14"/>
  <c r="K1337" i="14"/>
  <c r="L1337" i="14"/>
  <c r="M1337" i="14"/>
  <c r="N1337" i="14"/>
  <c r="F1338" i="14"/>
  <c r="G1338" i="14"/>
  <c r="H1338" i="14"/>
  <c r="I1338" i="14"/>
  <c r="J1338" i="14"/>
  <c r="K1338" i="14"/>
  <c r="L1338" i="14"/>
  <c r="M1338" i="14"/>
  <c r="N1338" i="14"/>
  <c r="F1339" i="14"/>
  <c r="G1339" i="14"/>
  <c r="H1339" i="14"/>
  <c r="I1339" i="14"/>
  <c r="J1339" i="14"/>
  <c r="K1339" i="14"/>
  <c r="L1339" i="14"/>
  <c r="M1339" i="14"/>
  <c r="N1339" i="14"/>
  <c r="F1340" i="14"/>
  <c r="G1340" i="14"/>
  <c r="H1340" i="14"/>
  <c r="I1340" i="14"/>
  <c r="J1340" i="14"/>
  <c r="K1340" i="14"/>
  <c r="L1340" i="14"/>
  <c r="M1340" i="14"/>
  <c r="N1340" i="14"/>
  <c r="F1341" i="14"/>
  <c r="G1341" i="14"/>
  <c r="H1341" i="14"/>
  <c r="I1341" i="14"/>
  <c r="J1341" i="14"/>
  <c r="K1341" i="14"/>
  <c r="L1341" i="14"/>
  <c r="M1341" i="14"/>
  <c r="N1341" i="14"/>
  <c r="F1342" i="14"/>
  <c r="G1342" i="14"/>
  <c r="H1342" i="14"/>
  <c r="I1342" i="14"/>
  <c r="J1342" i="14"/>
  <c r="K1342" i="14"/>
  <c r="L1342" i="14"/>
  <c r="M1342" i="14"/>
  <c r="N1342" i="14"/>
  <c r="F1343" i="14"/>
  <c r="G1343" i="14"/>
  <c r="H1343" i="14"/>
  <c r="I1343" i="14"/>
  <c r="J1343" i="14"/>
  <c r="K1343" i="14"/>
  <c r="L1343" i="14"/>
  <c r="M1343" i="14"/>
  <c r="N1343" i="14"/>
  <c r="F1344" i="14"/>
  <c r="G1344" i="14"/>
  <c r="H1344" i="14"/>
  <c r="I1344" i="14"/>
  <c r="J1344" i="14"/>
  <c r="K1344" i="14"/>
  <c r="L1344" i="14"/>
  <c r="M1344" i="14"/>
  <c r="N1344" i="14"/>
  <c r="F1345" i="14"/>
  <c r="G1345" i="14"/>
  <c r="H1345" i="14"/>
  <c r="I1345" i="14"/>
  <c r="J1345" i="14"/>
  <c r="K1345" i="14"/>
  <c r="L1345" i="14"/>
  <c r="M1345" i="14"/>
  <c r="N1345" i="14"/>
  <c r="F1346" i="14"/>
  <c r="G1346" i="14"/>
  <c r="H1346" i="14"/>
  <c r="I1346" i="14"/>
  <c r="J1346" i="14"/>
  <c r="K1346" i="14"/>
  <c r="L1346" i="14"/>
  <c r="M1346" i="14"/>
  <c r="N1346" i="14"/>
  <c r="F1347" i="14"/>
  <c r="G1347" i="14"/>
  <c r="H1347" i="14"/>
  <c r="I1347" i="14"/>
  <c r="J1347" i="14"/>
  <c r="K1347" i="14"/>
  <c r="L1347" i="14"/>
  <c r="M1347" i="14"/>
  <c r="N1347" i="14"/>
  <c r="F1348" i="14"/>
  <c r="G1348" i="14"/>
  <c r="H1348" i="14"/>
  <c r="I1348" i="14"/>
  <c r="J1348" i="14"/>
  <c r="K1348" i="14"/>
  <c r="L1348" i="14"/>
  <c r="M1348" i="14"/>
  <c r="N1348" i="14"/>
  <c r="F1349" i="14"/>
  <c r="G1349" i="14"/>
  <c r="H1349" i="14"/>
  <c r="I1349" i="14"/>
  <c r="J1349" i="14"/>
  <c r="K1349" i="14"/>
  <c r="L1349" i="14"/>
  <c r="M1349" i="14"/>
  <c r="N1349" i="14"/>
  <c r="F1350" i="14"/>
  <c r="G1350" i="14"/>
  <c r="H1350" i="14"/>
  <c r="I1350" i="14"/>
  <c r="J1350" i="14"/>
  <c r="K1350" i="14"/>
  <c r="L1350" i="14"/>
  <c r="M1350" i="14"/>
  <c r="N1350" i="14"/>
  <c r="F1351" i="14"/>
  <c r="G1351" i="14"/>
  <c r="H1351" i="14"/>
  <c r="I1351" i="14"/>
  <c r="J1351" i="14"/>
  <c r="K1351" i="14"/>
  <c r="L1351" i="14"/>
  <c r="M1351" i="14"/>
  <c r="N1351" i="14"/>
  <c r="F1352" i="14"/>
  <c r="G1352" i="14"/>
  <c r="H1352" i="14"/>
  <c r="I1352" i="14"/>
  <c r="J1352" i="14"/>
  <c r="K1352" i="14"/>
  <c r="L1352" i="14"/>
  <c r="M1352" i="14"/>
  <c r="N1352" i="14"/>
  <c r="F1353" i="14"/>
  <c r="G1353" i="14"/>
  <c r="H1353" i="14"/>
  <c r="I1353" i="14"/>
  <c r="J1353" i="14"/>
  <c r="K1353" i="14"/>
  <c r="L1353" i="14"/>
  <c r="M1353" i="14"/>
  <c r="N1353" i="14"/>
  <c r="F1354" i="14"/>
  <c r="G1354" i="14"/>
  <c r="H1354" i="14"/>
  <c r="I1354" i="14"/>
  <c r="J1354" i="14"/>
  <c r="K1354" i="14"/>
  <c r="L1354" i="14"/>
  <c r="M1354" i="14"/>
  <c r="N1354" i="14"/>
  <c r="F1355" i="14"/>
  <c r="G1355" i="14"/>
  <c r="H1355" i="14"/>
  <c r="I1355" i="14"/>
  <c r="J1355" i="14"/>
  <c r="K1355" i="14"/>
  <c r="L1355" i="14"/>
  <c r="M1355" i="14"/>
  <c r="N1355" i="14"/>
  <c r="F1356" i="14"/>
  <c r="G1356" i="14"/>
  <c r="H1356" i="14"/>
  <c r="I1356" i="14"/>
  <c r="J1356" i="14"/>
  <c r="K1356" i="14"/>
  <c r="L1356" i="14"/>
  <c r="M1356" i="14"/>
  <c r="N1356" i="14"/>
  <c r="F1357" i="14"/>
  <c r="G1357" i="14"/>
  <c r="H1357" i="14"/>
  <c r="I1357" i="14"/>
  <c r="J1357" i="14"/>
  <c r="K1357" i="14"/>
  <c r="L1357" i="14"/>
  <c r="M1357" i="14"/>
  <c r="N1357" i="14"/>
  <c r="F1358" i="14"/>
  <c r="G1358" i="14"/>
  <c r="H1358" i="14"/>
  <c r="I1358" i="14"/>
  <c r="J1358" i="14"/>
  <c r="K1358" i="14"/>
  <c r="L1358" i="14"/>
  <c r="M1358" i="14"/>
  <c r="N1358" i="14"/>
  <c r="F1359" i="14"/>
  <c r="G1359" i="14"/>
  <c r="H1359" i="14"/>
  <c r="I1359" i="14"/>
  <c r="J1359" i="14"/>
  <c r="K1359" i="14"/>
  <c r="L1359" i="14"/>
  <c r="M1359" i="14"/>
  <c r="N1359" i="14"/>
  <c r="F1360" i="14"/>
  <c r="G1360" i="14"/>
  <c r="H1360" i="14"/>
  <c r="I1360" i="14"/>
  <c r="J1360" i="14"/>
  <c r="K1360" i="14"/>
  <c r="L1360" i="14"/>
  <c r="M1360" i="14"/>
  <c r="N1360" i="14"/>
  <c r="F1361" i="14"/>
  <c r="G1361" i="14"/>
  <c r="H1361" i="14"/>
  <c r="I1361" i="14"/>
  <c r="J1361" i="14"/>
  <c r="K1361" i="14"/>
  <c r="L1361" i="14"/>
  <c r="M1361" i="14"/>
  <c r="N1361" i="14"/>
  <c r="F1362" i="14"/>
  <c r="G1362" i="14"/>
  <c r="H1362" i="14"/>
  <c r="I1362" i="14"/>
  <c r="J1362" i="14"/>
  <c r="K1362" i="14"/>
  <c r="L1362" i="14"/>
  <c r="M1362" i="14"/>
  <c r="N1362" i="14"/>
  <c r="F1363" i="14"/>
  <c r="G1363" i="14"/>
  <c r="H1363" i="14"/>
  <c r="I1363" i="14"/>
  <c r="J1363" i="14"/>
  <c r="K1363" i="14"/>
  <c r="L1363" i="14"/>
  <c r="M1363" i="14"/>
  <c r="N1363" i="14"/>
  <c r="F1364" i="14"/>
  <c r="G1364" i="14"/>
  <c r="H1364" i="14"/>
  <c r="I1364" i="14"/>
  <c r="J1364" i="14"/>
  <c r="K1364" i="14"/>
  <c r="L1364" i="14"/>
  <c r="M1364" i="14"/>
  <c r="N1364" i="14"/>
  <c r="F1365" i="14"/>
  <c r="G1365" i="14"/>
  <c r="H1365" i="14"/>
  <c r="I1365" i="14"/>
  <c r="J1365" i="14"/>
  <c r="K1365" i="14"/>
  <c r="L1365" i="14"/>
  <c r="M1365" i="14"/>
  <c r="N1365" i="14"/>
  <c r="F1366" i="14"/>
  <c r="G1366" i="14"/>
  <c r="H1366" i="14"/>
  <c r="I1366" i="14"/>
  <c r="J1366" i="14"/>
  <c r="K1366" i="14"/>
  <c r="L1366" i="14"/>
  <c r="M1366" i="14"/>
  <c r="N1366" i="14"/>
  <c r="F1367" i="14"/>
  <c r="G1367" i="14"/>
  <c r="H1367" i="14"/>
  <c r="I1367" i="14"/>
  <c r="J1367" i="14"/>
  <c r="K1367" i="14"/>
  <c r="L1367" i="14"/>
  <c r="M1367" i="14"/>
  <c r="N1367" i="14"/>
  <c r="F1368" i="14"/>
  <c r="G1368" i="14"/>
  <c r="H1368" i="14"/>
  <c r="I1368" i="14"/>
  <c r="J1368" i="14"/>
  <c r="K1368" i="14"/>
  <c r="L1368" i="14"/>
  <c r="M1368" i="14"/>
  <c r="N1368" i="14"/>
  <c r="F1369" i="14"/>
  <c r="G1369" i="14"/>
  <c r="H1369" i="14"/>
  <c r="I1369" i="14"/>
  <c r="J1369" i="14"/>
  <c r="K1369" i="14"/>
  <c r="L1369" i="14"/>
  <c r="M1369" i="14"/>
  <c r="N1369" i="14"/>
  <c r="F1370" i="14"/>
  <c r="G1370" i="14"/>
  <c r="H1370" i="14"/>
  <c r="I1370" i="14"/>
  <c r="J1370" i="14"/>
  <c r="K1370" i="14"/>
  <c r="L1370" i="14"/>
  <c r="M1370" i="14"/>
  <c r="N1370" i="14"/>
  <c r="F1371" i="14"/>
  <c r="G1371" i="14"/>
  <c r="H1371" i="14"/>
  <c r="I1371" i="14"/>
  <c r="J1371" i="14"/>
  <c r="K1371" i="14"/>
  <c r="L1371" i="14"/>
  <c r="M1371" i="14"/>
  <c r="N1371" i="14"/>
  <c r="F1372" i="14"/>
  <c r="G1372" i="14"/>
  <c r="H1372" i="14"/>
  <c r="I1372" i="14"/>
  <c r="J1372" i="14"/>
  <c r="K1372" i="14"/>
  <c r="L1372" i="14"/>
  <c r="M1372" i="14"/>
  <c r="N1372" i="14"/>
  <c r="F1373" i="14"/>
  <c r="G1373" i="14"/>
  <c r="H1373" i="14"/>
  <c r="I1373" i="14"/>
  <c r="J1373" i="14"/>
  <c r="K1373" i="14"/>
  <c r="L1373" i="14"/>
  <c r="M1373" i="14"/>
  <c r="N1373" i="14"/>
  <c r="F1374" i="14"/>
  <c r="G1374" i="14"/>
  <c r="H1374" i="14"/>
  <c r="I1374" i="14"/>
  <c r="J1374" i="14"/>
  <c r="K1374" i="14"/>
  <c r="L1374" i="14"/>
  <c r="M1374" i="14"/>
  <c r="N1374" i="14"/>
  <c r="F1375" i="14"/>
  <c r="G1375" i="14"/>
  <c r="H1375" i="14"/>
  <c r="I1375" i="14"/>
  <c r="J1375" i="14"/>
  <c r="K1375" i="14"/>
  <c r="L1375" i="14"/>
  <c r="M1375" i="14"/>
  <c r="N1375" i="14"/>
  <c r="F1376" i="14"/>
  <c r="G1376" i="14"/>
  <c r="H1376" i="14"/>
  <c r="I1376" i="14"/>
  <c r="J1376" i="14"/>
  <c r="K1376" i="14"/>
  <c r="L1376" i="14"/>
  <c r="M1376" i="14"/>
  <c r="N1376" i="14"/>
  <c r="F1377" i="14"/>
  <c r="G1377" i="14"/>
  <c r="H1377" i="14"/>
  <c r="I1377" i="14"/>
  <c r="J1377" i="14"/>
  <c r="K1377" i="14"/>
  <c r="L1377" i="14"/>
  <c r="M1377" i="14"/>
  <c r="N1377" i="14"/>
  <c r="F1378" i="14"/>
  <c r="G1378" i="14"/>
  <c r="H1378" i="14"/>
  <c r="I1378" i="14"/>
  <c r="J1378" i="14"/>
  <c r="K1378" i="14"/>
  <c r="L1378" i="14"/>
  <c r="M1378" i="14"/>
  <c r="N1378" i="14"/>
  <c r="F1379" i="14"/>
  <c r="G1379" i="14"/>
  <c r="H1379" i="14"/>
  <c r="I1379" i="14"/>
  <c r="J1379" i="14"/>
  <c r="K1379" i="14"/>
  <c r="L1379" i="14"/>
  <c r="M1379" i="14"/>
  <c r="N1379" i="14"/>
  <c r="F1380" i="14"/>
  <c r="G1380" i="14"/>
  <c r="H1380" i="14"/>
  <c r="I1380" i="14"/>
  <c r="J1380" i="14"/>
  <c r="K1380" i="14"/>
  <c r="L1380" i="14"/>
  <c r="M1380" i="14"/>
  <c r="N1380" i="14"/>
  <c r="F1381" i="14"/>
  <c r="G1381" i="14"/>
  <c r="H1381" i="14"/>
  <c r="I1381" i="14"/>
  <c r="J1381" i="14"/>
  <c r="K1381" i="14"/>
  <c r="L1381" i="14"/>
  <c r="M1381" i="14"/>
  <c r="N1381" i="14"/>
  <c r="F1382" i="14"/>
  <c r="G1382" i="14"/>
  <c r="H1382" i="14"/>
  <c r="I1382" i="14"/>
  <c r="J1382" i="14"/>
  <c r="K1382" i="14"/>
  <c r="L1382" i="14"/>
  <c r="M1382" i="14"/>
  <c r="N1382" i="14"/>
  <c r="F1383" i="14"/>
  <c r="G1383" i="14"/>
  <c r="H1383" i="14"/>
  <c r="I1383" i="14"/>
  <c r="J1383" i="14"/>
  <c r="K1383" i="14"/>
  <c r="L1383" i="14"/>
  <c r="M1383" i="14"/>
  <c r="N1383" i="14"/>
  <c r="F1384" i="14"/>
  <c r="G1384" i="14"/>
  <c r="H1384" i="14"/>
  <c r="I1384" i="14"/>
  <c r="J1384" i="14"/>
  <c r="K1384" i="14"/>
  <c r="L1384" i="14"/>
  <c r="M1384" i="14"/>
  <c r="N1384" i="14"/>
  <c r="F1385" i="14"/>
  <c r="G1385" i="14"/>
  <c r="H1385" i="14"/>
  <c r="I1385" i="14"/>
  <c r="J1385" i="14"/>
  <c r="K1385" i="14"/>
  <c r="L1385" i="14"/>
  <c r="M1385" i="14"/>
  <c r="N1385" i="14"/>
  <c r="F1386" i="14"/>
  <c r="G1386" i="14"/>
  <c r="H1386" i="14"/>
  <c r="I1386" i="14"/>
  <c r="J1386" i="14"/>
  <c r="K1386" i="14"/>
  <c r="L1386" i="14"/>
  <c r="M1386" i="14"/>
  <c r="N1386" i="14"/>
  <c r="F1387" i="14"/>
  <c r="G1387" i="14"/>
  <c r="H1387" i="14"/>
  <c r="I1387" i="14"/>
  <c r="J1387" i="14"/>
  <c r="K1387" i="14"/>
  <c r="L1387" i="14"/>
  <c r="M1387" i="14"/>
  <c r="N1387" i="14"/>
  <c r="F1388" i="14"/>
  <c r="G1388" i="14"/>
  <c r="H1388" i="14"/>
  <c r="I1388" i="14"/>
  <c r="J1388" i="14"/>
  <c r="K1388" i="14"/>
  <c r="L1388" i="14"/>
  <c r="M1388" i="14"/>
  <c r="N1388" i="14"/>
  <c r="F1389" i="14"/>
  <c r="G1389" i="14"/>
  <c r="H1389" i="14"/>
  <c r="I1389" i="14"/>
  <c r="J1389" i="14"/>
  <c r="K1389" i="14"/>
  <c r="L1389" i="14"/>
  <c r="M1389" i="14"/>
  <c r="N1389" i="14"/>
  <c r="F1390" i="14"/>
  <c r="G1390" i="14"/>
  <c r="H1390" i="14"/>
  <c r="I1390" i="14"/>
  <c r="J1390" i="14"/>
  <c r="K1390" i="14"/>
  <c r="L1390" i="14"/>
  <c r="M1390" i="14"/>
  <c r="N1390" i="14"/>
  <c r="F1391" i="14"/>
  <c r="G1391" i="14"/>
  <c r="H1391" i="14"/>
  <c r="I1391" i="14"/>
  <c r="J1391" i="14"/>
  <c r="K1391" i="14"/>
  <c r="L1391" i="14"/>
  <c r="M1391" i="14"/>
  <c r="N1391" i="14"/>
  <c r="F1392" i="14"/>
  <c r="G1392" i="14"/>
  <c r="H1392" i="14"/>
  <c r="I1392" i="14"/>
  <c r="J1392" i="14"/>
  <c r="K1392" i="14"/>
  <c r="L1392" i="14"/>
  <c r="M1392" i="14"/>
  <c r="N1392" i="14"/>
  <c r="F1393" i="14"/>
  <c r="G1393" i="14"/>
  <c r="H1393" i="14"/>
  <c r="I1393" i="14"/>
  <c r="J1393" i="14"/>
  <c r="K1393" i="14"/>
  <c r="L1393" i="14"/>
  <c r="M1393" i="14"/>
  <c r="N1393" i="14"/>
  <c r="F1394" i="14"/>
  <c r="G1394" i="14"/>
  <c r="H1394" i="14"/>
  <c r="I1394" i="14"/>
  <c r="J1394" i="14"/>
  <c r="K1394" i="14"/>
  <c r="L1394" i="14"/>
  <c r="M1394" i="14"/>
  <c r="N1394" i="14"/>
  <c r="F1395" i="14"/>
  <c r="G1395" i="14"/>
  <c r="H1395" i="14"/>
  <c r="I1395" i="14"/>
  <c r="J1395" i="14"/>
  <c r="K1395" i="14"/>
  <c r="L1395" i="14"/>
  <c r="M1395" i="14"/>
  <c r="N1395" i="14"/>
  <c r="F1396" i="14"/>
  <c r="G1396" i="14"/>
  <c r="H1396" i="14"/>
  <c r="I1396" i="14"/>
  <c r="J1396" i="14"/>
  <c r="K1396" i="14"/>
  <c r="L1396" i="14"/>
  <c r="M1396" i="14"/>
  <c r="N1396" i="14"/>
  <c r="F1397" i="14"/>
  <c r="G1397" i="14"/>
  <c r="H1397" i="14"/>
  <c r="I1397" i="14"/>
  <c r="J1397" i="14"/>
  <c r="K1397" i="14"/>
  <c r="L1397" i="14"/>
  <c r="M1397" i="14"/>
  <c r="N1397" i="14"/>
  <c r="F1398" i="14"/>
  <c r="G1398" i="14"/>
  <c r="H1398" i="14"/>
  <c r="I1398" i="14"/>
  <c r="J1398" i="14"/>
  <c r="K1398" i="14"/>
  <c r="L1398" i="14"/>
  <c r="M1398" i="14"/>
  <c r="N1398" i="14"/>
  <c r="F1399" i="14"/>
  <c r="G1399" i="14"/>
  <c r="H1399" i="14"/>
  <c r="I1399" i="14"/>
  <c r="J1399" i="14"/>
  <c r="K1399" i="14"/>
  <c r="L1399" i="14"/>
  <c r="M1399" i="14"/>
  <c r="N1399" i="14"/>
  <c r="F1400" i="14"/>
  <c r="G1400" i="14"/>
  <c r="H1400" i="14"/>
  <c r="I1400" i="14"/>
  <c r="J1400" i="14"/>
  <c r="K1400" i="14"/>
  <c r="L1400" i="14"/>
  <c r="M1400" i="14"/>
  <c r="N1400" i="14"/>
  <c r="F1401" i="14"/>
  <c r="G1401" i="14"/>
  <c r="H1401" i="14"/>
  <c r="I1401" i="14"/>
  <c r="J1401" i="14"/>
  <c r="K1401" i="14"/>
  <c r="L1401" i="14"/>
  <c r="M1401" i="14"/>
  <c r="N1401" i="14"/>
  <c r="F1402" i="14"/>
  <c r="G1402" i="14"/>
  <c r="H1402" i="14"/>
  <c r="I1402" i="14"/>
  <c r="J1402" i="14"/>
  <c r="K1402" i="14"/>
  <c r="L1402" i="14"/>
  <c r="M1402" i="14"/>
  <c r="N1402" i="14"/>
  <c r="F1403" i="14"/>
  <c r="G1403" i="14"/>
  <c r="H1403" i="14"/>
  <c r="I1403" i="14"/>
  <c r="J1403" i="14"/>
  <c r="K1403" i="14"/>
  <c r="L1403" i="14"/>
  <c r="M1403" i="14"/>
  <c r="N1403" i="14"/>
  <c r="F1404" i="14"/>
  <c r="G1404" i="14"/>
  <c r="H1404" i="14"/>
  <c r="I1404" i="14"/>
  <c r="J1404" i="14"/>
  <c r="K1404" i="14"/>
  <c r="L1404" i="14"/>
  <c r="M1404" i="14"/>
  <c r="N1404" i="14"/>
  <c r="F1405" i="14"/>
  <c r="G1405" i="14"/>
  <c r="H1405" i="14"/>
  <c r="I1405" i="14"/>
  <c r="J1405" i="14"/>
  <c r="K1405" i="14"/>
  <c r="L1405" i="14"/>
  <c r="M1405" i="14"/>
  <c r="N1405" i="14"/>
  <c r="F1406" i="14"/>
  <c r="G1406" i="14"/>
  <c r="H1406" i="14"/>
  <c r="I1406" i="14"/>
  <c r="J1406" i="14"/>
  <c r="K1406" i="14"/>
  <c r="L1406" i="14"/>
  <c r="M1406" i="14"/>
  <c r="N1406" i="14"/>
  <c r="F1407" i="14"/>
  <c r="G1407" i="14"/>
  <c r="H1407" i="14"/>
  <c r="I1407" i="14"/>
  <c r="J1407" i="14"/>
  <c r="K1407" i="14"/>
  <c r="L1407" i="14"/>
  <c r="M1407" i="14"/>
  <c r="N1407" i="14"/>
  <c r="F1408" i="14"/>
  <c r="G1408" i="14"/>
  <c r="H1408" i="14"/>
  <c r="I1408" i="14"/>
  <c r="J1408" i="14"/>
  <c r="K1408" i="14"/>
  <c r="L1408" i="14"/>
  <c r="M1408" i="14"/>
  <c r="N1408" i="14"/>
  <c r="F1409" i="14"/>
  <c r="G1409" i="14"/>
  <c r="H1409" i="14"/>
  <c r="I1409" i="14"/>
  <c r="J1409" i="14"/>
  <c r="K1409" i="14"/>
  <c r="L1409" i="14"/>
  <c r="M1409" i="14"/>
  <c r="N1409" i="14"/>
  <c r="F1410" i="14"/>
  <c r="G1410" i="14"/>
  <c r="H1410" i="14"/>
  <c r="I1410" i="14"/>
  <c r="J1410" i="14"/>
  <c r="K1410" i="14"/>
  <c r="L1410" i="14"/>
  <c r="M1410" i="14"/>
  <c r="N1410" i="14"/>
  <c r="F1411" i="14"/>
  <c r="G1411" i="14"/>
  <c r="H1411" i="14"/>
  <c r="I1411" i="14"/>
  <c r="J1411" i="14"/>
  <c r="K1411" i="14"/>
  <c r="L1411" i="14"/>
  <c r="M1411" i="14"/>
  <c r="N1411" i="14"/>
  <c r="F1412" i="14"/>
  <c r="G1412" i="14"/>
  <c r="H1412" i="14"/>
  <c r="I1412" i="14"/>
  <c r="J1412" i="14"/>
  <c r="K1412" i="14"/>
  <c r="L1412" i="14"/>
  <c r="M1412" i="14"/>
  <c r="N1412" i="14"/>
  <c r="F1413" i="14"/>
  <c r="G1413" i="14"/>
  <c r="H1413" i="14"/>
  <c r="I1413" i="14"/>
  <c r="J1413" i="14"/>
  <c r="K1413" i="14"/>
  <c r="L1413" i="14"/>
  <c r="M1413" i="14"/>
  <c r="N1413" i="14"/>
  <c r="F1414" i="14"/>
  <c r="G1414" i="14"/>
  <c r="H1414" i="14"/>
  <c r="I1414" i="14"/>
  <c r="J1414" i="14"/>
  <c r="K1414" i="14"/>
  <c r="L1414" i="14"/>
  <c r="M1414" i="14"/>
  <c r="N1414" i="14"/>
  <c r="F1415" i="14"/>
  <c r="G1415" i="14"/>
  <c r="H1415" i="14"/>
  <c r="I1415" i="14"/>
  <c r="J1415" i="14"/>
  <c r="K1415" i="14"/>
  <c r="L1415" i="14"/>
  <c r="M1415" i="14"/>
  <c r="N1415" i="14"/>
  <c r="F1416" i="14"/>
  <c r="G1416" i="14"/>
  <c r="H1416" i="14"/>
  <c r="I1416" i="14"/>
  <c r="J1416" i="14"/>
  <c r="K1416" i="14"/>
  <c r="L1416" i="14"/>
  <c r="M1416" i="14"/>
  <c r="N1416" i="14"/>
  <c r="F1417" i="14"/>
  <c r="G1417" i="14"/>
  <c r="H1417" i="14"/>
  <c r="I1417" i="14"/>
  <c r="J1417" i="14"/>
  <c r="K1417" i="14"/>
  <c r="L1417" i="14"/>
  <c r="M1417" i="14"/>
  <c r="N1417" i="14"/>
  <c r="F1418" i="14"/>
  <c r="G1418" i="14"/>
  <c r="H1418" i="14"/>
  <c r="I1418" i="14"/>
  <c r="J1418" i="14"/>
  <c r="K1418" i="14"/>
  <c r="L1418" i="14"/>
  <c r="M1418" i="14"/>
  <c r="N1418" i="14"/>
  <c r="F1419" i="14"/>
  <c r="G1419" i="14"/>
  <c r="H1419" i="14"/>
  <c r="I1419" i="14"/>
  <c r="J1419" i="14"/>
  <c r="K1419" i="14"/>
  <c r="L1419" i="14"/>
  <c r="M1419" i="14"/>
  <c r="N1419" i="14"/>
  <c r="F1420" i="14"/>
  <c r="G1420" i="14"/>
  <c r="H1420" i="14"/>
  <c r="I1420" i="14"/>
  <c r="J1420" i="14"/>
  <c r="K1420" i="14"/>
  <c r="L1420" i="14"/>
  <c r="M1420" i="14"/>
  <c r="N1420" i="14"/>
  <c r="F1421" i="14"/>
  <c r="G1421" i="14"/>
  <c r="H1421" i="14"/>
  <c r="I1421" i="14"/>
  <c r="J1421" i="14"/>
  <c r="K1421" i="14"/>
  <c r="L1421" i="14"/>
  <c r="M1421" i="14"/>
  <c r="N1421" i="14"/>
  <c r="G226" i="14"/>
  <c r="H226" i="14"/>
  <c r="I226" i="14"/>
  <c r="J226" i="14"/>
  <c r="K226" i="14"/>
  <c r="L226" i="14"/>
  <c r="M226" i="14"/>
  <c r="N226" i="14"/>
  <c r="F226" i="14"/>
  <c r="B227" i="14"/>
  <c r="C227" i="14"/>
  <c r="D227" i="14"/>
  <c r="E227" i="14" s="1"/>
  <c r="B228" i="14"/>
  <c r="C228" i="14"/>
  <c r="D228" i="14"/>
  <c r="B229" i="14"/>
  <c r="C229" i="14"/>
  <c r="D229" i="14"/>
  <c r="B230" i="14"/>
  <c r="C230" i="14"/>
  <c r="D230" i="14"/>
  <c r="E230" i="14" s="1"/>
  <c r="B231" i="14"/>
  <c r="C231" i="14"/>
  <c r="D231" i="14"/>
  <c r="B232" i="14"/>
  <c r="C232" i="14"/>
  <c r="D232" i="14"/>
  <c r="B233" i="14"/>
  <c r="C233" i="14"/>
  <c r="D233" i="14"/>
  <c r="B234" i="14"/>
  <c r="C234" i="14"/>
  <c r="D234" i="14"/>
  <c r="E234" i="14" s="1"/>
  <c r="B235" i="14"/>
  <c r="C235" i="14"/>
  <c r="D235" i="14"/>
  <c r="B236" i="14"/>
  <c r="C236" i="14"/>
  <c r="D236" i="14"/>
  <c r="B237" i="14"/>
  <c r="C237" i="14"/>
  <c r="D237" i="14"/>
  <c r="B238" i="14"/>
  <c r="C238" i="14"/>
  <c r="D238" i="14"/>
  <c r="E238" i="14" s="1"/>
  <c r="B239" i="14"/>
  <c r="C239" i="14"/>
  <c r="D239" i="14"/>
  <c r="B240" i="14"/>
  <c r="C240" i="14"/>
  <c r="D240" i="14"/>
  <c r="B241" i="14"/>
  <c r="C241" i="14"/>
  <c r="D241" i="14"/>
  <c r="B242" i="14"/>
  <c r="C242" i="14"/>
  <c r="D242" i="14"/>
  <c r="E242" i="14" s="1"/>
  <c r="B243" i="14"/>
  <c r="C243" i="14"/>
  <c r="D243" i="14"/>
  <c r="B244" i="14"/>
  <c r="C244" i="14"/>
  <c r="D244" i="14"/>
  <c r="B245" i="14"/>
  <c r="C245" i="14"/>
  <c r="D245" i="14"/>
  <c r="B246" i="14"/>
  <c r="C246" i="14"/>
  <c r="D246" i="14"/>
  <c r="E246" i="14" s="1"/>
  <c r="B247" i="14"/>
  <c r="C247" i="14"/>
  <c r="D247" i="14"/>
  <c r="B248" i="14"/>
  <c r="C248" i="14"/>
  <c r="D248" i="14"/>
  <c r="B249" i="14"/>
  <c r="C249" i="14"/>
  <c r="D249" i="14"/>
  <c r="B250" i="14"/>
  <c r="C250" i="14"/>
  <c r="D250" i="14"/>
  <c r="E250" i="14" s="1"/>
  <c r="B251" i="14"/>
  <c r="C251" i="14"/>
  <c r="D251" i="14"/>
  <c r="B252" i="14"/>
  <c r="C252" i="14"/>
  <c r="D252" i="14"/>
  <c r="B253" i="14"/>
  <c r="C253" i="14"/>
  <c r="D253" i="14"/>
  <c r="B254" i="14"/>
  <c r="C254" i="14"/>
  <c r="D254" i="14"/>
  <c r="E254" i="14" s="1"/>
  <c r="B255" i="14"/>
  <c r="C255" i="14"/>
  <c r="D255" i="14"/>
  <c r="B256" i="14"/>
  <c r="C256" i="14"/>
  <c r="D256" i="14"/>
  <c r="B257" i="14"/>
  <c r="C257" i="14"/>
  <c r="D257" i="14"/>
  <c r="B258" i="14"/>
  <c r="C258" i="14"/>
  <c r="D258" i="14"/>
  <c r="E258" i="14" s="1"/>
  <c r="B259" i="14"/>
  <c r="C259" i="14"/>
  <c r="D259" i="14"/>
  <c r="B260" i="14"/>
  <c r="C260" i="14"/>
  <c r="D260" i="14"/>
  <c r="B261" i="14"/>
  <c r="C261" i="14"/>
  <c r="D261" i="14"/>
  <c r="B262" i="14"/>
  <c r="C262" i="14"/>
  <c r="D262" i="14"/>
  <c r="E262" i="14" s="1"/>
  <c r="B263" i="14"/>
  <c r="C263" i="14"/>
  <c r="D263" i="14"/>
  <c r="B264" i="14"/>
  <c r="C264" i="14"/>
  <c r="D264" i="14"/>
  <c r="B265" i="14"/>
  <c r="C265" i="14"/>
  <c r="D265" i="14"/>
  <c r="B266" i="14"/>
  <c r="C266" i="14"/>
  <c r="D266" i="14"/>
  <c r="E266" i="14" s="1"/>
  <c r="B267" i="14"/>
  <c r="C267" i="14"/>
  <c r="D267" i="14"/>
  <c r="B268" i="14"/>
  <c r="C268" i="14"/>
  <c r="D268" i="14"/>
  <c r="B269" i="14"/>
  <c r="C269" i="14"/>
  <c r="D269" i="14"/>
  <c r="B270" i="14"/>
  <c r="C270" i="14"/>
  <c r="D270" i="14"/>
  <c r="E270" i="14" s="1"/>
  <c r="B271" i="14"/>
  <c r="C271" i="14"/>
  <c r="D271" i="14"/>
  <c r="B272" i="14"/>
  <c r="C272" i="14"/>
  <c r="D272" i="14"/>
  <c r="B273" i="14"/>
  <c r="C273" i="14"/>
  <c r="D273" i="14"/>
  <c r="B274" i="14"/>
  <c r="C274" i="14"/>
  <c r="D274" i="14"/>
  <c r="E274" i="14" s="1"/>
  <c r="B275" i="14"/>
  <c r="C275" i="14"/>
  <c r="D275" i="14"/>
  <c r="B276" i="14"/>
  <c r="C276" i="14"/>
  <c r="D276" i="14"/>
  <c r="B277" i="14"/>
  <c r="C277" i="14"/>
  <c r="D277" i="14"/>
  <c r="B278" i="14"/>
  <c r="C278" i="14"/>
  <c r="D278" i="14"/>
  <c r="E278" i="14" s="1"/>
  <c r="B279" i="14"/>
  <c r="C279" i="14"/>
  <c r="D279" i="14"/>
  <c r="B280" i="14"/>
  <c r="C280" i="14"/>
  <c r="D280" i="14"/>
  <c r="B281" i="14"/>
  <c r="C281" i="14"/>
  <c r="D281" i="14"/>
  <c r="B282" i="14"/>
  <c r="C282" i="14"/>
  <c r="D282" i="14"/>
  <c r="E282" i="14" s="1"/>
  <c r="B283" i="14"/>
  <c r="C283" i="14"/>
  <c r="D283" i="14"/>
  <c r="B284" i="14"/>
  <c r="C284" i="14"/>
  <c r="D284" i="14"/>
  <c r="B285" i="14"/>
  <c r="C285" i="14"/>
  <c r="D285" i="14"/>
  <c r="B286" i="14"/>
  <c r="C286" i="14"/>
  <c r="D286" i="14"/>
  <c r="E286" i="14" s="1"/>
  <c r="B287" i="14"/>
  <c r="C287" i="14"/>
  <c r="D287" i="14"/>
  <c r="B288" i="14"/>
  <c r="C288" i="14"/>
  <c r="D288" i="14"/>
  <c r="B289" i="14"/>
  <c r="C289" i="14"/>
  <c r="D289" i="14"/>
  <c r="B290" i="14"/>
  <c r="C290" i="14"/>
  <c r="D290" i="14"/>
  <c r="E290" i="14" s="1"/>
  <c r="B291" i="14"/>
  <c r="C291" i="14"/>
  <c r="D291" i="14"/>
  <c r="B292" i="14"/>
  <c r="C292" i="14"/>
  <c r="D292" i="14"/>
  <c r="B293" i="14"/>
  <c r="C293" i="14"/>
  <c r="D293" i="14"/>
  <c r="B294" i="14"/>
  <c r="C294" i="14"/>
  <c r="D294" i="14"/>
  <c r="E294" i="14" s="1"/>
  <c r="B295" i="14"/>
  <c r="C295" i="14"/>
  <c r="D295" i="14"/>
  <c r="B296" i="14"/>
  <c r="C296" i="14"/>
  <c r="D296" i="14"/>
  <c r="B297" i="14"/>
  <c r="C297" i="14"/>
  <c r="D297" i="14"/>
  <c r="B298" i="14"/>
  <c r="C298" i="14"/>
  <c r="D298" i="14"/>
  <c r="E298" i="14" s="1"/>
  <c r="B299" i="14"/>
  <c r="C299" i="14"/>
  <c r="D299" i="14"/>
  <c r="B300" i="14"/>
  <c r="C300" i="14"/>
  <c r="D300" i="14"/>
  <c r="B301" i="14"/>
  <c r="C301" i="14"/>
  <c r="D301" i="14"/>
  <c r="B302" i="14"/>
  <c r="C302" i="14"/>
  <c r="D302" i="14"/>
  <c r="E302" i="14" s="1"/>
  <c r="B303" i="14"/>
  <c r="C303" i="14"/>
  <c r="D303" i="14"/>
  <c r="B304" i="14"/>
  <c r="C304" i="14"/>
  <c r="D304" i="14"/>
  <c r="B305" i="14"/>
  <c r="C305" i="14"/>
  <c r="D305" i="14"/>
  <c r="B306" i="14"/>
  <c r="C306" i="14"/>
  <c r="D306" i="14"/>
  <c r="E306" i="14" s="1"/>
  <c r="B307" i="14"/>
  <c r="C307" i="14"/>
  <c r="D307" i="14"/>
  <c r="B308" i="14"/>
  <c r="C308" i="14"/>
  <c r="D308" i="14"/>
  <c r="B309" i="14"/>
  <c r="C309" i="14"/>
  <c r="D309" i="14"/>
  <c r="B310" i="14"/>
  <c r="C310" i="14"/>
  <c r="D310" i="14"/>
  <c r="E310" i="14" s="1"/>
  <c r="B311" i="14"/>
  <c r="C311" i="14"/>
  <c r="D311" i="14"/>
  <c r="B312" i="14"/>
  <c r="C312" i="14"/>
  <c r="D312" i="14"/>
  <c r="B313" i="14"/>
  <c r="C313" i="14"/>
  <c r="D313" i="14"/>
  <c r="B314" i="14"/>
  <c r="C314" i="14"/>
  <c r="D314" i="14"/>
  <c r="E314" i="14" s="1"/>
  <c r="B315" i="14"/>
  <c r="C315" i="14"/>
  <c r="D315" i="14"/>
  <c r="B316" i="14"/>
  <c r="C316" i="14"/>
  <c r="D316" i="14"/>
  <c r="B317" i="14"/>
  <c r="C317" i="14"/>
  <c r="D317" i="14"/>
  <c r="B318" i="14"/>
  <c r="C318" i="14"/>
  <c r="D318" i="14"/>
  <c r="E318" i="14" s="1"/>
  <c r="B319" i="14"/>
  <c r="C319" i="14"/>
  <c r="D319" i="14"/>
  <c r="B320" i="14"/>
  <c r="C320" i="14"/>
  <c r="D320" i="14"/>
  <c r="B321" i="14"/>
  <c r="C321" i="14"/>
  <c r="D321" i="14"/>
  <c r="B322" i="14"/>
  <c r="C322" i="14"/>
  <c r="D322" i="14"/>
  <c r="E322" i="14" s="1"/>
  <c r="B323" i="14"/>
  <c r="C323" i="14"/>
  <c r="D323" i="14"/>
  <c r="B324" i="14"/>
  <c r="C324" i="14"/>
  <c r="D324" i="14"/>
  <c r="B325" i="14"/>
  <c r="C325" i="14"/>
  <c r="D325" i="14"/>
  <c r="B326" i="14"/>
  <c r="C326" i="14"/>
  <c r="D326" i="14"/>
  <c r="E326" i="14" s="1"/>
  <c r="B327" i="14"/>
  <c r="C327" i="14"/>
  <c r="D327" i="14"/>
  <c r="B328" i="14"/>
  <c r="C328" i="14"/>
  <c r="D328" i="14"/>
  <c r="B329" i="14"/>
  <c r="C329" i="14"/>
  <c r="D329" i="14"/>
  <c r="B330" i="14"/>
  <c r="C330" i="14"/>
  <c r="D330" i="14"/>
  <c r="E330" i="14" s="1"/>
  <c r="B331" i="14"/>
  <c r="C331" i="14"/>
  <c r="D331" i="14"/>
  <c r="B332" i="14"/>
  <c r="C332" i="14"/>
  <c r="D332" i="14"/>
  <c r="B333" i="14"/>
  <c r="C333" i="14"/>
  <c r="D333" i="14"/>
  <c r="B334" i="14"/>
  <c r="C334" i="14"/>
  <c r="D334" i="14"/>
  <c r="E334" i="14" s="1"/>
  <c r="B335" i="14"/>
  <c r="C335" i="14"/>
  <c r="D335" i="14"/>
  <c r="B336" i="14"/>
  <c r="C336" i="14"/>
  <c r="D336" i="14"/>
  <c r="B337" i="14"/>
  <c r="C337" i="14"/>
  <c r="D337" i="14"/>
  <c r="B338" i="14"/>
  <c r="C338" i="14"/>
  <c r="D338" i="14"/>
  <c r="E338" i="14" s="1"/>
  <c r="B339" i="14"/>
  <c r="C339" i="14"/>
  <c r="D339" i="14"/>
  <c r="B340" i="14"/>
  <c r="C340" i="14"/>
  <c r="D340" i="14"/>
  <c r="B341" i="14"/>
  <c r="C341" i="14"/>
  <c r="D341" i="14"/>
  <c r="B342" i="14"/>
  <c r="C342" i="14"/>
  <c r="D342" i="14"/>
  <c r="E342" i="14" s="1"/>
  <c r="B343" i="14"/>
  <c r="C343" i="14"/>
  <c r="D343" i="14"/>
  <c r="B344" i="14"/>
  <c r="C344" i="14"/>
  <c r="D344" i="14"/>
  <c r="B345" i="14"/>
  <c r="C345" i="14"/>
  <c r="D345" i="14"/>
  <c r="B346" i="14"/>
  <c r="C346" i="14"/>
  <c r="D346" i="14"/>
  <c r="E346" i="14" s="1"/>
  <c r="B347" i="14"/>
  <c r="C347" i="14"/>
  <c r="D347" i="14"/>
  <c r="B348" i="14"/>
  <c r="C348" i="14"/>
  <c r="D348" i="14"/>
  <c r="B349" i="14"/>
  <c r="C349" i="14"/>
  <c r="D349" i="14"/>
  <c r="B350" i="14"/>
  <c r="C350" i="14"/>
  <c r="D350" i="14"/>
  <c r="E350" i="14" s="1"/>
  <c r="B351" i="14"/>
  <c r="C351" i="14"/>
  <c r="D351" i="14"/>
  <c r="B352" i="14"/>
  <c r="C352" i="14"/>
  <c r="D352" i="14"/>
  <c r="B353" i="14"/>
  <c r="C353" i="14"/>
  <c r="D353" i="14"/>
  <c r="B354" i="14"/>
  <c r="C354" i="14"/>
  <c r="D354" i="14"/>
  <c r="E354" i="14" s="1"/>
  <c r="B355" i="14"/>
  <c r="C355" i="14"/>
  <c r="D355" i="14"/>
  <c r="B356" i="14"/>
  <c r="C356" i="14"/>
  <c r="D356" i="14"/>
  <c r="B357" i="14"/>
  <c r="C357" i="14"/>
  <c r="D357" i="14"/>
  <c r="B358" i="14"/>
  <c r="C358" i="14"/>
  <c r="D358" i="14"/>
  <c r="E358" i="14" s="1"/>
  <c r="B359" i="14"/>
  <c r="C359" i="14"/>
  <c r="D359" i="14"/>
  <c r="B360" i="14"/>
  <c r="C360" i="14"/>
  <c r="D360" i="14"/>
  <c r="B361" i="14"/>
  <c r="C361" i="14"/>
  <c r="D361" i="14"/>
  <c r="B362" i="14"/>
  <c r="C362" i="14"/>
  <c r="D362" i="14"/>
  <c r="E362" i="14" s="1"/>
  <c r="B363" i="14"/>
  <c r="C363" i="14"/>
  <c r="D363" i="14"/>
  <c r="B364" i="14"/>
  <c r="C364" i="14"/>
  <c r="D364" i="14"/>
  <c r="B365" i="14"/>
  <c r="C365" i="14"/>
  <c r="D365" i="14"/>
  <c r="B366" i="14"/>
  <c r="C366" i="14"/>
  <c r="D366" i="14"/>
  <c r="E366" i="14" s="1"/>
  <c r="B367" i="14"/>
  <c r="C367" i="14"/>
  <c r="D367" i="14"/>
  <c r="B368" i="14"/>
  <c r="C368" i="14"/>
  <c r="D368" i="14"/>
  <c r="B369" i="14"/>
  <c r="C369" i="14"/>
  <c r="D369" i="14"/>
  <c r="B370" i="14"/>
  <c r="C370" i="14"/>
  <c r="D370" i="14"/>
  <c r="E370" i="14" s="1"/>
  <c r="B371" i="14"/>
  <c r="C371" i="14"/>
  <c r="D371" i="14"/>
  <c r="B372" i="14"/>
  <c r="C372" i="14"/>
  <c r="D372" i="14"/>
  <c r="B373" i="14"/>
  <c r="C373" i="14"/>
  <c r="D373" i="14"/>
  <c r="B374" i="14"/>
  <c r="C374" i="14"/>
  <c r="D374" i="14"/>
  <c r="E374" i="14" s="1"/>
  <c r="B375" i="14"/>
  <c r="C375" i="14"/>
  <c r="D375" i="14"/>
  <c r="B376" i="14"/>
  <c r="C376" i="14"/>
  <c r="D376" i="14"/>
  <c r="B377" i="14"/>
  <c r="C377" i="14"/>
  <c r="D377" i="14"/>
  <c r="B378" i="14"/>
  <c r="C378" i="14"/>
  <c r="D378" i="14"/>
  <c r="E378" i="14" s="1"/>
  <c r="B379" i="14"/>
  <c r="C379" i="14"/>
  <c r="D379" i="14"/>
  <c r="B380" i="14"/>
  <c r="C380" i="14"/>
  <c r="D380" i="14"/>
  <c r="B381" i="14"/>
  <c r="C381" i="14"/>
  <c r="D381" i="14"/>
  <c r="B382" i="14"/>
  <c r="C382" i="14"/>
  <c r="D382" i="14"/>
  <c r="E382" i="14" s="1"/>
  <c r="B383" i="14"/>
  <c r="C383" i="14"/>
  <c r="D383" i="14"/>
  <c r="B384" i="14"/>
  <c r="C384" i="14"/>
  <c r="D384" i="14"/>
  <c r="B385" i="14"/>
  <c r="C385" i="14"/>
  <c r="D385" i="14"/>
  <c r="B386" i="14"/>
  <c r="C386" i="14"/>
  <c r="D386" i="14"/>
  <c r="E386" i="14" s="1"/>
  <c r="B387" i="14"/>
  <c r="C387" i="14"/>
  <c r="D387" i="14"/>
  <c r="B388" i="14"/>
  <c r="C388" i="14"/>
  <c r="D388" i="14"/>
  <c r="B389" i="14"/>
  <c r="C389" i="14"/>
  <c r="D389" i="14"/>
  <c r="B390" i="14"/>
  <c r="C390" i="14"/>
  <c r="D390" i="14"/>
  <c r="E390" i="14" s="1"/>
  <c r="B391" i="14"/>
  <c r="C391" i="14"/>
  <c r="D391" i="14"/>
  <c r="B392" i="14"/>
  <c r="C392" i="14"/>
  <c r="D392" i="14"/>
  <c r="B393" i="14"/>
  <c r="C393" i="14"/>
  <c r="D393" i="14"/>
  <c r="B394" i="14"/>
  <c r="C394" i="14"/>
  <c r="D394" i="14"/>
  <c r="E394" i="14" s="1"/>
  <c r="B395" i="14"/>
  <c r="C395" i="14"/>
  <c r="D395" i="14"/>
  <c r="B396" i="14"/>
  <c r="C396" i="14"/>
  <c r="D396" i="14"/>
  <c r="B397" i="14"/>
  <c r="C397" i="14"/>
  <c r="D397" i="14"/>
  <c r="B398" i="14"/>
  <c r="C398" i="14"/>
  <c r="D398" i="14"/>
  <c r="E398" i="14" s="1"/>
  <c r="B399" i="14"/>
  <c r="C399" i="14"/>
  <c r="D399" i="14"/>
  <c r="B400" i="14"/>
  <c r="C400" i="14"/>
  <c r="D400" i="14"/>
  <c r="B401" i="14"/>
  <c r="C401" i="14"/>
  <c r="D401" i="14"/>
  <c r="B402" i="14"/>
  <c r="C402" i="14"/>
  <c r="D402" i="14"/>
  <c r="E402" i="14" s="1"/>
  <c r="B403" i="14"/>
  <c r="C403" i="14"/>
  <c r="D403" i="14"/>
  <c r="B404" i="14"/>
  <c r="C404" i="14"/>
  <c r="D404" i="14"/>
  <c r="B405" i="14"/>
  <c r="C405" i="14"/>
  <c r="D405" i="14"/>
  <c r="B406" i="14"/>
  <c r="C406" i="14"/>
  <c r="D406" i="14"/>
  <c r="E406" i="14" s="1"/>
  <c r="B407" i="14"/>
  <c r="C407" i="14"/>
  <c r="D407" i="14"/>
  <c r="B408" i="14"/>
  <c r="C408" i="14"/>
  <c r="D408" i="14"/>
  <c r="B409" i="14"/>
  <c r="C409" i="14"/>
  <c r="D409" i="14"/>
  <c r="B410" i="14"/>
  <c r="C410" i="14"/>
  <c r="D410" i="14"/>
  <c r="E410" i="14" s="1"/>
  <c r="B411" i="14"/>
  <c r="C411" i="14"/>
  <c r="D411" i="14"/>
  <c r="B412" i="14"/>
  <c r="C412" i="14"/>
  <c r="D412" i="14"/>
  <c r="B413" i="14"/>
  <c r="C413" i="14"/>
  <c r="D413" i="14"/>
  <c r="B414" i="14"/>
  <c r="C414" i="14"/>
  <c r="D414" i="14"/>
  <c r="E414" i="14" s="1"/>
  <c r="B415" i="14"/>
  <c r="C415" i="14"/>
  <c r="D415" i="14"/>
  <c r="B416" i="14"/>
  <c r="C416" i="14"/>
  <c r="D416" i="14"/>
  <c r="B417" i="14"/>
  <c r="C417" i="14"/>
  <c r="D417" i="14"/>
  <c r="B418" i="14"/>
  <c r="C418" i="14"/>
  <c r="D418" i="14"/>
  <c r="E418" i="14" s="1"/>
  <c r="B419" i="14"/>
  <c r="C419" i="14"/>
  <c r="D419" i="14"/>
  <c r="B420" i="14"/>
  <c r="C420" i="14"/>
  <c r="D420" i="14"/>
  <c r="B421" i="14"/>
  <c r="C421" i="14"/>
  <c r="D421" i="14"/>
  <c r="B422" i="14"/>
  <c r="C422" i="14"/>
  <c r="D422" i="14"/>
  <c r="E422" i="14" s="1"/>
  <c r="B423" i="14"/>
  <c r="C423" i="14"/>
  <c r="D423" i="14"/>
  <c r="B424" i="14"/>
  <c r="C424" i="14"/>
  <c r="D424" i="14"/>
  <c r="B425" i="14"/>
  <c r="C425" i="14"/>
  <c r="D425" i="14"/>
  <c r="B426" i="14"/>
  <c r="C426" i="14"/>
  <c r="D426" i="14"/>
  <c r="E426" i="14" s="1"/>
  <c r="B427" i="14"/>
  <c r="C427" i="14"/>
  <c r="D427" i="14"/>
  <c r="B428" i="14"/>
  <c r="C428" i="14"/>
  <c r="D428" i="14"/>
  <c r="B429" i="14"/>
  <c r="C429" i="14"/>
  <c r="D429" i="14"/>
  <c r="B430" i="14"/>
  <c r="C430" i="14"/>
  <c r="D430" i="14"/>
  <c r="E430" i="14" s="1"/>
  <c r="B431" i="14"/>
  <c r="C431" i="14"/>
  <c r="D431" i="14"/>
  <c r="B432" i="14"/>
  <c r="C432" i="14"/>
  <c r="D432" i="14"/>
  <c r="B433" i="14"/>
  <c r="C433" i="14"/>
  <c r="D433" i="14"/>
  <c r="B434" i="14"/>
  <c r="C434" i="14"/>
  <c r="D434" i="14"/>
  <c r="E434" i="14" s="1"/>
  <c r="B435" i="14"/>
  <c r="C435" i="14"/>
  <c r="D435" i="14"/>
  <c r="B436" i="14"/>
  <c r="C436" i="14"/>
  <c r="D436" i="14"/>
  <c r="B437" i="14"/>
  <c r="C437" i="14"/>
  <c r="D437" i="14"/>
  <c r="B438" i="14"/>
  <c r="C438" i="14"/>
  <c r="D438" i="14"/>
  <c r="E438" i="14" s="1"/>
  <c r="B439" i="14"/>
  <c r="C439" i="14"/>
  <c r="D439" i="14"/>
  <c r="B440" i="14"/>
  <c r="C440" i="14"/>
  <c r="D440" i="14"/>
  <c r="B441" i="14"/>
  <c r="C441" i="14"/>
  <c r="D441" i="14"/>
  <c r="B442" i="14"/>
  <c r="C442" i="14"/>
  <c r="D442" i="14"/>
  <c r="E442" i="14" s="1"/>
  <c r="B443" i="14"/>
  <c r="C443" i="14"/>
  <c r="D443" i="14"/>
  <c r="B444" i="14"/>
  <c r="C444" i="14"/>
  <c r="D444" i="14"/>
  <c r="B445" i="14"/>
  <c r="C445" i="14"/>
  <c r="D445" i="14"/>
  <c r="B446" i="14"/>
  <c r="C446" i="14"/>
  <c r="D446" i="14"/>
  <c r="E446" i="14" s="1"/>
  <c r="B447" i="14"/>
  <c r="C447" i="14"/>
  <c r="D447" i="14"/>
  <c r="B448" i="14"/>
  <c r="C448" i="14"/>
  <c r="D448" i="14"/>
  <c r="B449" i="14"/>
  <c r="C449" i="14"/>
  <c r="D449" i="14"/>
  <c r="B450" i="14"/>
  <c r="C450" i="14"/>
  <c r="D450" i="14"/>
  <c r="E450" i="14" s="1"/>
  <c r="B451" i="14"/>
  <c r="C451" i="14"/>
  <c r="D451" i="14"/>
  <c r="B452" i="14"/>
  <c r="C452" i="14"/>
  <c r="D452" i="14"/>
  <c r="B453" i="14"/>
  <c r="C453" i="14"/>
  <c r="D453" i="14"/>
  <c r="B454" i="14"/>
  <c r="C454" i="14"/>
  <c r="D454" i="14"/>
  <c r="E454" i="14" s="1"/>
  <c r="B455" i="14"/>
  <c r="C455" i="14"/>
  <c r="D455" i="14"/>
  <c r="B456" i="14"/>
  <c r="C456" i="14"/>
  <c r="D456" i="14"/>
  <c r="B457" i="14"/>
  <c r="C457" i="14"/>
  <c r="D457" i="14"/>
  <c r="B458" i="14"/>
  <c r="C458" i="14"/>
  <c r="D458" i="14"/>
  <c r="E458" i="14" s="1"/>
  <c r="B459" i="14"/>
  <c r="C459" i="14"/>
  <c r="D459" i="14"/>
  <c r="B460" i="14"/>
  <c r="C460" i="14"/>
  <c r="D460" i="14"/>
  <c r="B461" i="14"/>
  <c r="C461" i="14"/>
  <c r="D461" i="14"/>
  <c r="B462" i="14"/>
  <c r="C462" i="14"/>
  <c r="D462" i="14"/>
  <c r="E462" i="14" s="1"/>
  <c r="B463" i="14"/>
  <c r="C463" i="14"/>
  <c r="D463" i="14"/>
  <c r="B464" i="14"/>
  <c r="C464" i="14"/>
  <c r="D464" i="14"/>
  <c r="B465" i="14"/>
  <c r="C465" i="14"/>
  <c r="D465" i="14"/>
  <c r="B466" i="14"/>
  <c r="C466" i="14"/>
  <c r="D466" i="14"/>
  <c r="E466" i="14" s="1"/>
  <c r="B467" i="14"/>
  <c r="C467" i="14"/>
  <c r="D467" i="14"/>
  <c r="B468" i="14"/>
  <c r="C468" i="14"/>
  <c r="D468" i="14"/>
  <c r="B469" i="14"/>
  <c r="C469" i="14"/>
  <c r="D469" i="14"/>
  <c r="B470" i="14"/>
  <c r="C470" i="14"/>
  <c r="D470" i="14"/>
  <c r="E470" i="14" s="1"/>
  <c r="B471" i="14"/>
  <c r="C471" i="14"/>
  <c r="D471" i="14"/>
  <c r="B472" i="14"/>
  <c r="C472" i="14"/>
  <c r="D472" i="14"/>
  <c r="B473" i="14"/>
  <c r="C473" i="14"/>
  <c r="D473" i="14"/>
  <c r="B474" i="14"/>
  <c r="C474" i="14"/>
  <c r="D474" i="14"/>
  <c r="E474" i="14" s="1"/>
  <c r="B475" i="14"/>
  <c r="C475" i="14"/>
  <c r="D475" i="14"/>
  <c r="B476" i="14"/>
  <c r="C476" i="14"/>
  <c r="D476" i="14"/>
  <c r="B477" i="14"/>
  <c r="C477" i="14"/>
  <c r="D477" i="14"/>
  <c r="B478" i="14"/>
  <c r="C478" i="14"/>
  <c r="D478" i="14"/>
  <c r="E478" i="14" s="1"/>
  <c r="B479" i="14"/>
  <c r="C479" i="14"/>
  <c r="D479" i="14"/>
  <c r="B480" i="14"/>
  <c r="C480" i="14"/>
  <c r="D480" i="14"/>
  <c r="B481" i="14"/>
  <c r="C481" i="14"/>
  <c r="D481" i="14"/>
  <c r="B482" i="14"/>
  <c r="C482" i="14"/>
  <c r="D482" i="14"/>
  <c r="E482" i="14" s="1"/>
  <c r="B483" i="14"/>
  <c r="C483" i="14"/>
  <c r="D483" i="14"/>
  <c r="B484" i="14"/>
  <c r="C484" i="14"/>
  <c r="D484" i="14"/>
  <c r="B485" i="14"/>
  <c r="C485" i="14"/>
  <c r="D485" i="14"/>
  <c r="B486" i="14"/>
  <c r="C486" i="14"/>
  <c r="D486" i="14"/>
  <c r="E486" i="14" s="1"/>
  <c r="B487" i="14"/>
  <c r="C487" i="14"/>
  <c r="D487" i="14"/>
  <c r="B488" i="14"/>
  <c r="C488" i="14"/>
  <c r="D488" i="14"/>
  <c r="B489" i="14"/>
  <c r="C489" i="14"/>
  <c r="D489" i="14"/>
  <c r="B490" i="14"/>
  <c r="C490" i="14"/>
  <c r="D490" i="14"/>
  <c r="E490" i="14" s="1"/>
  <c r="B491" i="14"/>
  <c r="C491" i="14"/>
  <c r="D491" i="14"/>
  <c r="B492" i="14"/>
  <c r="C492" i="14"/>
  <c r="D492" i="14"/>
  <c r="B493" i="14"/>
  <c r="C493" i="14"/>
  <c r="D493" i="14"/>
  <c r="B494" i="14"/>
  <c r="C494" i="14"/>
  <c r="D494" i="14"/>
  <c r="E494" i="14" s="1"/>
  <c r="B495" i="14"/>
  <c r="C495" i="14"/>
  <c r="D495" i="14"/>
  <c r="B496" i="14"/>
  <c r="C496" i="14"/>
  <c r="D496" i="14"/>
  <c r="B497" i="14"/>
  <c r="C497" i="14"/>
  <c r="D497" i="14"/>
  <c r="B498" i="14"/>
  <c r="C498" i="14"/>
  <c r="D498" i="14"/>
  <c r="E498" i="14" s="1"/>
  <c r="B499" i="14"/>
  <c r="C499" i="14"/>
  <c r="D499" i="14"/>
  <c r="B500" i="14"/>
  <c r="C500" i="14"/>
  <c r="D500" i="14"/>
  <c r="B501" i="14"/>
  <c r="C501" i="14"/>
  <c r="D501" i="14"/>
  <c r="B502" i="14"/>
  <c r="C502" i="14"/>
  <c r="D502" i="14"/>
  <c r="E502" i="14" s="1"/>
  <c r="B503" i="14"/>
  <c r="C503" i="14"/>
  <c r="D503" i="14"/>
  <c r="B504" i="14"/>
  <c r="C504" i="14"/>
  <c r="D504" i="14"/>
  <c r="B505" i="14"/>
  <c r="C505" i="14"/>
  <c r="D505" i="14"/>
  <c r="B506" i="14"/>
  <c r="C506" i="14"/>
  <c r="D506" i="14"/>
  <c r="E506" i="14" s="1"/>
  <c r="B507" i="14"/>
  <c r="C507" i="14"/>
  <c r="D507" i="14"/>
  <c r="B508" i="14"/>
  <c r="C508" i="14"/>
  <c r="D508" i="14"/>
  <c r="B509" i="14"/>
  <c r="C509" i="14"/>
  <c r="D509" i="14"/>
  <c r="B510" i="14"/>
  <c r="C510" i="14"/>
  <c r="D510" i="14"/>
  <c r="E510" i="14" s="1"/>
  <c r="B511" i="14"/>
  <c r="C511" i="14"/>
  <c r="D511" i="14"/>
  <c r="B512" i="14"/>
  <c r="C512" i="14"/>
  <c r="D512" i="14"/>
  <c r="B513" i="14"/>
  <c r="C513" i="14"/>
  <c r="D513" i="14"/>
  <c r="B514" i="14"/>
  <c r="C514" i="14"/>
  <c r="D514" i="14"/>
  <c r="E514" i="14" s="1"/>
  <c r="B515" i="14"/>
  <c r="C515" i="14"/>
  <c r="D515" i="14"/>
  <c r="B516" i="14"/>
  <c r="C516" i="14"/>
  <c r="D516" i="14"/>
  <c r="B517" i="14"/>
  <c r="C517" i="14"/>
  <c r="D517" i="14"/>
  <c r="B518" i="14"/>
  <c r="C518" i="14"/>
  <c r="D518" i="14"/>
  <c r="E518" i="14" s="1"/>
  <c r="B519" i="14"/>
  <c r="C519" i="14"/>
  <c r="D519" i="14"/>
  <c r="B520" i="14"/>
  <c r="C520" i="14"/>
  <c r="D520" i="14"/>
  <c r="B521" i="14"/>
  <c r="C521" i="14"/>
  <c r="D521" i="14"/>
  <c r="B522" i="14"/>
  <c r="C522" i="14"/>
  <c r="D522" i="14"/>
  <c r="E522" i="14" s="1"/>
  <c r="B523" i="14"/>
  <c r="C523" i="14"/>
  <c r="D523" i="14"/>
  <c r="B524" i="14"/>
  <c r="C524" i="14"/>
  <c r="D524" i="14"/>
  <c r="B525" i="14"/>
  <c r="C525" i="14"/>
  <c r="D525" i="14"/>
  <c r="B526" i="14"/>
  <c r="C526" i="14"/>
  <c r="D526" i="14"/>
  <c r="E526" i="14" s="1"/>
  <c r="B527" i="14"/>
  <c r="C527" i="14"/>
  <c r="D527" i="14"/>
  <c r="B528" i="14"/>
  <c r="C528" i="14"/>
  <c r="D528" i="14"/>
  <c r="B529" i="14"/>
  <c r="C529" i="14"/>
  <c r="D529" i="14"/>
  <c r="B530" i="14"/>
  <c r="C530" i="14"/>
  <c r="D530" i="14"/>
  <c r="E530" i="14" s="1"/>
  <c r="B531" i="14"/>
  <c r="C531" i="14"/>
  <c r="D531" i="14"/>
  <c r="B532" i="14"/>
  <c r="C532" i="14"/>
  <c r="D532" i="14"/>
  <c r="B533" i="14"/>
  <c r="C533" i="14"/>
  <c r="D533" i="14"/>
  <c r="B534" i="14"/>
  <c r="C534" i="14"/>
  <c r="D534" i="14"/>
  <c r="E534" i="14" s="1"/>
  <c r="B535" i="14"/>
  <c r="C535" i="14"/>
  <c r="D535" i="14"/>
  <c r="B536" i="14"/>
  <c r="C536" i="14"/>
  <c r="D536" i="14"/>
  <c r="B537" i="14"/>
  <c r="C537" i="14"/>
  <c r="D537" i="14"/>
  <c r="B538" i="14"/>
  <c r="C538" i="14"/>
  <c r="D538" i="14"/>
  <c r="E538" i="14" s="1"/>
  <c r="B539" i="14"/>
  <c r="C539" i="14"/>
  <c r="D539" i="14"/>
  <c r="B540" i="14"/>
  <c r="C540" i="14"/>
  <c r="D540" i="14"/>
  <c r="B541" i="14"/>
  <c r="C541" i="14"/>
  <c r="D541" i="14"/>
  <c r="B542" i="14"/>
  <c r="C542" i="14"/>
  <c r="D542" i="14"/>
  <c r="E542" i="14" s="1"/>
  <c r="B543" i="14"/>
  <c r="C543" i="14"/>
  <c r="D543" i="14"/>
  <c r="B544" i="14"/>
  <c r="C544" i="14"/>
  <c r="D544" i="14"/>
  <c r="B545" i="14"/>
  <c r="C545" i="14"/>
  <c r="D545" i="14"/>
  <c r="B546" i="14"/>
  <c r="C546" i="14"/>
  <c r="D546" i="14"/>
  <c r="E546" i="14" s="1"/>
  <c r="B547" i="14"/>
  <c r="C547" i="14"/>
  <c r="D547" i="14"/>
  <c r="B548" i="14"/>
  <c r="C548" i="14"/>
  <c r="D548" i="14"/>
  <c r="B549" i="14"/>
  <c r="C549" i="14"/>
  <c r="D549" i="14"/>
  <c r="B550" i="14"/>
  <c r="C550" i="14"/>
  <c r="D550" i="14"/>
  <c r="E550" i="14" s="1"/>
  <c r="B551" i="14"/>
  <c r="C551" i="14"/>
  <c r="D551" i="14"/>
  <c r="B552" i="14"/>
  <c r="C552" i="14"/>
  <c r="D552" i="14"/>
  <c r="B553" i="14"/>
  <c r="C553" i="14"/>
  <c r="D553" i="14"/>
  <c r="B554" i="14"/>
  <c r="C554" i="14"/>
  <c r="D554" i="14"/>
  <c r="E554" i="14" s="1"/>
  <c r="B555" i="14"/>
  <c r="C555" i="14"/>
  <c r="D555" i="14"/>
  <c r="B556" i="14"/>
  <c r="C556" i="14"/>
  <c r="D556" i="14"/>
  <c r="B557" i="14"/>
  <c r="C557" i="14"/>
  <c r="D557" i="14"/>
  <c r="B558" i="14"/>
  <c r="C558" i="14"/>
  <c r="D558" i="14"/>
  <c r="E558" i="14" s="1"/>
  <c r="B559" i="14"/>
  <c r="C559" i="14"/>
  <c r="D559" i="14"/>
  <c r="B560" i="14"/>
  <c r="C560" i="14"/>
  <c r="D560" i="14"/>
  <c r="B561" i="14"/>
  <c r="C561" i="14"/>
  <c r="D561" i="14"/>
  <c r="B562" i="14"/>
  <c r="C562" i="14"/>
  <c r="D562" i="14"/>
  <c r="E562" i="14" s="1"/>
  <c r="B563" i="14"/>
  <c r="C563" i="14"/>
  <c r="D563" i="14"/>
  <c r="B564" i="14"/>
  <c r="C564" i="14"/>
  <c r="D564" i="14"/>
  <c r="B565" i="14"/>
  <c r="C565" i="14"/>
  <c r="D565" i="14"/>
  <c r="B566" i="14"/>
  <c r="C566" i="14"/>
  <c r="D566" i="14"/>
  <c r="E566" i="14" s="1"/>
  <c r="B567" i="14"/>
  <c r="C567" i="14"/>
  <c r="D567" i="14"/>
  <c r="B568" i="14"/>
  <c r="C568" i="14"/>
  <c r="D568" i="14"/>
  <c r="B569" i="14"/>
  <c r="C569" i="14"/>
  <c r="D569" i="14"/>
  <c r="B570" i="14"/>
  <c r="C570" i="14"/>
  <c r="D570" i="14"/>
  <c r="E570" i="14" s="1"/>
  <c r="B571" i="14"/>
  <c r="C571" i="14"/>
  <c r="D571" i="14"/>
  <c r="B572" i="14"/>
  <c r="C572" i="14"/>
  <c r="D572" i="14"/>
  <c r="B573" i="14"/>
  <c r="C573" i="14"/>
  <c r="D573" i="14"/>
  <c r="B574" i="14"/>
  <c r="C574" i="14"/>
  <c r="D574" i="14"/>
  <c r="E574" i="14" s="1"/>
  <c r="B575" i="14"/>
  <c r="C575" i="14"/>
  <c r="D575" i="14"/>
  <c r="B576" i="14"/>
  <c r="C576" i="14"/>
  <c r="D576" i="14"/>
  <c r="B577" i="14"/>
  <c r="C577" i="14"/>
  <c r="D577" i="14"/>
  <c r="B578" i="14"/>
  <c r="C578" i="14"/>
  <c r="D578" i="14"/>
  <c r="E578" i="14" s="1"/>
  <c r="B579" i="14"/>
  <c r="C579" i="14"/>
  <c r="D579" i="14"/>
  <c r="B580" i="14"/>
  <c r="C580" i="14"/>
  <c r="D580" i="14"/>
  <c r="B581" i="14"/>
  <c r="C581" i="14"/>
  <c r="D581" i="14"/>
  <c r="B582" i="14"/>
  <c r="C582" i="14"/>
  <c r="D582" i="14"/>
  <c r="E582" i="14" s="1"/>
  <c r="B583" i="14"/>
  <c r="C583" i="14"/>
  <c r="D583" i="14"/>
  <c r="B584" i="14"/>
  <c r="C584" i="14"/>
  <c r="D584" i="14"/>
  <c r="B585" i="14"/>
  <c r="C585" i="14"/>
  <c r="D585" i="14"/>
  <c r="B586" i="14"/>
  <c r="C586" i="14"/>
  <c r="D586" i="14"/>
  <c r="E586" i="14" s="1"/>
  <c r="B587" i="14"/>
  <c r="C587" i="14"/>
  <c r="D587" i="14"/>
  <c r="B588" i="14"/>
  <c r="C588" i="14"/>
  <c r="D588" i="14"/>
  <c r="B589" i="14"/>
  <c r="C589" i="14"/>
  <c r="D589" i="14"/>
  <c r="B590" i="14"/>
  <c r="C590" i="14"/>
  <c r="D590" i="14"/>
  <c r="E590" i="14" s="1"/>
  <c r="B591" i="14"/>
  <c r="C591" i="14"/>
  <c r="D591" i="14"/>
  <c r="B592" i="14"/>
  <c r="C592" i="14"/>
  <c r="D592" i="14"/>
  <c r="B593" i="14"/>
  <c r="C593" i="14"/>
  <c r="D593" i="14"/>
  <c r="B594" i="14"/>
  <c r="C594" i="14"/>
  <c r="D594" i="14"/>
  <c r="E594" i="14" s="1"/>
  <c r="B595" i="14"/>
  <c r="C595" i="14"/>
  <c r="D595" i="14"/>
  <c r="B596" i="14"/>
  <c r="C596" i="14"/>
  <c r="D596" i="14"/>
  <c r="B597" i="14"/>
  <c r="C597" i="14"/>
  <c r="D597" i="14"/>
  <c r="B598" i="14"/>
  <c r="C598" i="14"/>
  <c r="D598" i="14"/>
  <c r="E598" i="14" s="1"/>
  <c r="B599" i="14"/>
  <c r="C599" i="14"/>
  <c r="D599" i="14"/>
  <c r="B600" i="14"/>
  <c r="C600" i="14"/>
  <c r="D600" i="14"/>
  <c r="B601" i="14"/>
  <c r="C601" i="14"/>
  <c r="D601" i="14"/>
  <c r="B602" i="14"/>
  <c r="C602" i="14"/>
  <c r="D602" i="14"/>
  <c r="E602" i="14" s="1"/>
  <c r="B603" i="14"/>
  <c r="C603" i="14"/>
  <c r="D603" i="14"/>
  <c r="B604" i="14"/>
  <c r="C604" i="14"/>
  <c r="D604" i="14"/>
  <c r="B605" i="14"/>
  <c r="C605" i="14"/>
  <c r="D605" i="14"/>
  <c r="B606" i="14"/>
  <c r="C606" i="14"/>
  <c r="D606" i="14"/>
  <c r="E606" i="14" s="1"/>
  <c r="B607" i="14"/>
  <c r="C607" i="14"/>
  <c r="D607" i="14"/>
  <c r="B608" i="14"/>
  <c r="C608" i="14"/>
  <c r="D608" i="14"/>
  <c r="B609" i="14"/>
  <c r="C609" i="14"/>
  <c r="D609" i="14"/>
  <c r="B610" i="14"/>
  <c r="C610" i="14"/>
  <c r="D610" i="14"/>
  <c r="E610" i="14" s="1"/>
  <c r="B611" i="14"/>
  <c r="C611" i="14"/>
  <c r="D611" i="14"/>
  <c r="B612" i="14"/>
  <c r="C612" i="14"/>
  <c r="D612" i="14"/>
  <c r="B613" i="14"/>
  <c r="C613" i="14"/>
  <c r="D613" i="14"/>
  <c r="B614" i="14"/>
  <c r="C614" i="14"/>
  <c r="D614" i="14"/>
  <c r="E614" i="14" s="1"/>
  <c r="B615" i="14"/>
  <c r="C615" i="14"/>
  <c r="D615" i="14"/>
  <c r="B616" i="14"/>
  <c r="C616" i="14"/>
  <c r="D616" i="14"/>
  <c r="B617" i="14"/>
  <c r="C617" i="14"/>
  <c r="D617" i="14"/>
  <c r="B618" i="14"/>
  <c r="C618" i="14"/>
  <c r="D618" i="14"/>
  <c r="E618" i="14" s="1"/>
  <c r="B619" i="14"/>
  <c r="C619" i="14"/>
  <c r="D619" i="14"/>
  <c r="B620" i="14"/>
  <c r="C620" i="14"/>
  <c r="D620" i="14"/>
  <c r="B621" i="14"/>
  <c r="C621" i="14"/>
  <c r="D621" i="14"/>
  <c r="B622" i="14"/>
  <c r="C622" i="14"/>
  <c r="D622" i="14"/>
  <c r="E622" i="14" s="1"/>
  <c r="B623" i="14"/>
  <c r="C623" i="14"/>
  <c r="D623" i="14"/>
  <c r="B624" i="14"/>
  <c r="C624" i="14"/>
  <c r="D624" i="14"/>
  <c r="B625" i="14"/>
  <c r="C625" i="14"/>
  <c r="D625" i="14"/>
  <c r="B626" i="14"/>
  <c r="C626" i="14"/>
  <c r="D626" i="14"/>
  <c r="E626" i="14" s="1"/>
  <c r="B627" i="14"/>
  <c r="C627" i="14"/>
  <c r="D627" i="14"/>
  <c r="B628" i="14"/>
  <c r="C628" i="14"/>
  <c r="D628" i="14"/>
  <c r="B629" i="14"/>
  <c r="C629" i="14"/>
  <c r="D629" i="14"/>
  <c r="B630" i="14"/>
  <c r="C630" i="14"/>
  <c r="D630" i="14"/>
  <c r="E630" i="14" s="1"/>
  <c r="B631" i="14"/>
  <c r="C631" i="14"/>
  <c r="D631" i="14"/>
  <c r="B632" i="14"/>
  <c r="C632" i="14"/>
  <c r="D632" i="14"/>
  <c r="B633" i="14"/>
  <c r="C633" i="14"/>
  <c r="D633" i="14"/>
  <c r="B634" i="14"/>
  <c r="C634" i="14"/>
  <c r="D634" i="14"/>
  <c r="E634" i="14" s="1"/>
  <c r="B635" i="14"/>
  <c r="C635" i="14"/>
  <c r="D635" i="14"/>
  <c r="B636" i="14"/>
  <c r="C636" i="14"/>
  <c r="D636" i="14"/>
  <c r="B637" i="14"/>
  <c r="C637" i="14"/>
  <c r="D637" i="14"/>
  <c r="B638" i="14"/>
  <c r="C638" i="14"/>
  <c r="D638" i="14"/>
  <c r="E638" i="14" s="1"/>
  <c r="B639" i="14"/>
  <c r="C639" i="14"/>
  <c r="D639" i="14"/>
  <c r="B640" i="14"/>
  <c r="C640" i="14"/>
  <c r="D640" i="14"/>
  <c r="B641" i="14"/>
  <c r="C641" i="14"/>
  <c r="D641" i="14"/>
  <c r="B642" i="14"/>
  <c r="C642" i="14"/>
  <c r="D642" i="14"/>
  <c r="E642" i="14" s="1"/>
  <c r="B643" i="14"/>
  <c r="C643" i="14"/>
  <c r="D643" i="14"/>
  <c r="B644" i="14"/>
  <c r="C644" i="14"/>
  <c r="D644" i="14"/>
  <c r="B645" i="14"/>
  <c r="C645" i="14"/>
  <c r="D645" i="14"/>
  <c r="B646" i="14"/>
  <c r="C646" i="14"/>
  <c r="D646" i="14"/>
  <c r="E646" i="14" s="1"/>
  <c r="B647" i="14"/>
  <c r="C647" i="14"/>
  <c r="D647" i="14"/>
  <c r="B648" i="14"/>
  <c r="C648" i="14"/>
  <c r="D648" i="14"/>
  <c r="B649" i="14"/>
  <c r="C649" i="14"/>
  <c r="D649" i="14"/>
  <c r="B650" i="14"/>
  <c r="C650" i="14"/>
  <c r="D650" i="14"/>
  <c r="E650" i="14" s="1"/>
  <c r="B651" i="14"/>
  <c r="C651" i="14"/>
  <c r="D651" i="14"/>
  <c r="B652" i="14"/>
  <c r="C652" i="14"/>
  <c r="D652" i="14"/>
  <c r="B653" i="14"/>
  <c r="C653" i="14"/>
  <c r="D653" i="14"/>
  <c r="B654" i="14"/>
  <c r="C654" i="14"/>
  <c r="D654" i="14"/>
  <c r="E654" i="14" s="1"/>
  <c r="B655" i="14"/>
  <c r="C655" i="14"/>
  <c r="D655" i="14"/>
  <c r="B656" i="14"/>
  <c r="C656" i="14"/>
  <c r="D656" i="14"/>
  <c r="B657" i="14"/>
  <c r="C657" i="14"/>
  <c r="D657" i="14"/>
  <c r="B658" i="14"/>
  <c r="C658" i="14"/>
  <c r="D658" i="14"/>
  <c r="E658" i="14" s="1"/>
  <c r="B659" i="14"/>
  <c r="C659" i="14"/>
  <c r="D659" i="14"/>
  <c r="B660" i="14"/>
  <c r="C660" i="14"/>
  <c r="D660" i="14"/>
  <c r="B661" i="14"/>
  <c r="C661" i="14"/>
  <c r="D661" i="14"/>
  <c r="B662" i="14"/>
  <c r="C662" i="14"/>
  <c r="D662" i="14"/>
  <c r="E662" i="14" s="1"/>
  <c r="B663" i="14"/>
  <c r="C663" i="14"/>
  <c r="D663" i="14"/>
  <c r="B664" i="14"/>
  <c r="C664" i="14"/>
  <c r="D664" i="14"/>
  <c r="B665" i="14"/>
  <c r="C665" i="14"/>
  <c r="D665" i="14"/>
  <c r="B666" i="14"/>
  <c r="C666" i="14"/>
  <c r="D666" i="14"/>
  <c r="E666" i="14" s="1"/>
  <c r="B667" i="14"/>
  <c r="C667" i="14"/>
  <c r="D667" i="14"/>
  <c r="B668" i="14"/>
  <c r="C668" i="14"/>
  <c r="D668" i="14"/>
  <c r="B669" i="14"/>
  <c r="C669" i="14"/>
  <c r="D669" i="14"/>
  <c r="B670" i="14"/>
  <c r="C670" i="14"/>
  <c r="D670" i="14"/>
  <c r="E670" i="14" s="1"/>
  <c r="B671" i="14"/>
  <c r="C671" i="14"/>
  <c r="D671" i="14"/>
  <c r="B672" i="14"/>
  <c r="C672" i="14"/>
  <c r="D672" i="14"/>
  <c r="B673" i="14"/>
  <c r="C673" i="14"/>
  <c r="D673" i="14"/>
  <c r="B674" i="14"/>
  <c r="C674" i="14"/>
  <c r="D674" i="14"/>
  <c r="E674" i="14" s="1"/>
  <c r="B675" i="14"/>
  <c r="C675" i="14"/>
  <c r="D675" i="14"/>
  <c r="B676" i="14"/>
  <c r="C676" i="14"/>
  <c r="D676" i="14"/>
  <c r="B677" i="14"/>
  <c r="C677" i="14"/>
  <c r="D677" i="14"/>
  <c r="B678" i="14"/>
  <c r="C678" i="14"/>
  <c r="D678" i="14"/>
  <c r="E678" i="14" s="1"/>
  <c r="B679" i="14"/>
  <c r="C679" i="14"/>
  <c r="D679" i="14"/>
  <c r="B680" i="14"/>
  <c r="C680" i="14"/>
  <c r="D680" i="14"/>
  <c r="B681" i="14"/>
  <c r="C681" i="14"/>
  <c r="D681" i="14"/>
  <c r="B682" i="14"/>
  <c r="C682" i="14"/>
  <c r="D682" i="14"/>
  <c r="E682" i="14" s="1"/>
  <c r="B683" i="14"/>
  <c r="C683" i="14"/>
  <c r="D683" i="14"/>
  <c r="B684" i="14"/>
  <c r="C684" i="14"/>
  <c r="D684" i="14"/>
  <c r="B685" i="14"/>
  <c r="C685" i="14"/>
  <c r="D685" i="14"/>
  <c r="B686" i="14"/>
  <c r="C686" i="14"/>
  <c r="D686" i="14"/>
  <c r="E686" i="14" s="1"/>
  <c r="B687" i="14"/>
  <c r="C687" i="14"/>
  <c r="D687" i="14"/>
  <c r="B688" i="14"/>
  <c r="C688" i="14"/>
  <c r="D688" i="14"/>
  <c r="B689" i="14"/>
  <c r="C689" i="14"/>
  <c r="D689" i="14"/>
  <c r="B690" i="14"/>
  <c r="C690" i="14"/>
  <c r="D690" i="14"/>
  <c r="E690" i="14" s="1"/>
  <c r="B691" i="14"/>
  <c r="C691" i="14"/>
  <c r="D691" i="14"/>
  <c r="B692" i="14"/>
  <c r="C692" i="14"/>
  <c r="D692" i="14"/>
  <c r="B693" i="14"/>
  <c r="C693" i="14"/>
  <c r="D693" i="14"/>
  <c r="B694" i="14"/>
  <c r="C694" i="14"/>
  <c r="D694" i="14"/>
  <c r="E694" i="14" s="1"/>
  <c r="B695" i="14"/>
  <c r="C695" i="14"/>
  <c r="D695" i="14"/>
  <c r="B696" i="14"/>
  <c r="C696" i="14"/>
  <c r="D696" i="14"/>
  <c r="B697" i="14"/>
  <c r="C697" i="14"/>
  <c r="D697" i="14"/>
  <c r="B698" i="14"/>
  <c r="C698" i="14"/>
  <c r="D698" i="14"/>
  <c r="E698" i="14" s="1"/>
  <c r="B699" i="14"/>
  <c r="C699" i="14"/>
  <c r="D699" i="14"/>
  <c r="B700" i="14"/>
  <c r="C700" i="14"/>
  <c r="D700" i="14"/>
  <c r="B701" i="14"/>
  <c r="C701" i="14"/>
  <c r="D701" i="14"/>
  <c r="B702" i="14"/>
  <c r="C702" i="14"/>
  <c r="D702" i="14"/>
  <c r="E702" i="14" s="1"/>
  <c r="B703" i="14"/>
  <c r="C703" i="14"/>
  <c r="D703" i="14"/>
  <c r="B704" i="14"/>
  <c r="C704" i="14"/>
  <c r="D704" i="14"/>
  <c r="B705" i="14"/>
  <c r="C705" i="14"/>
  <c r="D705" i="14"/>
  <c r="B706" i="14"/>
  <c r="C706" i="14"/>
  <c r="D706" i="14"/>
  <c r="E706" i="14" s="1"/>
  <c r="B707" i="14"/>
  <c r="C707" i="14"/>
  <c r="D707" i="14"/>
  <c r="B708" i="14"/>
  <c r="C708" i="14"/>
  <c r="D708" i="14"/>
  <c r="B709" i="14"/>
  <c r="C709" i="14"/>
  <c r="D709" i="14"/>
  <c r="B710" i="14"/>
  <c r="C710" i="14"/>
  <c r="D710" i="14"/>
  <c r="E710" i="14" s="1"/>
  <c r="B711" i="14"/>
  <c r="C711" i="14"/>
  <c r="D711" i="14"/>
  <c r="B712" i="14"/>
  <c r="C712" i="14"/>
  <c r="D712" i="14"/>
  <c r="B713" i="14"/>
  <c r="C713" i="14"/>
  <c r="D713" i="14"/>
  <c r="B714" i="14"/>
  <c r="C714" i="14"/>
  <c r="D714" i="14"/>
  <c r="E714" i="14" s="1"/>
  <c r="B715" i="14"/>
  <c r="C715" i="14"/>
  <c r="D715" i="14"/>
  <c r="B716" i="14"/>
  <c r="C716" i="14"/>
  <c r="D716" i="14"/>
  <c r="B717" i="14"/>
  <c r="C717" i="14"/>
  <c r="D717" i="14"/>
  <c r="B718" i="14"/>
  <c r="C718" i="14"/>
  <c r="D718" i="14"/>
  <c r="E718" i="14" s="1"/>
  <c r="B719" i="14"/>
  <c r="C719" i="14"/>
  <c r="D719" i="14"/>
  <c r="B720" i="14"/>
  <c r="C720" i="14"/>
  <c r="D720" i="14"/>
  <c r="B721" i="14"/>
  <c r="C721" i="14"/>
  <c r="D721" i="14"/>
  <c r="B722" i="14"/>
  <c r="C722" i="14"/>
  <c r="D722" i="14"/>
  <c r="E722" i="14" s="1"/>
  <c r="B723" i="14"/>
  <c r="C723" i="14"/>
  <c r="D723" i="14"/>
  <c r="B724" i="14"/>
  <c r="C724" i="14"/>
  <c r="D724" i="14"/>
  <c r="B725" i="14"/>
  <c r="C725" i="14"/>
  <c r="D725" i="14"/>
  <c r="B726" i="14"/>
  <c r="C726" i="14"/>
  <c r="D726" i="14"/>
  <c r="E726" i="14" s="1"/>
  <c r="B727" i="14"/>
  <c r="C727" i="14"/>
  <c r="D727" i="14"/>
  <c r="B728" i="14"/>
  <c r="C728" i="14"/>
  <c r="D728" i="14"/>
  <c r="B729" i="14"/>
  <c r="C729" i="14"/>
  <c r="D729" i="14"/>
  <c r="B730" i="14"/>
  <c r="C730" i="14"/>
  <c r="D730" i="14"/>
  <c r="E730" i="14" s="1"/>
  <c r="B731" i="14"/>
  <c r="C731" i="14"/>
  <c r="D731" i="14"/>
  <c r="B732" i="14"/>
  <c r="C732" i="14"/>
  <c r="D732" i="14"/>
  <c r="B733" i="14"/>
  <c r="C733" i="14"/>
  <c r="D733" i="14"/>
  <c r="B734" i="14"/>
  <c r="C734" i="14"/>
  <c r="D734" i="14"/>
  <c r="E734" i="14" s="1"/>
  <c r="B735" i="14"/>
  <c r="C735" i="14"/>
  <c r="D735" i="14"/>
  <c r="B736" i="14"/>
  <c r="C736" i="14"/>
  <c r="D736" i="14"/>
  <c r="B737" i="14"/>
  <c r="C737" i="14"/>
  <c r="D737" i="14"/>
  <c r="B738" i="14"/>
  <c r="C738" i="14"/>
  <c r="D738" i="14"/>
  <c r="E738" i="14" s="1"/>
  <c r="B739" i="14"/>
  <c r="C739" i="14"/>
  <c r="D739" i="14"/>
  <c r="B740" i="14"/>
  <c r="C740" i="14"/>
  <c r="D740" i="14"/>
  <c r="B741" i="14"/>
  <c r="C741" i="14"/>
  <c r="D741" i="14"/>
  <c r="B742" i="14"/>
  <c r="C742" i="14"/>
  <c r="D742" i="14"/>
  <c r="E742" i="14" s="1"/>
  <c r="B743" i="14"/>
  <c r="C743" i="14"/>
  <c r="D743" i="14"/>
  <c r="B744" i="14"/>
  <c r="C744" i="14"/>
  <c r="D744" i="14"/>
  <c r="B745" i="14"/>
  <c r="C745" i="14"/>
  <c r="D745" i="14"/>
  <c r="B746" i="14"/>
  <c r="C746" i="14"/>
  <c r="D746" i="14"/>
  <c r="E746" i="14" s="1"/>
  <c r="B747" i="14"/>
  <c r="C747" i="14"/>
  <c r="D747" i="14"/>
  <c r="B748" i="14"/>
  <c r="C748" i="14"/>
  <c r="D748" i="14"/>
  <c r="B749" i="14"/>
  <c r="C749" i="14"/>
  <c r="D749" i="14"/>
  <c r="B750" i="14"/>
  <c r="C750" i="14"/>
  <c r="D750" i="14"/>
  <c r="E750" i="14" s="1"/>
  <c r="B751" i="14"/>
  <c r="C751" i="14"/>
  <c r="D751" i="14"/>
  <c r="B752" i="14"/>
  <c r="C752" i="14"/>
  <c r="D752" i="14"/>
  <c r="B753" i="14"/>
  <c r="C753" i="14"/>
  <c r="D753" i="14"/>
  <c r="B754" i="14"/>
  <c r="C754" i="14"/>
  <c r="D754" i="14"/>
  <c r="E754" i="14" s="1"/>
  <c r="B755" i="14"/>
  <c r="C755" i="14"/>
  <c r="D755" i="14"/>
  <c r="B756" i="14"/>
  <c r="C756" i="14"/>
  <c r="D756" i="14"/>
  <c r="B757" i="14"/>
  <c r="C757" i="14"/>
  <c r="D757" i="14"/>
  <c r="B758" i="14"/>
  <c r="C758" i="14"/>
  <c r="D758" i="14"/>
  <c r="E758" i="14" s="1"/>
  <c r="B759" i="14"/>
  <c r="C759" i="14"/>
  <c r="D759" i="14"/>
  <c r="B760" i="14"/>
  <c r="C760" i="14"/>
  <c r="D760" i="14"/>
  <c r="B761" i="14"/>
  <c r="C761" i="14"/>
  <c r="D761" i="14"/>
  <c r="B762" i="14"/>
  <c r="C762" i="14"/>
  <c r="D762" i="14"/>
  <c r="E762" i="14" s="1"/>
  <c r="B763" i="14"/>
  <c r="C763" i="14"/>
  <c r="D763" i="14"/>
  <c r="B764" i="14"/>
  <c r="C764" i="14"/>
  <c r="D764" i="14"/>
  <c r="B765" i="14"/>
  <c r="C765" i="14"/>
  <c r="D765" i="14"/>
  <c r="B766" i="14"/>
  <c r="C766" i="14"/>
  <c r="D766" i="14"/>
  <c r="E766" i="14" s="1"/>
  <c r="B767" i="14"/>
  <c r="C767" i="14"/>
  <c r="D767" i="14"/>
  <c r="B768" i="14"/>
  <c r="C768" i="14"/>
  <c r="D768" i="14"/>
  <c r="B769" i="14"/>
  <c r="C769" i="14"/>
  <c r="D769" i="14"/>
  <c r="B770" i="14"/>
  <c r="C770" i="14"/>
  <c r="D770" i="14"/>
  <c r="E770" i="14" s="1"/>
  <c r="B771" i="14"/>
  <c r="C771" i="14"/>
  <c r="D771" i="14"/>
  <c r="B772" i="14"/>
  <c r="C772" i="14"/>
  <c r="D772" i="14"/>
  <c r="B773" i="14"/>
  <c r="C773" i="14"/>
  <c r="D773" i="14"/>
  <c r="B774" i="14"/>
  <c r="C774" i="14"/>
  <c r="D774" i="14"/>
  <c r="E774" i="14" s="1"/>
  <c r="B775" i="14"/>
  <c r="C775" i="14"/>
  <c r="D775" i="14"/>
  <c r="B776" i="14"/>
  <c r="C776" i="14"/>
  <c r="D776" i="14"/>
  <c r="B777" i="14"/>
  <c r="C777" i="14"/>
  <c r="D777" i="14"/>
  <c r="B778" i="14"/>
  <c r="C778" i="14"/>
  <c r="D778" i="14"/>
  <c r="E778" i="14" s="1"/>
  <c r="B779" i="14"/>
  <c r="C779" i="14"/>
  <c r="D779" i="14"/>
  <c r="B780" i="14"/>
  <c r="C780" i="14"/>
  <c r="D780" i="14"/>
  <c r="B781" i="14"/>
  <c r="C781" i="14"/>
  <c r="D781" i="14"/>
  <c r="B782" i="14"/>
  <c r="C782" i="14"/>
  <c r="D782" i="14"/>
  <c r="E782" i="14" s="1"/>
  <c r="B783" i="14"/>
  <c r="C783" i="14"/>
  <c r="D783" i="14"/>
  <c r="B784" i="14"/>
  <c r="C784" i="14"/>
  <c r="D784" i="14"/>
  <c r="B785" i="14"/>
  <c r="C785" i="14"/>
  <c r="D785" i="14"/>
  <c r="B786" i="14"/>
  <c r="C786" i="14"/>
  <c r="D786" i="14"/>
  <c r="E786" i="14" s="1"/>
  <c r="B787" i="14"/>
  <c r="C787" i="14"/>
  <c r="D787" i="14"/>
  <c r="B788" i="14"/>
  <c r="C788" i="14"/>
  <c r="D788" i="14"/>
  <c r="B789" i="14"/>
  <c r="C789" i="14"/>
  <c r="D789" i="14"/>
  <c r="B790" i="14"/>
  <c r="C790" i="14"/>
  <c r="D790" i="14"/>
  <c r="E790" i="14" s="1"/>
  <c r="B791" i="14"/>
  <c r="C791" i="14"/>
  <c r="D791" i="14"/>
  <c r="B792" i="14"/>
  <c r="C792" i="14"/>
  <c r="D792" i="14"/>
  <c r="B793" i="14"/>
  <c r="C793" i="14"/>
  <c r="D793" i="14"/>
  <c r="B794" i="14"/>
  <c r="C794" i="14"/>
  <c r="D794" i="14"/>
  <c r="E794" i="14" s="1"/>
  <c r="B795" i="14"/>
  <c r="C795" i="14"/>
  <c r="D795" i="14"/>
  <c r="B796" i="14"/>
  <c r="C796" i="14"/>
  <c r="D796" i="14"/>
  <c r="B797" i="14"/>
  <c r="C797" i="14"/>
  <c r="D797" i="14"/>
  <c r="B798" i="14"/>
  <c r="C798" i="14"/>
  <c r="D798" i="14"/>
  <c r="E798" i="14" s="1"/>
  <c r="B799" i="14"/>
  <c r="C799" i="14"/>
  <c r="D799" i="14"/>
  <c r="B800" i="14"/>
  <c r="C800" i="14"/>
  <c r="D800" i="14"/>
  <c r="B801" i="14"/>
  <c r="C801" i="14"/>
  <c r="D801" i="14"/>
  <c r="B802" i="14"/>
  <c r="C802" i="14"/>
  <c r="D802" i="14"/>
  <c r="E802" i="14" s="1"/>
  <c r="B803" i="14"/>
  <c r="C803" i="14"/>
  <c r="D803" i="14"/>
  <c r="B804" i="14"/>
  <c r="C804" i="14"/>
  <c r="D804" i="14"/>
  <c r="B805" i="14"/>
  <c r="C805" i="14"/>
  <c r="D805" i="14"/>
  <c r="B806" i="14"/>
  <c r="C806" i="14"/>
  <c r="D806" i="14"/>
  <c r="E806" i="14" s="1"/>
  <c r="B807" i="14"/>
  <c r="C807" i="14"/>
  <c r="D807" i="14"/>
  <c r="B808" i="14"/>
  <c r="C808" i="14"/>
  <c r="D808" i="14"/>
  <c r="B809" i="14"/>
  <c r="C809" i="14"/>
  <c r="D809" i="14"/>
  <c r="B810" i="14"/>
  <c r="C810" i="14"/>
  <c r="D810" i="14"/>
  <c r="E810" i="14" s="1"/>
  <c r="B811" i="14"/>
  <c r="C811" i="14"/>
  <c r="D811" i="14"/>
  <c r="B812" i="14"/>
  <c r="C812" i="14"/>
  <c r="D812" i="14"/>
  <c r="B813" i="14"/>
  <c r="C813" i="14"/>
  <c r="D813" i="14"/>
  <c r="B814" i="14"/>
  <c r="C814" i="14"/>
  <c r="D814" i="14"/>
  <c r="E814" i="14" s="1"/>
  <c r="B815" i="14"/>
  <c r="C815" i="14"/>
  <c r="D815" i="14"/>
  <c r="B816" i="14"/>
  <c r="C816" i="14"/>
  <c r="D816" i="14"/>
  <c r="B817" i="14"/>
  <c r="C817" i="14"/>
  <c r="D817" i="14"/>
  <c r="B818" i="14"/>
  <c r="C818" i="14"/>
  <c r="D818" i="14"/>
  <c r="E818" i="14" s="1"/>
  <c r="B819" i="14"/>
  <c r="C819" i="14"/>
  <c r="D819" i="14"/>
  <c r="B820" i="14"/>
  <c r="C820" i="14"/>
  <c r="D820" i="14"/>
  <c r="B821" i="14"/>
  <c r="C821" i="14"/>
  <c r="D821" i="14"/>
  <c r="B822" i="14"/>
  <c r="C822" i="14"/>
  <c r="D822" i="14"/>
  <c r="E822" i="14" s="1"/>
  <c r="B823" i="14"/>
  <c r="C823" i="14"/>
  <c r="D823" i="14"/>
  <c r="B824" i="14"/>
  <c r="C824" i="14"/>
  <c r="D824" i="14"/>
  <c r="B825" i="14"/>
  <c r="C825" i="14"/>
  <c r="D825" i="14"/>
  <c r="B826" i="14"/>
  <c r="C826" i="14"/>
  <c r="D826" i="14"/>
  <c r="E826" i="14" s="1"/>
  <c r="B827" i="14"/>
  <c r="C827" i="14"/>
  <c r="D827" i="14"/>
  <c r="B828" i="14"/>
  <c r="C828" i="14"/>
  <c r="D828" i="14"/>
  <c r="B829" i="14"/>
  <c r="C829" i="14"/>
  <c r="D829" i="14"/>
  <c r="B830" i="14"/>
  <c r="C830" i="14"/>
  <c r="D830" i="14"/>
  <c r="E830" i="14" s="1"/>
  <c r="B831" i="14"/>
  <c r="C831" i="14"/>
  <c r="D831" i="14"/>
  <c r="B832" i="14"/>
  <c r="C832" i="14"/>
  <c r="D832" i="14"/>
  <c r="B833" i="14"/>
  <c r="C833" i="14"/>
  <c r="D833" i="14"/>
  <c r="B834" i="14"/>
  <c r="C834" i="14"/>
  <c r="D834" i="14"/>
  <c r="E834" i="14" s="1"/>
  <c r="B835" i="14"/>
  <c r="C835" i="14"/>
  <c r="D835" i="14"/>
  <c r="B836" i="14"/>
  <c r="C836" i="14"/>
  <c r="D836" i="14"/>
  <c r="B837" i="14"/>
  <c r="C837" i="14"/>
  <c r="D837" i="14"/>
  <c r="B838" i="14"/>
  <c r="C838" i="14"/>
  <c r="D838" i="14"/>
  <c r="E838" i="14" s="1"/>
  <c r="B839" i="14"/>
  <c r="C839" i="14"/>
  <c r="D839" i="14"/>
  <c r="B840" i="14"/>
  <c r="C840" i="14"/>
  <c r="D840" i="14"/>
  <c r="B841" i="14"/>
  <c r="C841" i="14"/>
  <c r="D841" i="14"/>
  <c r="B842" i="14"/>
  <c r="C842" i="14"/>
  <c r="D842" i="14"/>
  <c r="E842" i="14" s="1"/>
  <c r="B843" i="14"/>
  <c r="C843" i="14"/>
  <c r="D843" i="14"/>
  <c r="B844" i="14"/>
  <c r="C844" i="14"/>
  <c r="D844" i="14"/>
  <c r="B845" i="14"/>
  <c r="C845" i="14"/>
  <c r="D845" i="14"/>
  <c r="B846" i="14"/>
  <c r="C846" i="14"/>
  <c r="D846" i="14"/>
  <c r="E846" i="14" s="1"/>
  <c r="B847" i="14"/>
  <c r="C847" i="14"/>
  <c r="D847" i="14"/>
  <c r="B848" i="14"/>
  <c r="C848" i="14"/>
  <c r="D848" i="14"/>
  <c r="B849" i="14"/>
  <c r="C849" i="14"/>
  <c r="D849" i="14"/>
  <c r="B850" i="14"/>
  <c r="C850" i="14"/>
  <c r="D850" i="14"/>
  <c r="E850" i="14" s="1"/>
  <c r="B851" i="14"/>
  <c r="C851" i="14"/>
  <c r="D851" i="14"/>
  <c r="B852" i="14"/>
  <c r="C852" i="14"/>
  <c r="D852" i="14"/>
  <c r="B853" i="14"/>
  <c r="C853" i="14"/>
  <c r="D853" i="14"/>
  <c r="B854" i="14"/>
  <c r="C854" i="14"/>
  <c r="D854" i="14"/>
  <c r="E854" i="14" s="1"/>
  <c r="B855" i="14"/>
  <c r="C855" i="14"/>
  <c r="D855" i="14"/>
  <c r="B856" i="14"/>
  <c r="C856" i="14"/>
  <c r="D856" i="14"/>
  <c r="B857" i="14"/>
  <c r="C857" i="14"/>
  <c r="D857" i="14"/>
  <c r="B858" i="14"/>
  <c r="C858" i="14"/>
  <c r="D858" i="14"/>
  <c r="E858" i="14" s="1"/>
  <c r="B859" i="14"/>
  <c r="C859" i="14"/>
  <c r="D859" i="14"/>
  <c r="B860" i="14"/>
  <c r="C860" i="14"/>
  <c r="D860" i="14"/>
  <c r="B861" i="14"/>
  <c r="C861" i="14"/>
  <c r="D861" i="14"/>
  <c r="B862" i="14"/>
  <c r="C862" i="14"/>
  <c r="D862" i="14"/>
  <c r="E862" i="14" s="1"/>
  <c r="B863" i="14"/>
  <c r="C863" i="14"/>
  <c r="D863" i="14"/>
  <c r="B864" i="14"/>
  <c r="C864" i="14"/>
  <c r="D864" i="14"/>
  <c r="B865" i="14"/>
  <c r="C865" i="14"/>
  <c r="D865" i="14"/>
  <c r="B866" i="14"/>
  <c r="C866" i="14"/>
  <c r="D866" i="14"/>
  <c r="E866" i="14" s="1"/>
  <c r="B867" i="14"/>
  <c r="C867" i="14"/>
  <c r="D867" i="14"/>
  <c r="B868" i="14"/>
  <c r="C868" i="14"/>
  <c r="D868" i="14"/>
  <c r="B869" i="14"/>
  <c r="C869" i="14"/>
  <c r="D869" i="14"/>
  <c r="B870" i="14"/>
  <c r="C870" i="14"/>
  <c r="D870" i="14"/>
  <c r="E870" i="14" s="1"/>
  <c r="B871" i="14"/>
  <c r="C871" i="14"/>
  <c r="D871" i="14"/>
  <c r="B872" i="14"/>
  <c r="C872" i="14"/>
  <c r="D872" i="14"/>
  <c r="B873" i="14"/>
  <c r="C873" i="14"/>
  <c r="D873" i="14"/>
  <c r="B874" i="14"/>
  <c r="C874" i="14"/>
  <c r="D874" i="14"/>
  <c r="E874" i="14" s="1"/>
  <c r="B875" i="14"/>
  <c r="C875" i="14"/>
  <c r="D875" i="14"/>
  <c r="B876" i="14"/>
  <c r="C876" i="14"/>
  <c r="D876" i="14"/>
  <c r="B877" i="14"/>
  <c r="C877" i="14"/>
  <c r="D877" i="14"/>
  <c r="B878" i="14"/>
  <c r="C878" i="14"/>
  <c r="D878" i="14"/>
  <c r="E878" i="14" s="1"/>
  <c r="B879" i="14"/>
  <c r="C879" i="14"/>
  <c r="D879" i="14"/>
  <c r="B880" i="14"/>
  <c r="C880" i="14"/>
  <c r="D880" i="14"/>
  <c r="B881" i="14"/>
  <c r="C881" i="14"/>
  <c r="D881" i="14"/>
  <c r="B882" i="14"/>
  <c r="C882" i="14"/>
  <c r="D882" i="14"/>
  <c r="E882" i="14" s="1"/>
  <c r="B883" i="14"/>
  <c r="C883" i="14"/>
  <c r="D883" i="14"/>
  <c r="B884" i="14"/>
  <c r="C884" i="14"/>
  <c r="D884" i="14"/>
  <c r="B885" i="14"/>
  <c r="C885" i="14"/>
  <c r="D885" i="14"/>
  <c r="B886" i="14"/>
  <c r="C886" i="14"/>
  <c r="D886" i="14"/>
  <c r="E886" i="14" s="1"/>
  <c r="B887" i="14"/>
  <c r="C887" i="14"/>
  <c r="D887" i="14"/>
  <c r="B888" i="14"/>
  <c r="C888" i="14"/>
  <c r="D888" i="14"/>
  <c r="B889" i="14"/>
  <c r="C889" i="14"/>
  <c r="D889" i="14"/>
  <c r="B890" i="14"/>
  <c r="C890" i="14"/>
  <c r="D890" i="14"/>
  <c r="E890" i="14" s="1"/>
  <c r="B891" i="14"/>
  <c r="C891" i="14"/>
  <c r="D891" i="14"/>
  <c r="B892" i="14"/>
  <c r="C892" i="14"/>
  <c r="D892" i="14"/>
  <c r="B893" i="14"/>
  <c r="C893" i="14"/>
  <c r="D893" i="14"/>
  <c r="B894" i="14"/>
  <c r="C894" i="14"/>
  <c r="D894" i="14"/>
  <c r="E894" i="14" s="1"/>
  <c r="B895" i="14"/>
  <c r="C895" i="14"/>
  <c r="D895" i="14"/>
  <c r="B896" i="14"/>
  <c r="C896" i="14"/>
  <c r="D896" i="14"/>
  <c r="B897" i="14"/>
  <c r="C897" i="14"/>
  <c r="D897" i="14"/>
  <c r="B898" i="14"/>
  <c r="C898" i="14"/>
  <c r="D898" i="14"/>
  <c r="E898" i="14" s="1"/>
  <c r="B899" i="14"/>
  <c r="C899" i="14"/>
  <c r="D899" i="14"/>
  <c r="B900" i="14"/>
  <c r="C900" i="14"/>
  <c r="D900" i="14"/>
  <c r="B901" i="14"/>
  <c r="C901" i="14"/>
  <c r="D901" i="14"/>
  <c r="B902" i="14"/>
  <c r="C902" i="14"/>
  <c r="D902" i="14"/>
  <c r="E902" i="14" s="1"/>
  <c r="B903" i="14"/>
  <c r="C903" i="14"/>
  <c r="D903" i="14"/>
  <c r="B904" i="14"/>
  <c r="C904" i="14"/>
  <c r="D904" i="14"/>
  <c r="B905" i="14"/>
  <c r="C905" i="14"/>
  <c r="D905" i="14"/>
  <c r="B906" i="14"/>
  <c r="C906" i="14"/>
  <c r="D906" i="14"/>
  <c r="E906" i="14" s="1"/>
  <c r="B907" i="14"/>
  <c r="C907" i="14"/>
  <c r="D907" i="14"/>
  <c r="B908" i="14"/>
  <c r="C908" i="14"/>
  <c r="D908" i="14"/>
  <c r="B909" i="14"/>
  <c r="C909" i="14"/>
  <c r="D909" i="14"/>
  <c r="B910" i="14"/>
  <c r="C910" i="14"/>
  <c r="D910" i="14"/>
  <c r="E910" i="14" s="1"/>
  <c r="B911" i="14"/>
  <c r="C911" i="14"/>
  <c r="D911" i="14"/>
  <c r="B912" i="14"/>
  <c r="C912" i="14"/>
  <c r="D912" i="14"/>
  <c r="B913" i="14"/>
  <c r="C913" i="14"/>
  <c r="D913" i="14"/>
  <c r="B914" i="14"/>
  <c r="C914" i="14"/>
  <c r="D914" i="14"/>
  <c r="E914" i="14" s="1"/>
  <c r="B915" i="14"/>
  <c r="C915" i="14"/>
  <c r="D915" i="14"/>
  <c r="B916" i="14"/>
  <c r="C916" i="14"/>
  <c r="D916" i="14"/>
  <c r="B917" i="14"/>
  <c r="C917" i="14"/>
  <c r="D917" i="14"/>
  <c r="B918" i="14"/>
  <c r="C918" i="14"/>
  <c r="D918" i="14"/>
  <c r="E918" i="14" s="1"/>
  <c r="B919" i="14"/>
  <c r="C919" i="14"/>
  <c r="D919" i="14"/>
  <c r="B920" i="14"/>
  <c r="C920" i="14"/>
  <c r="D920" i="14"/>
  <c r="B921" i="14"/>
  <c r="C921" i="14"/>
  <c r="D921" i="14"/>
  <c r="B922" i="14"/>
  <c r="C922" i="14"/>
  <c r="D922" i="14"/>
  <c r="E922" i="14" s="1"/>
  <c r="B923" i="14"/>
  <c r="C923" i="14"/>
  <c r="D923" i="14"/>
  <c r="B924" i="14"/>
  <c r="C924" i="14"/>
  <c r="D924" i="14"/>
  <c r="B925" i="14"/>
  <c r="C925" i="14"/>
  <c r="D925" i="14"/>
  <c r="B926" i="14"/>
  <c r="C926" i="14"/>
  <c r="D926" i="14"/>
  <c r="E926" i="14" s="1"/>
  <c r="B927" i="14"/>
  <c r="C927" i="14"/>
  <c r="D927" i="14"/>
  <c r="B928" i="14"/>
  <c r="C928" i="14"/>
  <c r="D928" i="14"/>
  <c r="B929" i="14"/>
  <c r="C929" i="14"/>
  <c r="D929" i="14"/>
  <c r="B930" i="14"/>
  <c r="C930" i="14"/>
  <c r="D930" i="14"/>
  <c r="E930" i="14" s="1"/>
  <c r="B931" i="14"/>
  <c r="C931" i="14"/>
  <c r="D931" i="14"/>
  <c r="B932" i="14"/>
  <c r="C932" i="14"/>
  <c r="D932" i="14"/>
  <c r="B933" i="14"/>
  <c r="C933" i="14"/>
  <c r="D933" i="14"/>
  <c r="B934" i="14"/>
  <c r="C934" i="14"/>
  <c r="D934" i="14"/>
  <c r="E934" i="14" s="1"/>
  <c r="B935" i="14"/>
  <c r="C935" i="14"/>
  <c r="D935" i="14"/>
  <c r="B936" i="14"/>
  <c r="C936" i="14"/>
  <c r="D936" i="14"/>
  <c r="B937" i="14"/>
  <c r="C937" i="14"/>
  <c r="D937" i="14"/>
  <c r="B938" i="14"/>
  <c r="C938" i="14"/>
  <c r="D938" i="14"/>
  <c r="E938" i="14" s="1"/>
  <c r="B939" i="14"/>
  <c r="C939" i="14"/>
  <c r="D939" i="14"/>
  <c r="B940" i="14"/>
  <c r="C940" i="14"/>
  <c r="D940" i="14"/>
  <c r="B941" i="14"/>
  <c r="C941" i="14"/>
  <c r="D941" i="14"/>
  <c r="B942" i="14"/>
  <c r="C942" i="14"/>
  <c r="D942" i="14"/>
  <c r="E942" i="14" s="1"/>
  <c r="B943" i="14"/>
  <c r="C943" i="14"/>
  <c r="D943" i="14"/>
  <c r="B944" i="14"/>
  <c r="C944" i="14"/>
  <c r="D944" i="14"/>
  <c r="B945" i="14"/>
  <c r="C945" i="14"/>
  <c r="D945" i="14"/>
  <c r="B946" i="14"/>
  <c r="C946" i="14"/>
  <c r="D946" i="14"/>
  <c r="E946" i="14" s="1"/>
  <c r="B947" i="14"/>
  <c r="C947" i="14"/>
  <c r="D947" i="14"/>
  <c r="B948" i="14"/>
  <c r="C948" i="14"/>
  <c r="D948" i="14"/>
  <c r="B949" i="14"/>
  <c r="C949" i="14"/>
  <c r="D949" i="14"/>
  <c r="B950" i="14"/>
  <c r="C950" i="14"/>
  <c r="D950" i="14"/>
  <c r="E950" i="14" s="1"/>
  <c r="B951" i="14"/>
  <c r="C951" i="14"/>
  <c r="D951" i="14"/>
  <c r="B952" i="14"/>
  <c r="C952" i="14"/>
  <c r="D952" i="14"/>
  <c r="B953" i="14"/>
  <c r="C953" i="14"/>
  <c r="D953" i="14"/>
  <c r="B954" i="14"/>
  <c r="C954" i="14"/>
  <c r="D954" i="14"/>
  <c r="E954" i="14" s="1"/>
  <c r="B955" i="14"/>
  <c r="C955" i="14"/>
  <c r="D955" i="14"/>
  <c r="B956" i="14"/>
  <c r="C956" i="14"/>
  <c r="D956" i="14"/>
  <c r="B957" i="14"/>
  <c r="C957" i="14"/>
  <c r="D957" i="14"/>
  <c r="B958" i="14"/>
  <c r="C958" i="14"/>
  <c r="D958" i="14"/>
  <c r="E958" i="14" s="1"/>
  <c r="B959" i="14"/>
  <c r="C959" i="14"/>
  <c r="D959" i="14"/>
  <c r="B960" i="14"/>
  <c r="C960" i="14"/>
  <c r="D960" i="14"/>
  <c r="B961" i="14"/>
  <c r="C961" i="14"/>
  <c r="D961" i="14"/>
  <c r="B962" i="14"/>
  <c r="C962" i="14"/>
  <c r="D962" i="14"/>
  <c r="E962" i="14" s="1"/>
  <c r="B963" i="14"/>
  <c r="C963" i="14"/>
  <c r="D963" i="14"/>
  <c r="B964" i="14"/>
  <c r="C964" i="14"/>
  <c r="D964" i="14"/>
  <c r="B965" i="14"/>
  <c r="C965" i="14"/>
  <c r="D965" i="14"/>
  <c r="B966" i="14"/>
  <c r="C966" i="14"/>
  <c r="D966" i="14"/>
  <c r="E966" i="14" s="1"/>
  <c r="B967" i="14"/>
  <c r="C967" i="14"/>
  <c r="D967" i="14"/>
  <c r="B968" i="14"/>
  <c r="C968" i="14"/>
  <c r="D968" i="14"/>
  <c r="B969" i="14"/>
  <c r="C969" i="14"/>
  <c r="D969" i="14"/>
  <c r="B970" i="14"/>
  <c r="C970" i="14"/>
  <c r="D970" i="14"/>
  <c r="E970" i="14" s="1"/>
  <c r="B971" i="14"/>
  <c r="C971" i="14"/>
  <c r="D971" i="14"/>
  <c r="B972" i="14"/>
  <c r="C972" i="14"/>
  <c r="D972" i="14"/>
  <c r="B973" i="14"/>
  <c r="C973" i="14"/>
  <c r="D973" i="14"/>
  <c r="B974" i="14"/>
  <c r="C974" i="14"/>
  <c r="D974" i="14"/>
  <c r="E974" i="14" s="1"/>
  <c r="B975" i="14"/>
  <c r="C975" i="14"/>
  <c r="D975" i="14"/>
  <c r="B976" i="14"/>
  <c r="C976" i="14"/>
  <c r="D976" i="14"/>
  <c r="B977" i="14"/>
  <c r="C977" i="14"/>
  <c r="D977" i="14"/>
  <c r="B978" i="14"/>
  <c r="C978" i="14"/>
  <c r="D978" i="14"/>
  <c r="E978" i="14" s="1"/>
  <c r="B979" i="14"/>
  <c r="C979" i="14"/>
  <c r="D979" i="14"/>
  <c r="B980" i="14"/>
  <c r="C980" i="14"/>
  <c r="D980" i="14"/>
  <c r="B981" i="14"/>
  <c r="C981" i="14"/>
  <c r="D981" i="14"/>
  <c r="B982" i="14"/>
  <c r="C982" i="14"/>
  <c r="D982" i="14"/>
  <c r="E982" i="14" s="1"/>
  <c r="B983" i="14"/>
  <c r="C983" i="14"/>
  <c r="D983" i="14"/>
  <c r="B984" i="14"/>
  <c r="C984" i="14"/>
  <c r="D984" i="14"/>
  <c r="B985" i="14"/>
  <c r="C985" i="14"/>
  <c r="D985" i="14"/>
  <c r="B986" i="14"/>
  <c r="C986" i="14"/>
  <c r="D986" i="14"/>
  <c r="E986" i="14" s="1"/>
  <c r="B987" i="14"/>
  <c r="C987" i="14"/>
  <c r="D987" i="14"/>
  <c r="B988" i="14"/>
  <c r="C988" i="14"/>
  <c r="D988" i="14"/>
  <c r="B989" i="14"/>
  <c r="C989" i="14"/>
  <c r="D989" i="14"/>
  <c r="B990" i="14"/>
  <c r="C990" i="14"/>
  <c r="D990" i="14"/>
  <c r="E990" i="14" s="1"/>
  <c r="B991" i="14"/>
  <c r="C991" i="14"/>
  <c r="D991" i="14"/>
  <c r="B992" i="14"/>
  <c r="C992" i="14"/>
  <c r="D992" i="14"/>
  <c r="B993" i="14"/>
  <c r="C993" i="14"/>
  <c r="D993" i="14"/>
  <c r="B994" i="14"/>
  <c r="C994" i="14"/>
  <c r="D994" i="14"/>
  <c r="E994" i="14" s="1"/>
  <c r="B995" i="14"/>
  <c r="C995" i="14"/>
  <c r="D995" i="14"/>
  <c r="B996" i="14"/>
  <c r="C996" i="14"/>
  <c r="D996" i="14"/>
  <c r="B997" i="14"/>
  <c r="C997" i="14"/>
  <c r="D997" i="14"/>
  <c r="B998" i="14"/>
  <c r="C998" i="14"/>
  <c r="D998" i="14"/>
  <c r="E998" i="14" s="1"/>
  <c r="B999" i="14"/>
  <c r="C999" i="14"/>
  <c r="D999" i="14"/>
  <c r="B1000" i="14"/>
  <c r="C1000" i="14"/>
  <c r="D1000" i="14"/>
  <c r="B1001" i="14"/>
  <c r="C1001" i="14"/>
  <c r="D1001" i="14"/>
  <c r="B1002" i="14"/>
  <c r="C1002" i="14"/>
  <c r="D1002" i="14"/>
  <c r="E1002" i="14" s="1"/>
  <c r="B1003" i="14"/>
  <c r="C1003" i="14"/>
  <c r="D1003" i="14"/>
  <c r="B1004" i="14"/>
  <c r="C1004" i="14"/>
  <c r="D1004" i="14"/>
  <c r="B1005" i="14"/>
  <c r="C1005" i="14"/>
  <c r="D1005" i="14"/>
  <c r="B1006" i="14"/>
  <c r="C1006" i="14"/>
  <c r="D1006" i="14"/>
  <c r="E1006" i="14" s="1"/>
  <c r="B1007" i="14"/>
  <c r="C1007" i="14"/>
  <c r="D1007" i="14"/>
  <c r="B1008" i="14"/>
  <c r="C1008" i="14"/>
  <c r="D1008" i="14"/>
  <c r="B1009" i="14"/>
  <c r="C1009" i="14"/>
  <c r="D1009" i="14"/>
  <c r="B1010" i="14"/>
  <c r="C1010" i="14"/>
  <c r="D1010" i="14"/>
  <c r="E1010" i="14" s="1"/>
  <c r="B1011" i="14"/>
  <c r="C1011" i="14"/>
  <c r="D1011" i="14"/>
  <c r="B1012" i="14"/>
  <c r="C1012" i="14"/>
  <c r="D1012" i="14"/>
  <c r="B1013" i="14"/>
  <c r="C1013" i="14"/>
  <c r="D1013" i="14"/>
  <c r="B1014" i="14"/>
  <c r="C1014" i="14"/>
  <c r="D1014" i="14"/>
  <c r="E1014" i="14" s="1"/>
  <c r="B1015" i="14"/>
  <c r="C1015" i="14"/>
  <c r="D1015" i="14"/>
  <c r="B1016" i="14"/>
  <c r="C1016" i="14"/>
  <c r="D1016" i="14"/>
  <c r="B1017" i="14"/>
  <c r="C1017" i="14"/>
  <c r="D1017" i="14"/>
  <c r="B1018" i="14"/>
  <c r="C1018" i="14"/>
  <c r="D1018" i="14"/>
  <c r="E1018" i="14" s="1"/>
  <c r="B1019" i="14"/>
  <c r="C1019" i="14"/>
  <c r="D1019" i="14"/>
  <c r="B1020" i="14"/>
  <c r="C1020" i="14"/>
  <c r="D1020" i="14"/>
  <c r="B1021" i="14"/>
  <c r="C1021" i="14"/>
  <c r="D1021" i="14"/>
  <c r="B1022" i="14"/>
  <c r="C1022" i="14"/>
  <c r="D1022" i="14"/>
  <c r="E1022" i="14" s="1"/>
  <c r="B1023" i="14"/>
  <c r="C1023" i="14"/>
  <c r="D1023" i="14"/>
  <c r="B1024" i="14"/>
  <c r="C1024" i="14"/>
  <c r="D1024" i="14"/>
  <c r="B1025" i="14"/>
  <c r="C1025" i="14"/>
  <c r="D1025" i="14"/>
  <c r="B1026" i="14"/>
  <c r="C1026" i="14"/>
  <c r="D1026" i="14"/>
  <c r="E1026" i="14" s="1"/>
  <c r="B1027" i="14"/>
  <c r="C1027" i="14"/>
  <c r="D1027" i="14"/>
  <c r="B1028" i="14"/>
  <c r="C1028" i="14"/>
  <c r="D1028" i="14"/>
  <c r="B1029" i="14"/>
  <c r="C1029" i="14"/>
  <c r="D1029" i="14"/>
  <c r="B1030" i="14"/>
  <c r="C1030" i="14"/>
  <c r="D1030" i="14"/>
  <c r="E1030" i="14" s="1"/>
  <c r="B1031" i="14"/>
  <c r="C1031" i="14"/>
  <c r="D1031" i="14"/>
  <c r="B1032" i="14"/>
  <c r="C1032" i="14"/>
  <c r="D1032" i="14"/>
  <c r="B1033" i="14"/>
  <c r="C1033" i="14"/>
  <c r="D1033" i="14"/>
  <c r="B1034" i="14"/>
  <c r="C1034" i="14"/>
  <c r="D1034" i="14"/>
  <c r="E1034" i="14" s="1"/>
  <c r="B1035" i="14"/>
  <c r="C1035" i="14"/>
  <c r="D1035" i="14"/>
  <c r="B1036" i="14"/>
  <c r="C1036" i="14"/>
  <c r="D1036" i="14"/>
  <c r="B1037" i="14"/>
  <c r="C1037" i="14"/>
  <c r="D1037" i="14"/>
  <c r="B1038" i="14"/>
  <c r="C1038" i="14"/>
  <c r="D1038" i="14"/>
  <c r="E1038" i="14" s="1"/>
  <c r="B1039" i="14"/>
  <c r="C1039" i="14"/>
  <c r="D1039" i="14"/>
  <c r="B1040" i="14"/>
  <c r="C1040" i="14"/>
  <c r="D1040" i="14"/>
  <c r="B1041" i="14"/>
  <c r="C1041" i="14"/>
  <c r="D1041" i="14"/>
  <c r="B1042" i="14"/>
  <c r="C1042" i="14"/>
  <c r="D1042" i="14"/>
  <c r="E1042" i="14" s="1"/>
  <c r="B1043" i="14"/>
  <c r="C1043" i="14"/>
  <c r="D1043" i="14"/>
  <c r="B1044" i="14"/>
  <c r="C1044" i="14"/>
  <c r="D1044" i="14"/>
  <c r="B1045" i="14"/>
  <c r="C1045" i="14"/>
  <c r="D1045" i="14"/>
  <c r="B1046" i="14"/>
  <c r="C1046" i="14"/>
  <c r="D1046" i="14"/>
  <c r="E1046" i="14" s="1"/>
  <c r="B1047" i="14"/>
  <c r="C1047" i="14"/>
  <c r="D1047" i="14"/>
  <c r="B1048" i="14"/>
  <c r="C1048" i="14"/>
  <c r="D1048" i="14"/>
  <c r="B1049" i="14"/>
  <c r="C1049" i="14"/>
  <c r="D1049" i="14"/>
  <c r="B1050" i="14"/>
  <c r="C1050" i="14"/>
  <c r="D1050" i="14"/>
  <c r="E1050" i="14" s="1"/>
  <c r="B1051" i="14"/>
  <c r="C1051" i="14"/>
  <c r="D1051" i="14"/>
  <c r="B1052" i="14"/>
  <c r="C1052" i="14"/>
  <c r="D1052" i="14"/>
  <c r="B1053" i="14"/>
  <c r="C1053" i="14"/>
  <c r="D1053" i="14"/>
  <c r="B1054" i="14"/>
  <c r="C1054" i="14"/>
  <c r="D1054" i="14"/>
  <c r="E1054" i="14" s="1"/>
  <c r="B1055" i="14"/>
  <c r="C1055" i="14"/>
  <c r="D1055" i="14"/>
  <c r="B1056" i="14"/>
  <c r="C1056" i="14"/>
  <c r="D1056" i="14"/>
  <c r="B1057" i="14"/>
  <c r="C1057" i="14"/>
  <c r="D1057" i="14"/>
  <c r="B1058" i="14"/>
  <c r="C1058" i="14"/>
  <c r="D1058" i="14"/>
  <c r="E1058" i="14" s="1"/>
  <c r="B1059" i="14"/>
  <c r="C1059" i="14"/>
  <c r="D1059" i="14"/>
  <c r="B1060" i="14"/>
  <c r="C1060" i="14"/>
  <c r="D1060" i="14"/>
  <c r="B1061" i="14"/>
  <c r="C1061" i="14"/>
  <c r="D1061" i="14"/>
  <c r="B1062" i="14"/>
  <c r="C1062" i="14"/>
  <c r="D1062" i="14"/>
  <c r="E1062" i="14" s="1"/>
  <c r="B1063" i="14"/>
  <c r="C1063" i="14"/>
  <c r="D1063" i="14"/>
  <c r="B1064" i="14"/>
  <c r="C1064" i="14"/>
  <c r="D1064" i="14"/>
  <c r="B1065" i="14"/>
  <c r="C1065" i="14"/>
  <c r="D1065" i="14"/>
  <c r="B1066" i="14"/>
  <c r="C1066" i="14"/>
  <c r="D1066" i="14"/>
  <c r="E1066" i="14" s="1"/>
  <c r="B1067" i="14"/>
  <c r="C1067" i="14"/>
  <c r="D1067" i="14"/>
  <c r="B1068" i="14"/>
  <c r="C1068" i="14"/>
  <c r="D1068" i="14"/>
  <c r="B1069" i="14"/>
  <c r="C1069" i="14"/>
  <c r="D1069" i="14"/>
  <c r="B1070" i="14"/>
  <c r="C1070" i="14"/>
  <c r="D1070" i="14"/>
  <c r="E1070" i="14" s="1"/>
  <c r="B1071" i="14"/>
  <c r="C1071" i="14"/>
  <c r="D1071" i="14"/>
  <c r="B1072" i="14"/>
  <c r="C1072" i="14"/>
  <c r="D1072" i="14"/>
  <c r="B1073" i="14"/>
  <c r="C1073" i="14"/>
  <c r="D1073" i="14"/>
  <c r="B1074" i="14"/>
  <c r="C1074" i="14"/>
  <c r="D1074" i="14"/>
  <c r="E1074" i="14" s="1"/>
  <c r="B1075" i="14"/>
  <c r="C1075" i="14"/>
  <c r="D1075" i="14"/>
  <c r="B1076" i="14"/>
  <c r="C1076" i="14"/>
  <c r="D1076" i="14"/>
  <c r="B1077" i="14"/>
  <c r="C1077" i="14"/>
  <c r="D1077" i="14"/>
  <c r="B1078" i="14"/>
  <c r="C1078" i="14"/>
  <c r="D1078" i="14"/>
  <c r="E1078" i="14" s="1"/>
  <c r="B1079" i="14"/>
  <c r="C1079" i="14"/>
  <c r="D1079" i="14"/>
  <c r="B1080" i="14"/>
  <c r="C1080" i="14"/>
  <c r="D1080" i="14"/>
  <c r="B1081" i="14"/>
  <c r="C1081" i="14"/>
  <c r="D1081" i="14"/>
  <c r="B1082" i="14"/>
  <c r="C1082" i="14"/>
  <c r="D1082" i="14"/>
  <c r="E1082" i="14" s="1"/>
  <c r="B1083" i="14"/>
  <c r="C1083" i="14"/>
  <c r="D1083" i="14"/>
  <c r="B1084" i="14"/>
  <c r="C1084" i="14"/>
  <c r="D1084" i="14"/>
  <c r="B1085" i="14"/>
  <c r="C1085" i="14"/>
  <c r="D1085" i="14"/>
  <c r="B1086" i="14"/>
  <c r="C1086" i="14"/>
  <c r="D1086" i="14"/>
  <c r="E1086" i="14" s="1"/>
  <c r="B1087" i="14"/>
  <c r="C1087" i="14"/>
  <c r="D1087" i="14"/>
  <c r="B1088" i="14"/>
  <c r="C1088" i="14"/>
  <c r="D1088" i="14"/>
  <c r="B1089" i="14"/>
  <c r="C1089" i="14"/>
  <c r="D1089" i="14"/>
  <c r="B1090" i="14"/>
  <c r="C1090" i="14"/>
  <c r="D1090" i="14"/>
  <c r="E1090" i="14" s="1"/>
  <c r="B1091" i="14"/>
  <c r="C1091" i="14"/>
  <c r="D1091" i="14"/>
  <c r="B1092" i="14"/>
  <c r="C1092" i="14"/>
  <c r="D1092" i="14"/>
  <c r="B1093" i="14"/>
  <c r="C1093" i="14"/>
  <c r="D1093" i="14"/>
  <c r="B1094" i="14"/>
  <c r="C1094" i="14"/>
  <c r="D1094" i="14"/>
  <c r="E1094" i="14" s="1"/>
  <c r="B1095" i="14"/>
  <c r="C1095" i="14"/>
  <c r="D1095" i="14"/>
  <c r="E1095" i="14" s="1"/>
  <c r="B1096" i="14"/>
  <c r="C1096" i="14"/>
  <c r="D1096" i="14"/>
  <c r="B1097" i="14"/>
  <c r="C1097" i="14"/>
  <c r="D1097" i="14"/>
  <c r="B1098" i="14"/>
  <c r="C1098" i="14"/>
  <c r="D1098" i="14"/>
  <c r="E1098" i="14" s="1"/>
  <c r="B1099" i="14"/>
  <c r="C1099" i="14"/>
  <c r="D1099" i="14"/>
  <c r="B1100" i="14"/>
  <c r="C1100" i="14"/>
  <c r="D1100" i="14"/>
  <c r="B1101" i="14"/>
  <c r="C1101" i="14"/>
  <c r="D1101" i="14"/>
  <c r="B1102" i="14"/>
  <c r="C1102" i="14"/>
  <c r="D1102" i="14"/>
  <c r="E1102" i="14" s="1"/>
  <c r="B1103" i="14"/>
  <c r="C1103" i="14"/>
  <c r="D1103" i="14"/>
  <c r="B1104" i="14"/>
  <c r="C1104" i="14"/>
  <c r="D1104" i="14"/>
  <c r="B1105" i="14"/>
  <c r="C1105" i="14"/>
  <c r="D1105" i="14"/>
  <c r="B1106" i="14"/>
  <c r="C1106" i="14"/>
  <c r="D1106" i="14"/>
  <c r="E1106" i="14" s="1"/>
  <c r="B1107" i="14"/>
  <c r="C1107" i="14"/>
  <c r="D1107" i="14"/>
  <c r="B1108" i="14"/>
  <c r="C1108" i="14"/>
  <c r="D1108" i="14"/>
  <c r="B1109" i="14"/>
  <c r="C1109" i="14"/>
  <c r="D1109" i="14"/>
  <c r="B1110" i="14"/>
  <c r="C1110" i="14"/>
  <c r="D1110" i="14"/>
  <c r="E1110" i="14" s="1"/>
  <c r="B1111" i="14"/>
  <c r="C1111" i="14"/>
  <c r="D1111" i="14"/>
  <c r="E1111" i="14" s="1"/>
  <c r="B1112" i="14"/>
  <c r="C1112" i="14"/>
  <c r="D1112" i="14"/>
  <c r="B1113" i="14"/>
  <c r="C1113" i="14"/>
  <c r="D1113" i="14"/>
  <c r="B1114" i="14"/>
  <c r="C1114" i="14"/>
  <c r="D1114" i="14"/>
  <c r="E1114" i="14" s="1"/>
  <c r="B1115" i="14"/>
  <c r="C1115" i="14"/>
  <c r="D1115" i="14"/>
  <c r="B1116" i="14"/>
  <c r="C1116" i="14"/>
  <c r="D1116" i="14"/>
  <c r="B1117" i="14"/>
  <c r="C1117" i="14"/>
  <c r="D1117" i="14"/>
  <c r="B1118" i="14"/>
  <c r="C1118" i="14"/>
  <c r="D1118" i="14"/>
  <c r="E1118" i="14" s="1"/>
  <c r="B1119" i="14"/>
  <c r="C1119" i="14"/>
  <c r="D1119" i="14"/>
  <c r="E1119" i="14" s="1"/>
  <c r="B1120" i="14"/>
  <c r="C1120" i="14"/>
  <c r="D1120" i="14"/>
  <c r="B1121" i="14"/>
  <c r="C1121" i="14"/>
  <c r="D1121" i="14"/>
  <c r="B1122" i="14"/>
  <c r="C1122" i="14"/>
  <c r="D1122" i="14"/>
  <c r="E1122" i="14" s="1"/>
  <c r="B1123" i="14"/>
  <c r="C1123" i="14"/>
  <c r="D1123" i="14"/>
  <c r="B1124" i="14"/>
  <c r="C1124" i="14"/>
  <c r="D1124" i="14"/>
  <c r="B1125" i="14"/>
  <c r="C1125" i="14"/>
  <c r="D1125" i="14"/>
  <c r="B1126" i="14"/>
  <c r="C1126" i="14"/>
  <c r="D1126" i="14"/>
  <c r="E1126" i="14" s="1"/>
  <c r="B1127" i="14"/>
  <c r="C1127" i="14"/>
  <c r="D1127" i="14"/>
  <c r="E1127" i="14" s="1"/>
  <c r="B1128" i="14"/>
  <c r="C1128" i="14"/>
  <c r="D1128" i="14"/>
  <c r="B1129" i="14"/>
  <c r="C1129" i="14"/>
  <c r="D1129" i="14"/>
  <c r="B1130" i="14"/>
  <c r="C1130" i="14"/>
  <c r="D1130" i="14"/>
  <c r="E1130" i="14" s="1"/>
  <c r="B1131" i="14"/>
  <c r="C1131" i="14"/>
  <c r="D1131" i="14"/>
  <c r="B1132" i="14"/>
  <c r="C1132" i="14"/>
  <c r="D1132" i="14"/>
  <c r="B1133" i="14"/>
  <c r="C1133" i="14"/>
  <c r="D1133" i="14"/>
  <c r="B1134" i="14"/>
  <c r="C1134" i="14"/>
  <c r="D1134" i="14"/>
  <c r="E1134" i="14" s="1"/>
  <c r="B1135" i="14"/>
  <c r="C1135" i="14"/>
  <c r="D1135" i="14"/>
  <c r="E1135" i="14" s="1"/>
  <c r="B1136" i="14"/>
  <c r="C1136" i="14"/>
  <c r="D1136" i="14"/>
  <c r="B1137" i="14"/>
  <c r="C1137" i="14"/>
  <c r="D1137" i="14"/>
  <c r="B1138" i="14"/>
  <c r="C1138" i="14"/>
  <c r="D1138" i="14"/>
  <c r="E1138" i="14" s="1"/>
  <c r="B1139" i="14"/>
  <c r="C1139" i="14"/>
  <c r="D1139" i="14"/>
  <c r="B1140" i="14"/>
  <c r="C1140" i="14"/>
  <c r="D1140" i="14"/>
  <c r="B1141" i="14"/>
  <c r="C1141" i="14"/>
  <c r="D1141" i="14"/>
  <c r="B1142" i="14"/>
  <c r="C1142" i="14"/>
  <c r="D1142" i="14"/>
  <c r="E1142" i="14" s="1"/>
  <c r="B1143" i="14"/>
  <c r="C1143" i="14"/>
  <c r="D1143" i="14"/>
  <c r="E1143" i="14" s="1"/>
  <c r="B1144" i="14"/>
  <c r="C1144" i="14"/>
  <c r="D1144" i="14"/>
  <c r="B1145" i="14"/>
  <c r="C1145" i="14"/>
  <c r="D1145" i="14"/>
  <c r="B1146" i="14"/>
  <c r="C1146" i="14"/>
  <c r="D1146" i="14"/>
  <c r="E1146" i="14" s="1"/>
  <c r="B1147" i="14"/>
  <c r="C1147" i="14"/>
  <c r="D1147" i="14"/>
  <c r="B1148" i="14"/>
  <c r="C1148" i="14"/>
  <c r="D1148" i="14"/>
  <c r="B1149" i="14"/>
  <c r="C1149" i="14"/>
  <c r="D1149" i="14"/>
  <c r="B1150" i="14"/>
  <c r="C1150" i="14"/>
  <c r="D1150" i="14"/>
  <c r="E1150" i="14" s="1"/>
  <c r="B1151" i="14"/>
  <c r="C1151" i="14"/>
  <c r="D1151" i="14"/>
  <c r="E1151" i="14" s="1"/>
  <c r="B1152" i="14"/>
  <c r="C1152" i="14"/>
  <c r="D1152" i="14"/>
  <c r="B1153" i="14"/>
  <c r="C1153" i="14"/>
  <c r="D1153" i="14"/>
  <c r="B1154" i="14"/>
  <c r="C1154" i="14"/>
  <c r="D1154" i="14"/>
  <c r="E1154" i="14" s="1"/>
  <c r="B1155" i="14"/>
  <c r="C1155" i="14"/>
  <c r="D1155" i="14"/>
  <c r="B1156" i="14"/>
  <c r="C1156" i="14"/>
  <c r="D1156" i="14"/>
  <c r="B1157" i="14"/>
  <c r="C1157" i="14"/>
  <c r="D1157" i="14"/>
  <c r="B1158" i="14"/>
  <c r="C1158" i="14"/>
  <c r="D1158" i="14"/>
  <c r="E1158" i="14" s="1"/>
  <c r="B1159" i="14"/>
  <c r="C1159" i="14"/>
  <c r="D1159" i="14"/>
  <c r="E1159" i="14" s="1"/>
  <c r="B1160" i="14"/>
  <c r="C1160" i="14"/>
  <c r="D1160" i="14"/>
  <c r="B1161" i="14"/>
  <c r="C1161" i="14"/>
  <c r="D1161" i="14"/>
  <c r="B1162" i="14"/>
  <c r="C1162" i="14"/>
  <c r="D1162" i="14"/>
  <c r="E1162" i="14" s="1"/>
  <c r="B1163" i="14"/>
  <c r="C1163" i="14"/>
  <c r="D1163" i="14"/>
  <c r="E1163" i="14" s="1"/>
  <c r="B1164" i="14"/>
  <c r="C1164" i="14"/>
  <c r="D1164" i="14"/>
  <c r="B1165" i="14"/>
  <c r="C1165" i="14"/>
  <c r="D1165" i="14"/>
  <c r="B1166" i="14"/>
  <c r="C1166" i="14"/>
  <c r="D1166" i="14"/>
  <c r="E1166" i="14" s="1"/>
  <c r="B1167" i="14"/>
  <c r="C1167" i="14"/>
  <c r="D1167" i="14"/>
  <c r="E1167" i="14" s="1"/>
  <c r="B1168" i="14"/>
  <c r="C1168" i="14"/>
  <c r="D1168" i="14"/>
  <c r="B1169" i="14"/>
  <c r="C1169" i="14"/>
  <c r="D1169" i="14"/>
  <c r="B1170" i="14"/>
  <c r="C1170" i="14"/>
  <c r="D1170" i="14"/>
  <c r="E1170" i="14" s="1"/>
  <c r="B1171" i="14"/>
  <c r="C1171" i="14"/>
  <c r="D1171" i="14"/>
  <c r="E1171" i="14" s="1"/>
  <c r="B1172" i="14"/>
  <c r="C1172" i="14"/>
  <c r="D1172" i="14"/>
  <c r="E1172" i="14" s="1"/>
  <c r="B1173" i="14"/>
  <c r="C1173" i="14"/>
  <c r="D1173" i="14"/>
  <c r="B1174" i="14"/>
  <c r="C1174" i="14"/>
  <c r="D1174" i="14"/>
  <c r="E1174" i="14" s="1"/>
  <c r="B1175" i="14"/>
  <c r="C1175" i="14"/>
  <c r="D1175" i="14"/>
  <c r="E1175" i="14" s="1"/>
  <c r="B1176" i="14"/>
  <c r="C1176" i="14"/>
  <c r="D1176" i="14"/>
  <c r="E1176" i="14" s="1"/>
  <c r="B1177" i="14"/>
  <c r="C1177" i="14"/>
  <c r="D1177" i="14"/>
  <c r="B1178" i="14"/>
  <c r="C1178" i="14"/>
  <c r="D1178" i="14"/>
  <c r="E1178" i="14" s="1"/>
  <c r="B1179" i="14"/>
  <c r="C1179" i="14"/>
  <c r="D1179" i="14"/>
  <c r="B1180" i="14"/>
  <c r="C1180" i="14"/>
  <c r="D1180" i="14"/>
  <c r="B1181" i="14"/>
  <c r="C1181" i="14"/>
  <c r="D1181" i="14"/>
  <c r="B1182" i="14"/>
  <c r="C1182" i="14"/>
  <c r="D1182" i="14"/>
  <c r="E1182" i="14" s="1"/>
  <c r="B1183" i="14"/>
  <c r="C1183" i="14"/>
  <c r="D1183" i="14"/>
  <c r="E1183" i="14" s="1"/>
  <c r="B1184" i="14"/>
  <c r="C1184" i="14"/>
  <c r="D1184" i="14"/>
  <c r="B1185" i="14"/>
  <c r="C1185" i="14"/>
  <c r="D1185" i="14"/>
  <c r="B1186" i="14"/>
  <c r="C1186" i="14"/>
  <c r="D1186" i="14"/>
  <c r="E1186" i="14" s="1"/>
  <c r="B1187" i="14"/>
  <c r="C1187" i="14"/>
  <c r="D1187" i="14"/>
  <c r="E1187" i="14" s="1"/>
  <c r="B1188" i="14"/>
  <c r="C1188" i="14"/>
  <c r="D1188" i="14"/>
  <c r="E1188" i="14" s="1"/>
  <c r="B1189" i="14"/>
  <c r="C1189" i="14"/>
  <c r="D1189" i="14"/>
  <c r="B1190" i="14"/>
  <c r="C1190" i="14"/>
  <c r="D1190" i="14"/>
  <c r="E1190" i="14" s="1"/>
  <c r="B1191" i="14"/>
  <c r="C1191" i="14"/>
  <c r="D1191" i="14"/>
  <c r="E1191" i="14" s="1"/>
  <c r="B1192" i="14"/>
  <c r="C1192" i="14"/>
  <c r="D1192" i="14"/>
  <c r="B1193" i="14"/>
  <c r="C1193" i="14"/>
  <c r="D1193" i="14"/>
  <c r="B1194" i="14"/>
  <c r="C1194" i="14"/>
  <c r="D1194" i="14"/>
  <c r="E1194" i="14" s="1"/>
  <c r="B1195" i="14"/>
  <c r="C1195" i="14"/>
  <c r="D1195" i="14"/>
  <c r="B1196" i="14"/>
  <c r="C1196" i="14"/>
  <c r="D1196" i="14"/>
  <c r="E1196" i="14" s="1"/>
  <c r="B1197" i="14"/>
  <c r="C1197" i="14"/>
  <c r="D1197" i="14"/>
  <c r="B1198" i="14"/>
  <c r="C1198" i="14"/>
  <c r="D1198" i="14"/>
  <c r="E1198" i="14" s="1"/>
  <c r="B1199" i="14"/>
  <c r="C1199" i="14"/>
  <c r="D1199" i="14"/>
  <c r="E1199" i="14" s="1"/>
  <c r="B1200" i="14"/>
  <c r="C1200" i="14"/>
  <c r="D1200" i="14"/>
  <c r="B1201" i="14"/>
  <c r="C1201" i="14"/>
  <c r="D1201" i="14"/>
  <c r="B1202" i="14"/>
  <c r="C1202" i="14"/>
  <c r="D1202" i="14"/>
  <c r="E1202" i="14" s="1"/>
  <c r="B1203" i="14"/>
  <c r="C1203" i="14"/>
  <c r="D1203" i="14"/>
  <c r="E1203" i="14" s="1"/>
  <c r="B1204" i="14"/>
  <c r="C1204" i="14"/>
  <c r="D1204" i="14"/>
  <c r="B1205" i="14"/>
  <c r="C1205" i="14"/>
  <c r="D1205" i="14"/>
  <c r="B1206" i="14"/>
  <c r="C1206" i="14"/>
  <c r="D1206" i="14"/>
  <c r="E1206" i="14" s="1"/>
  <c r="B1207" i="14"/>
  <c r="C1207" i="14"/>
  <c r="D1207" i="14"/>
  <c r="E1207" i="14" s="1"/>
  <c r="B1208" i="14"/>
  <c r="C1208" i="14"/>
  <c r="D1208" i="14"/>
  <c r="E1208" i="14" s="1"/>
  <c r="B1209" i="14"/>
  <c r="C1209" i="14"/>
  <c r="D1209" i="14"/>
  <c r="B1210" i="14"/>
  <c r="C1210" i="14"/>
  <c r="D1210" i="14"/>
  <c r="E1210" i="14" s="1"/>
  <c r="B1211" i="14"/>
  <c r="C1211" i="14"/>
  <c r="D1211" i="14"/>
  <c r="E1211" i="14" s="1"/>
  <c r="B1212" i="14"/>
  <c r="C1212" i="14"/>
  <c r="D1212" i="14"/>
  <c r="B1213" i="14"/>
  <c r="C1213" i="14"/>
  <c r="D1213" i="14"/>
  <c r="B1214" i="14"/>
  <c r="C1214" i="14"/>
  <c r="D1214" i="14"/>
  <c r="E1214" i="14" s="1"/>
  <c r="B1215" i="14"/>
  <c r="C1215" i="14"/>
  <c r="D1215" i="14"/>
  <c r="E1215" i="14" s="1"/>
  <c r="B1216" i="14"/>
  <c r="C1216" i="14"/>
  <c r="D1216" i="14"/>
  <c r="E1216" i="14" s="1"/>
  <c r="B1217" i="14"/>
  <c r="C1217" i="14"/>
  <c r="D1217" i="14"/>
  <c r="B1218" i="14"/>
  <c r="C1218" i="14"/>
  <c r="D1218" i="14"/>
  <c r="E1218" i="14" s="1"/>
  <c r="B1219" i="14"/>
  <c r="C1219" i="14"/>
  <c r="D1219" i="14"/>
  <c r="E1219" i="14" s="1"/>
  <c r="B1220" i="14"/>
  <c r="C1220" i="14"/>
  <c r="D1220" i="14"/>
  <c r="E1220" i="14" s="1"/>
  <c r="B1221" i="14"/>
  <c r="C1221" i="14"/>
  <c r="D1221" i="14"/>
  <c r="B1222" i="14"/>
  <c r="C1222" i="14"/>
  <c r="D1222" i="14"/>
  <c r="E1222" i="14" s="1"/>
  <c r="B1223" i="14"/>
  <c r="C1223" i="14"/>
  <c r="D1223" i="14"/>
  <c r="E1223" i="14" s="1"/>
  <c r="B1224" i="14"/>
  <c r="C1224" i="14"/>
  <c r="D1224" i="14"/>
  <c r="B1225" i="14"/>
  <c r="C1225" i="14"/>
  <c r="D1225" i="14"/>
  <c r="B1226" i="14"/>
  <c r="C1226" i="14"/>
  <c r="D1226" i="14"/>
  <c r="E1226" i="14" s="1"/>
  <c r="B1227" i="14"/>
  <c r="C1227" i="14"/>
  <c r="D1227" i="14"/>
  <c r="E1227" i="14" s="1"/>
  <c r="B1228" i="14"/>
  <c r="C1228" i="14"/>
  <c r="D1228" i="14"/>
  <c r="B1229" i="14"/>
  <c r="C1229" i="14"/>
  <c r="D1229" i="14"/>
  <c r="B1230" i="14"/>
  <c r="C1230" i="14"/>
  <c r="D1230" i="14"/>
  <c r="E1230" i="14" s="1"/>
  <c r="B1231" i="14"/>
  <c r="C1231" i="14"/>
  <c r="D1231" i="14"/>
  <c r="E1231" i="14" s="1"/>
  <c r="B1232" i="14"/>
  <c r="C1232" i="14"/>
  <c r="D1232" i="14"/>
  <c r="E1232" i="14" s="1"/>
  <c r="B1233" i="14"/>
  <c r="C1233" i="14"/>
  <c r="D1233" i="14"/>
  <c r="B1234" i="14"/>
  <c r="C1234" i="14"/>
  <c r="D1234" i="14"/>
  <c r="E1234" i="14" s="1"/>
  <c r="B1235" i="14"/>
  <c r="C1235" i="14"/>
  <c r="D1235" i="14"/>
  <c r="E1235" i="14" s="1"/>
  <c r="B1236" i="14"/>
  <c r="C1236" i="14"/>
  <c r="D1236" i="14"/>
  <c r="B1237" i="14"/>
  <c r="C1237" i="14"/>
  <c r="D1237" i="14"/>
  <c r="B1238" i="14"/>
  <c r="C1238" i="14"/>
  <c r="D1238" i="14"/>
  <c r="E1238" i="14" s="1"/>
  <c r="B1239" i="14"/>
  <c r="C1239" i="14"/>
  <c r="D1239" i="14"/>
  <c r="E1239" i="14" s="1"/>
  <c r="B1240" i="14"/>
  <c r="C1240" i="14"/>
  <c r="D1240" i="14"/>
  <c r="E1240" i="14" s="1"/>
  <c r="B1241" i="14"/>
  <c r="C1241" i="14"/>
  <c r="D1241" i="14"/>
  <c r="B1242" i="14"/>
  <c r="C1242" i="14"/>
  <c r="D1242" i="14"/>
  <c r="E1242" i="14" s="1"/>
  <c r="B1243" i="14"/>
  <c r="C1243" i="14"/>
  <c r="D1243" i="14"/>
  <c r="E1243" i="14" s="1"/>
  <c r="B1244" i="14"/>
  <c r="C1244" i="14"/>
  <c r="D1244" i="14"/>
  <c r="E1244" i="14" s="1"/>
  <c r="B1245" i="14"/>
  <c r="C1245" i="14"/>
  <c r="D1245" i="14"/>
  <c r="B1246" i="14"/>
  <c r="C1246" i="14"/>
  <c r="D1246" i="14"/>
  <c r="E1246" i="14" s="1"/>
  <c r="B1247" i="14"/>
  <c r="C1247" i="14"/>
  <c r="D1247" i="14"/>
  <c r="E1247" i="14" s="1"/>
  <c r="B1248" i="14"/>
  <c r="C1248" i="14"/>
  <c r="D1248" i="14"/>
  <c r="B1249" i="14"/>
  <c r="C1249" i="14"/>
  <c r="D1249" i="14"/>
  <c r="B1250" i="14"/>
  <c r="C1250" i="14"/>
  <c r="D1250" i="14"/>
  <c r="E1250" i="14" s="1"/>
  <c r="B1251" i="14"/>
  <c r="C1251" i="14"/>
  <c r="D1251" i="14"/>
  <c r="E1251" i="14" s="1"/>
  <c r="B1252" i="14"/>
  <c r="C1252" i="14"/>
  <c r="D1252" i="14"/>
  <c r="B1253" i="14"/>
  <c r="C1253" i="14"/>
  <c r="D1253" i="14"/>
  <c r="B1254" i="14"/>
  <c r="C1254" i="14"/>
  <c r="D1254" i="14"/>
  <c r="E1254" i="14" s="1"/>
  <c r="B1255" i="14"/>
  <c r="C1255" i="14"/>
  <c r="D1255" i="14"/>
  <c r="E1255" i="14" s="1"/>
  <c r="B1256" i="14"/>
  <c r="C1256" i="14"/>
  <c r="D1256" i="14"/>
  <c r="E1256" i="14" s="1"/>
  <c r="B1257" i="14"/>
  <c r="C1257" i="14"/>
  <c r="D1257" i="14"/>
  <c r="B1258" i="14"/>
  <c r="C1258" i="14"/>
  <c r="D1258" i="14"/>
  <c r="E1258" i="14" s="1"/>
  <c r="B1259" i="14"/>
  <c r="C1259" i="14"/>
  <c r="D1259" i="14"/>
  <c r="E1259" i="14" s="1"/>
  <c r="B1260" i="14"/>
  <c r="C1260" i="14"/>
  <c r="D1260" i="14"/>
  <c r="B1261" i="14"/>
  <c r="C1261" i="14"/>
  <c r="D1261" i="14"/>
  <c r="B1262" i="14"/>
  <c r="C1262" i="14"/>
  <c r="D1262" i="14"/>
  <c r="E1262" i="14" s="1"/>
  <c r="B1263" i="14"/>
  <c r="C1263" i="14"/>
  <c r="D1263" i="14"/>
  <c r="E1263" i="14" s="1"/>
  <c r="B1264" i="14"/>
  <c r="C1264" i="14"/>
  <c r="D1264" i="14"/>
  <c r="E1264" i="14" s="1"/>
  <c r="B1265" i="14"/>
  <c r="C1265" i="14"/>
  <c r="D1265" i="14"/>
  <c r="B1266" i="14"/>
  <c r="C1266" i="14"/>
  <c r="D1266" i="14"/>
  <c r="E1266" i="14" s="1"/>
  <c r="B1267" i="14"/>
  <c r="C1267" i="14"/>
  <c r="D1267" i="14"/>
  <c r="E1267" i="14" s="1"/>
  <c r="B1268" i="14"/>
  <c r="C1268" i="14"/>
  <c r="D1268" i="14"/>
  <c r="E1268" i="14" s="1"/>
  <c r="B1269" i="14"/>
  <c r="C1269" i="14"/>
  <c r="D1269" i="14"/>
  <c r="B1270" i="14"/>
  <c r="C1270" i="14"/>
  <c r="D1270" i="14"/>
  <c r="E1270" i="14" s="1"/>
  <c r="B1271" i="14"/>
  <c r="C1271" i="14"/>
  <c r="D1271" i="14"/>
  <c r="E1271" i="14" s="1"/>
  <c r="B1272" i="14"/>
  <c r="C1272" i="14"/>
  <c r="D1272" i="14"/>
  <c r="B1273" i="14"/>
  <c r="C1273" i="14"/>
  <c r="D1273" i="14"/>
  <c r="B1274" i="14"/>
  <c r="C1274" i="14"/>
  <c r="D1274" i="14"/>
  <c r="E1274" i="14" s="1"/>
  <c r="B1275" i="14"/>
  <c r="C1275" i="14"/>
  <c r="D1275" i="14"/>
  <c r="E1275" i="14" s="1"/>
  <c r="B1276" i="14"/>
  <c r="C1276" i="14"/>
  <c r="D1276" i="14"/>
  <c r="B1277" i="14"/>
  <c r="C1277" i="14"/>
  <c r="D1277" i="14"/>
  <c r="B1278" i="14"/>
  <c r="C1278" i="14"/>
  <c r="D1278" i="14"/>
  <c r="E1278" i="14" s="1"/>
  <c r="B1279" i="14"/>
  <c r="C1279" i="14"/>
  <c r="D1279" i="14"/>
  <c r="E1279" i="14" s="1"/>
  <c r="B1280" i="14"/>
  <c r="C1280" i="14"/>
  <c r="D1280" i="14"/>
  <c r="E1280" i="14" s="1"/>
  <c r="B1281" i="14"/>
  <c r="C1281" i="14"/>
  <c r="D1281" i="14"/>
  <c r="B1282" i="14"/>
  <c r="C1282" i="14"/>
  <c r="D1282" i="14"/>
  <c r="E1282" i="14" s="1"/>
  <c r="B1283" i="14"/>
  <c r="C1283" i="14"/>
  <c r="D1283" i="14"/>
  <c r="E1283" i="14" s="1"/>
  <c r="B1284" i="14"/>
  <c r="C1284" i="14"/>
  <c r="D1284" i="14"/>
  <c r="B1285" i="14"/>
  <c r="C1285" i="14"/>
  <c r="D1285" i="14"/>
  <c r="B1286" i="14"/>
  <c r="C1286" i="14"/>
  <c r="D1286" i="14"/>
  <c r="E1286" i="14" s="1"/>
  <c r="B1287" i="14"/>
  <c r="C1287" i="14"/>
  <c r="D1287" i="14"/>
  <c r="E1287" i="14" s="1"/>
  <c r="B1288" i="14"/>
  <c r="C1288" i="14"/>
  <c r="D1288" i="14"/>
  <c r="E1288" i="14" s="1"/>
  <c r="B1289" i="14"/>
  <c r="C1289" i="14"/>
  <c r="D1289" i="14"/>
  <c r="B1290" i="14"/>
  <c r="C1290" i="14"/>
  <c r="D1290" i="14"/>
  <c r="E1290" i="14" s="1"/>
  <c r="B1291" i="14"/>
  <c r="C1291" i="14"/>
  <c r="D1291" i="14"/>
  <c r="E1291" i="14" s="1"/>
  <c r="B1292" i="14"/>
  <c r="C1292" i="14"/>
  <c r="D1292" i="14"/>
  <c r="E1292" i="14" s="1"/>
  <c r="B1293" i="14"/>
  <c r="C1293" i="14"/>
  <c r="D1293" i="14"/>
  <c r="B1294" i="14"/>
  <c r="C1294" i="14"/>
  <c r="D1294" i="14"/>
  <c r="E1294" i="14" s="1"/>
  <c r="B1295" i="14"/>
  <c r="C1295" i="14"/>
  <c r="D1295" i="14"/>
  <c r="E1295" i="14" s="1"/>
  <c r="B1296" i="14"/>
  <c r="C1296" i="14"/>
  <c r="D1296" i="14"/>
  <c r="B1297" i="14"/>
  <c r="C1297" i="14"/>
  <c r="D1297" i="14"/>
  <c r="B1298" i="14"/>
  <c r="C1298" i="14"/>
  <c r="D1298" i="14"/>
  <c r="E1298" i="14" s="1"/>
  <c r="B1299" i="14"/>
  <c r="C1299" i="14"/>
  <c r="D1299" i="14"/>
  <c r="E1299" i="14" s="1"/>
  <c r="B1300" i="14"/>
  <c r="C1300" i="14"/>
  <c r="D1300" i="14"/>
  <c r="B1301" i="14"/>
  <c r="C1301" i="14"/>
  <c r="D1301" i="14"/>
  <c r="B1302" i="14"/>
  <c r="C1302" i="14"/>
  <c r="D1302" i="14"/>
  <c r="E1302" i="14" s="1"/>
  <c r="B1303" i="14"/>
  <c r="C1303" i="14"/>
  <c r="D1303" i="14"/>
  <c r="E1303" i="14" s="1"/>
  <c r="B1304" i="14"/>
  <c r="C1304" i="14"/>
  <c r="D1304" i="14"/>
  <c r="E1304" i="14" s="1"/>
  <c r="B1305" i="14"/>
  <c r="C1305" i="14"/>
  <c r="D1305" i="14"/>
  <c r="B1306" i="14"/>
  <c r="C1306" i="14"/>
  <c r="D1306" i="14"/>
  <c r="E1306" i="14" s="1"/>
  <c r="B1307" i="14"/>
  <c r="C1307" i="14"/>
  <c r="D1307" i="14"/>
  <c r="E1307" i="14" s="1"/>
  <c r="B1308" i="14"/>
  <c r="C1308" i="14"/>
  <c r="D1308" i="14"/>
  <c r="E1308" i="14" s="1"/>
  <c r="B1309" i="14"/>
  <c r="C1309" i="14"/>
  <c r="D1309" i="14"/>
  <c r="B1310" i="14"/>
  <c r="C1310" i="14"/>
  <c r="D1310" i="14"/>
  <c r="E1310" i="14" s="1"/>
  <c r="B1311" i="14"/>
  <c r="C1311" i="14"/>
  <c r="D1311" i="14"/>
  <c r="E1311" i="14" s="1"/>
  <c r="B1312" i="14"/>
  <c r="C1312" i="14"/>
  <c r="D1312" i="14"/>
  <c r="E1312" i="14" s="1"/>
  <c r="B1313" i="14"/>
  <c r="C1313" i="14"/>
  <c r="D1313" i="14"/>
  <c r="B1314" i="14"/>
  <c r="C1314" i="14"/>
  <c r="D1314" i="14"/>
  <c r="E1314" i="14" s="1"/>
  <c r="B1315" i="14"/>
  <c r="C1315" i="14"/>
  <c r="D1315" i="14"/>
  <c r="E1315" i="14" s="1"/>
  <c r="B1316" i="14"/>
  <c r="C1316" i="14"/>
  <c r="D1316" i="14"/>
  <c r="B1317" i="14"/>
  <c r="C1317" i="14"/>
  <c r="D1317" i="14"/>
  <c r="B1318" i="14"/>
  <c r="C1318" i="14"/>
  <c r="D1318" i="14"/>
  <c r="E1318" i="14" s="1"/>
  <c r="B1319" i="14"/>
  <c r="C1319" i="14"/>
  <c r="D1319" i="14"/>
  <c r="E1319" i="14" s="1"/>
  <c r="B1320" i="14"/>
  <c r="C1320" i="14"/>
  <c r="D1320" i="14"/>
  <c r="E1320" i="14" s="1"/>
  <c r="B1321" i="14"/>
  <c r="C1321" i="14"/>
  <c r="D1321" i="14"/>
  <c r="B1322" i="14"/>
  <c r="C1322" i="14"/>
  <c r="D1322" i="14"/>
  <c r="E1322" i="14" s="1"/>
  <c r="B1323" i="14"/>
  <c r="C1323" i="14"/>
  <c r="D1323" i="14"/>
  <c r="E1323" i="14" s="1"/>
  <c r="B1324" i="14"/>
  <c r="C1324" i="14"/>
  <c r="D1324" i="14"/>
  <c r="B1325" i="14"/>
  <c r="C1325" i="14"/>
  <c r="D1325" i="14"/>
  <c r="B1326" i="14"/>
  <c r="C1326" i="14"/>
  <c r="D1326" i="14"/>
  <c r="E1326" i="14" s="1"/>
  <c r="B1327" i="14"/>
  <c r="C1327" i="14"/>
  <c r="D1327" i="14"/>
  <c r="E1327" i="14" s="1"/>
  <c r="B1328" i="14"/>
  <c r="C1328" i="14"/>
  <c r="D1328" i="14"/>
  <c r="B1329" i="14"/>
  <c r="C1329" i="14"/>
  <c r="D1329" i="14"/>
  <c r="E1329" i="14" s="1"/>
  <c r="B1330" i="14"/>
  <c r="C1330" i="14"/>
  <c r="D1330" i="14"/>
  <c r="E1330" i="14" s="1"/>
  <c r="B1331" i="14"/>
  <c r="C1331" i="14"/>
  <c r="D1331" i="14"/>
  <c r="E1331" i="14" s="1"/>
  <c r="B1332" i="14"/>
  <c r="C1332" i="14"/>
  <c r="D1332" i="14"/>
  <c r="E1332" i="14" s="1"/>
  <c r="B1333" i="14"/>
  <c r="C1333" i="14"/>
  <c r="D1333" i="14"/>
  <c r="B1334" i="14"/>
  <c r="C1334" i="14"/>
  <c r="D1334" i="14"/>
  <c r="E1334" i="14" s="1"/>
  <c r="B1335" i="14"/>
  <c r="C1335" i="14"/>
  <c r="D1335" i="14"/>
  <c r="E1335" i="14" s="1"/>
  <c r="B1336" i="14"/>
  <c r="C1336" i="14"/>
  <c r="D1336" i="14"/>
  <c r="E1336" i="14" s="1"/>
  <c r="B1337" i="14"/>
  <c r="C1337" i="14"/>
  <c r="D1337" i="14"/>
  <c r="E1337" i="14" s="1"/>
  <c r="B1338" i="14"/>
  <c r="C1338" i="14"/>
  <c r="D1338" i="14"/>
  <c r="E1338" i="14" s="1"/>
  <c r="B1339" i="14"/>
  <c r="C1339" i="14"/>
  <c r="D1339" i="14"/>
  <c r="E1339" i="14" s="1"/>
  <c r="B1340" i="14"/>
  <c r="C1340" i="14"/>
  <c r="D1340" i="14"/>
  <c r="B1341" i="14"/>
  <c r="C1341" i="14"/>
  <c r="D1341" i="14"/>
  <c r="B1342" i="14"/>
  <c r="C1342" i="14"/>
  <c r="D1342" i="14"/>
  <c r="E1342" i="14" s="1"/>
  <c r="B1343" i="14"/>
  <c r="C1343" i="14"/>
  <c r="D1343" i="14"/>
  <c r="E1343" i="14" s="1"/>
  <c r="B1344" i="14"/>
  <c r="C1344" i="14"/>
  <c r="D1344" i="14"/>
  <c r="E1344" i="14" s="1"/>
  <c r="B1345" i="14"/>
  <c r="C1345" i="14"/>
  <c r="D1345" i="14"/>
  <c r="E1345" i="14" s="1"/>
  <c r="B1346" i="14"/>
  <c r="C1346" i="14"/>
  <c r="D1346" i="14"/>
  <c r="E1346" i="14" s="1"/>
  <c r="B1347" i="14"/>
  <c r="C1347" i="14"/>
  <c r="D1347" i="14"/>
  <c r="E1347" i="14" s="1"/>
  <c r="B1348" i="14"/>
  <c r="C1348" i="14"/>
  <c r="D1348" i="14"/>
  <c r="E1348" i="14" s="1"/>
  <c r="B1349" i="14"/>
  <c r="C1349" i="14"/>
  <c r="D1349" i="14"/>
  <c r="E1349" i="14" s="1"/>
  <c r="B1350" i="14"/>
  <c r="C1350" i="14"/>
  <c r="D1350" i="14"/>
  <c r="E1350" i="14" s="1"/>
  <c r="B1351" i="14"/>
  <c r="C1351" i="14"/>
  <c r="D1351" i="14"/>
  <c r="E1351" i="14" s="1"/>
  <c r="B1352" i="14"/>
  <c r="C1352" i="14"/>
  <c r="D1352" i="14"/>
  <c r="E1352" i="14" s="1"/>
  <c r="B1353" i="14"/>
  <c r="C1353" i="14"/>
  <c r="D1353" i="14"/>
  <c r="B1354" i="14"/>
  <c r="C1354" i="14"/>
  <c r="D1354" i="14"/>
  <c r="E1354" i="14" s="1"/>
  <c r="B1355" i="14"/>
  <c r="C1355" i="14"/>
  <c r="D1355" i="14"/>
  <c r="E1355" i="14" s="1"/>
  <c r="B1356" i="14"/>
  <c r="C1356" i="14"/>
  <c r="D1356" i="14"/>
  <c r="E1356" i="14" s="1"/>
  <c r="B1357" i="14"/>
  <c r="C1357" i="14"/>
  <c r="D1357" i="14"/>
  <c r="E1357" i="14" s="1"/>
  <c r="B1358" i="14"/>
  <c r="C1358" i="14"/>
  <c r="D1358" i="14"/>
  <c r="E1358" i="14" s="1"/>
  <c r="B1359" i="14"/>
  <c r="C1359" i="14"/>
  <c r="D1359" i="14"/>
  <c r="E1359" i="14" s="1"/>
  <c r="B1360" i="14"/>
  <c r="C1360" i="14"/>
  <c r="D1360" i="14"/>
  <c r="E1360" i="14" s="1"/>
  <c r="B1361" i="14"/>
  <c r="C1361" i="14"/>
  <c r="D1361" i="14"/>
  <c r="E1361" i="14" s="1"/>
  <c r="B1362" i="14"/>
  <c r="C1362" i="14"/>
  <c r="D1362" i="14"/>
  <c r="E1362" i="14" s="1"/>
  <c r="B1363" i="14"/>
  <c r="C1363" i="14"/>
  <c r="D1363" i="14"/>
  <c r="E1363" i="14" s="1"/>
  <c r="B1364" i="14"/>
  <c r="C1364" i="14"/>
  <c r="D1364" i="14"/>
  <c r="E1364" i="14" s="1"/>
  <c r="B1365" i="14"/>
  <c r="C1365" i="14"/>
  <c r="D1365" i="14"/>
  <c r="E1365" i="14" s="1"/>
  <c r="B1366" i="14"/>
  <c r="C1366" i="14"/>
  <c r="D1366" i="14"/>
  <c r="E1366" i="14" s="1"/>
  <c r="B1367" i="14"/>
  <c r="C1367" i="14"/>
  <c r="D1367" i="14"/>
  <c r="E1367" i="14" s="1"/>
  <c r="B1368" i="14"/>
  <c r="C1368" i="14"/>
  <c r="D1368" i="14"/>
  <c r="E1368" i="14" s="1"/>
  <c r="B1369" i="14"/>
  <c r="C1369" i="14"/>
  <c r="D1369" i="14"/>
  <c r="E1369" i="14" s="1"/>
  <c r="B1370" i="14"/>
  <c r="C1370" i="14"/>
  <c r="D1370" i="14"/>
  <c r="E1370" i="14" s="1"/>
  <c r="B1371" i="14"/>
  <c r="C1371" i="14"/>
  <c r="D1371" i="14"/>
  <c r="E1371" i="14" s="1"/>
  <c r="B1372" i="14"/>
  <c r="C1372" i="14"/>
  <c r="D1372" i="14"/>
  <c r="E1372" i="14" s="1"/>
  <c r="B1373" i="14"/>
  <c r="C1373" i="14"/>
  <c r="D1373" i="14"/>
  <c r="E1373" i="14" s="1"/>
  <c r="B1374" i="14"/>
  <c r="C1374" i="14"/>
  <c r="D1374" i="14"/>
  <c r="E1374" i="14" s="1"/>
  <c r="B1375" i="14"/>
  <c r="C1375" i="14"/>
  <c r="D1375" i="14"/>
  <c r="E1375" i="14" s="1"/>
  <c r="B1376" i="14"/>
  <c r="C1376" i="14"/>
  <c r="D1376" i="14"/>
  <c r="E1376" i="14" s="1"/>
  <c r="B1377" i="14"/>
  <c r="C1377" i="14"/>
  <c r="D1377" i="14"/>
  <c r="E1377" i="14" s="1"/>
  <c r="B1378" i="14"/>
  <c r="C1378" i="14"/>
  <c r="D1378" i="14"/>
  <c r="E1378" i="14" s="1"/>
  <c r="B1379" i="14"/>
  <c r="C1379" i="14"/>
  <c r="D1379" i="14"/>
  <c r="E1379" i="14" s="1"/>
  <c r="B1380" i="14"/>
  <c r="C1380" i="14"/>
  <c r="D1380" i="14"/>
  <c r="E1380" i="14" s="1"/>
  <c r="B1381" i="14"/>
  <c r="C1381" i="14"/>
  <c r="D1381" i="14"/>
  <c r="E1381" i="14" s="1"/>
  <c r="B1382" i="14"/>
  <c r="C1382" i="14"/>
  <c r="D1382" i="14"/>
  <c r="E1382" i="14" s="1"/>
  <c r="B1383" i="14"/>
  <c r="C1383" i="14"/>
  <c r="D1383" i="14"/>
  <c r="E1383" i="14" s="1"/>
  <c r="B1384" i="14"/>
  <c r="C1384" i="14"/>
  <c r="D1384" i="14"/>
  <c r="E1384" i="14" s="1"/>
  <c r="B1385" i="14"/>
  <c r="C1385" i="14"/>
  <c r="D1385" i="14"/>
  <c r="E1385" i="14" s="1"/>
  <c r="B1386" i="14"/>
  <c r="C1386" i="14"/>
  <c r="D1386" i="14"/>
  <c r="E1386" i="14" s="1"/>
  <c r="B1387" i="14"/>
  <c r="C1387" i="14"/>
  <c r="D1387" i="14"/>
  <c r="E1387" i="14" s="1"/>
  <c r="B1388" i="14"/>
  <c r="C1388" i="14"/>
  <c r="D1388" i="14"/>
  <c r="E1388" i="14" s="1"/>
  <c r="B1389" i="14"/>
  <c r="C1389" i="14"/>
  <c r="D1389" i="14"/>
  <c r="E1389" i="14" s="1"/>
  <c r="B1390" i="14"/>
  <c r="C1390" i="14"/>
  <c r="D1390" i="14"/>
  <c r="E1390" i="14" s="1"/>
  <c r="B1391" i="14"/>
  <c r="C1391" i="14"/>
  <c r="D1391" i="14"/>
  <c r="E1391" i="14" s="1"/>
  <c r="B1392" i="14"/>
  <c r="C1392" i="14"/>
  <c r="D1392" i="14"/>
  <c r="E1392" i="14" s="1"/>
  <c r="B1393" i="14"/>
  <c r="C1393" i="14"/>
  <c r="D1393" i="14"/>
  <c r="E1393" i="14" s="1"/>
  <c r="B1394" i="14"/>
  <c r="C1394" i="14"/>
  <c r="D1394" i="14"/>
  <c r="E1394" i="14" s="1"/>
  <c r="B1395" i="14"/>
  <c r="C1395" i="14"/>
  <c r="D1395" i="14"/>
  <c r="E1395" i="14" s="1"/>
  <c r="B1396" i="14"/>
  <c r="C1396" i="14"/>
  <c r="D1396" i="14"/>
  <c r="E1396" i="14" s="1"/>
  <c r="B1397" i="14"/>
  <c r="C1397" i="14"/>
  <c r="D1397" i="14"/>
  <c r="E1397" i="14" s="1"/>
  <c r="B1398" i="14"/>
  <c r="C1398" i="14"/>
  <c r="D1398" i="14"/>
  <c r="E1398" i="14" s="1"/>
  <c r="B1399" i="14"/>
  <c r="C1399" i="14"/>
  <c r="D1399" i="14"/>
  <c r="E1399" i="14" s="1"/>
  <c r="B1400" i="14"/>
  <c r="C1400" i="14"/>
  <c r="D1400" i="14"/>
  <c r="E1400" i="14" s="1"/>
  <c r="B1401" i="14"/>
  <c r="C1401" i="14"/>
  <c r="D1401" i="14"/>
  <c r="E1401" i="14" s="1"/>
  <c r="B1402" i="14"/>
  <c r="C1402" i="14"/>
  <c r="D1402" i="14"/>
  <c r="E1402" i="14" s="1"/>
  <c r="B1403" i="14"/>
  <c r="C1403" i="14"/>
  <c r="D1403" i="14"/>
  <c r="E1403" i="14" s="1"/>
  <c r="B1404" i="14"/>
  <c r="C1404" i="14"/>
  <c r="D1404" i="14"/>
  <c r="E1404" i="14" s="1"/>
  <c r="B1405" i="14"/>
  <c r="C1405" i="14"/>
  <c r="D1405" i="14"/>
  <c r="E1405" i="14" s="1"/>
  <c r="B1406" i="14"/>
  <c r="C1406" i="14"/>
  <c r="D1406" i="14"/>
  <c r="E1406" i="14" s="1"/>
  <c r="B1407" i="14"/>
  <c r="C1407" i="14"/>
  <c r="D1407" i="14"/>
  <c r="E1407" i="14" s="1"/>
  <c r="B1408" i="14"/>
  <c r="C1408" i="14"/>
  <c r="D1408" i="14"/>
  <c r="E1408" i="14" s="1"/>
  <c r="B1409" i="14"/>
  <c r="C1409" i="14"/>
  <c r="D1409" i="14"/>
  <c r="E1409" i="14" s="1"/>
  <c r="B1410" i="14"/>
  <c r="C1410" i="14"/>
  <c r="D1410" i="14"/>
  <c r="E1410" i="14" s="1"/>
  <c r="B1411" i="14"/>
  <c r="C1411" i="14"/>
  <c r="D1411" i="14"/>
  <c r="E1411" i="14" s="1"/>
  <c r="B1412" i="14"/>
  <c r="C1412" i="14"/>
  <c r="D1412" i="14"/>
  <c r="E1412" i="14" s="1"/>
  <c r="B1413" i="14"/>
  <c r="C1413" i="14"/>
  <c r="D1413" i="14"/>
  <c r="E1413" i="14" s="1"/>
  <c r="C1414" i="14"/>
  <c r="D1414" i="14"/>
  <c r="E1414" i="14" s="1"/>
  <c r="B1415" i="14"/>
  <c r="C1415" i="14"/>
  <c r="D1415" i="14"/>
  <c r="E1415" i="14" s="1"/>
  <c r="B1416" i="14"/>
  <c r="C1416" i="14"/>
  <c r="D1416" i="14"/>
  <c r="E1416" i="14" s="1"/>
  <c r="B1417" i="14"/>
  <c r="C1417" i="14"/>
  <c r="D1417" i="14"/>
  <c r="E1417" i="14" s="1"/>
  <c r="C1418" i="14"/>
  <c r="D1418" i="14"/>
  <c r="E1418" i="14" s="1"/>
  <c r="B1419" i="14"/>
  <c r="C1419" i="14"/>
  <c r="D1419" i="14"/>
  <c r="E1419" i="14" s="1"/>
  <c r="B1420" i="14"/>
  <c r="C1420" i="14"/>
  <c r="D1420" i="14"/>
  <c r="B1421" i="14"/>
  <c r="C1421" i="14"/>
  <c r="D1421" i="14"/>
  <c r="B1422" i="14"/>
  <c r="C1422" i="14"/>
  <c r="D1422" i="14"/>
  <c r="E1422" i="14" s="1"/>
  <c r="C226" i="14"/>
  <c r="D226" i="14"/>
  <c r="E226" i="14" s="1"/>
  <c r="B226" i="14"/>
  <c r="E1421" i="14"/>
  <c r="E1420" i="14"/>
  <c r="E1353" i="14"/>
  <c r="E1341" i="14"/>
  <c r="E1340" i="14"/>
  <c r="E1333" i="14"/>
  <c r="E1328" i="14"/>
  <c r="E1325" i="14"/>
  <c r="E1324" i="14"/>
  <c r="E1321" i="14"/>
  <c r="E1317" i="14"/>
  <c r="E1316" i="14"/>
  <c r="E1313" i="14"/>
  <c r="E1309" i="14"/>
  <c r="E1305" i="14"/>
  <c r="E1301" i="14"/>
  <c r="E1300" i="14"/>
  <c r="E1297" i="14"/>
  <c r="E1296" i="14"/>
  <c r="E1293" i="14"/>
  <c r="E1289" i="14"/>
  <c r="E1285" i="14"/>
  <c r="E1284" i="14"/>
  <c r="E1281" i="14"/>
  <c r="E1277" i="14"/>
  <c r="E1276" i="14"/>
  <c r="E1273" i="14"/>
  <c r="E1272" i="14"/>
  <c r="E1269" i="14"/>
  <c r="E1265" i="14"/>
  <c r="E1261" i="14"/>
  <c r="E1260" i="14"/>
  <c r="E1257" i="14"/>
  <c r="E1253" i="14"/>
  <c r="E1252" i="14"/>
  <c r="E1249" i="14"/>
  <c r="E1248" i="14"/>
  <c r="E1245" i="14"/>
  <c r="E1241" i="14"/>
  <c r="E1237" i="14"/>
  <c r="E1236" i="14"/>
  <c r="E1233" i="14"/>
  <c r="E1229" i="14"/>
  <c r="E1228" i="14"/>
  <c r="E1225" i="14"/>
  <c r="E1224" i="14"/>
  <c r="E1221" i="14"/>
  <c r="E1217" i="14"/>
  <c r="E1213" i="14"/>
  <c r="E1212" i="14"/>
  <c r="E1209" i="14"/>
  <c r="E1205" i="14"/>
  <c r="E1204" i="14"/>
  <c r="E1201" i="14"/>
  <c r="E1200" i="14"/>
  <c r="E1197" i="14"/>
  <c r="E1195" i="14"/>
  <c r="E1193" i="14"/>
  <c r="E1192" i="14"/>
  <c r="E1189" i="14"/>
  <c r="E1185" i="14"/>
  <c r="E1184" i="14"/>
  <c r="E1181" i="14"/>
  <c r="E1180" i="14"/>
  <c r="E1179" i="14"/>
  <c r="E1177" i="14"/>
  <c r="E1173" i="14"/>
  <c r="E1169" i="14"/>
  <c r="E1168" i="14"/>
  <c r="E1165" i="14"/>
  <c r="E1164" i="14"/>
  <c r="E1161" i="14"/>
  <c r="E1160" i="14"/>
  <c r="E1157" i="14"/>
  <c r="E1156" i="14"/>
  <c r="E1155" i="14"/>
  <c r="E1153" i="14"/>
  <c r="E1152" i="14"/>
  <c r="E1149" i="14"/>
  <c r="E1148" i="14"/>
  <c r="E1147" i="14"/>
  <c r="E1145" i="14"/>
  <c r="E1144" i="14"/>
  <c r="E1141" i="14"/>
  <c r="E1140" i="14"/>
  <c r="E1139" i="14"/>
  <c r="E1137" i="14"/>
  <c r="E1136" i="14"/>
  <c r="E1133" i="14"/>
  <c r="E1132" i="14"/>
  <c r="E1131" i="14"/>
  <c r="E1129" i="14"/>
  <c r="E1128" i="14"/>
  <c r="E1125" i="14"/>
  <c r="E1124" i="14"/>
  <c r="E1123" i="14"/>
  <c r="E1121" i="14"/>
  <c r="E1120" i="14"/>
  <c r="E1117" i="14"/>
  <c r="E1116" i="14"/>
  <c r="E1115" i="14"/>
  <c r="E1113" i="14"/>
  <c r="E1112" i="14"/>
  <c r="E1109" i="14"/>
  <c r="E1108" i="14"/>
  <c r="E1107" i="14"/>
  <c r="E1105" i="14"/>
  <c r="E1104" i="14"/>
  <c r="E1103" i="14"/>
  <c r="E1101" i="14"/>
  <c r="E1100" i="14"/>
  <c r="E1099" i="14"/>
  <c r="E1097" i="14"/>
  <c r="E1096" i="14"/>
  <c r="E1093" i="14"/>
  <c r="E1092" i="14"/>
  <c r="E1091" i="14"/>
  <c r="E1089" i="14"/>
  <c r="E1088" i="14"/>
  <c r="E1087" i="14"/>
  <c r="E1085" i="14"/>
  <c r="E1084" i="14"/>
  <c r="E1083" i="14"/>
  <c r="E1081" i="14"/>
  <c r="E1080" i="14"/>
  <c r="E1079" i="14"/>
  <c r="E1077" i="14"/>
  <c r="E1076" i="14"/>
  <c r="E1075" i="14"/>
  <c r="E1073" i="14"/>
  <c r="E1072" i="14"/>
  <c r="E1071" i="14"/>
  <c r="E1069" i="14"/>
  <c r="E1068" i="14"/>
  <c r="E1067" i="14"/>
  <c r="E1065" i="14"/>
  <c r="E1064" i="14"/>
  <c r="E1063" i="14"/>
  <c r="E1061" i="14"/>
  <c r="E1060" i="14"/>
  <c r="E1059" i="14"/>
  <c r="E1057" i="14"/>
  <c r="E1056" i="14"/>
  <c r="E1055" i="14"/>
  <c r="E1053" i="14"/>
  <c r="E1052" i="14"/>
  <c r="E1051" i="14"/>
  <c r="E1049" i="14"/>
  <c r="E1048" i="14"/>
  <c r="E1047" i="14"/>
  <c r="E1045" i="14"/>
  <c r="E1044" i="14"/>
  <c r="E1043" i="14"/>
  <c r="E1041" i="14"/>
  <c r="E1040" i="14"/>
  <c r="E1039" i="14"/>
  <c r="E1037" i="14"/>
  <c r="E1036" i="14"/>
  <c r="E1035" i="14"/>
  <c r="E1033" i="14"/>
  <c r="E1032" i="14"/>
  <c r="E1031" i="14"/>
  <c r="E1029" i="14"/>
  <c r="E1028" i="14"/>
  <c r="E1027" i="14"/>
  <c r="E1025" i="14"/>
  <c r="E1024" i="14"/>
  <c r="E1023" i="14"/>
  <c r="E1021" i="14"/>
  <c r="E1020" i="14"/>
  <c r="E1019" i="14"/>
  <c r="E1017" i="14"/>
  <c r="E1016" i="14"/>
  <c r="E1015" i="14"/>
  <c r="E1013" i="14"/>
  <c r="E1012" i="14"/>
  <c r="E1011" i="14"/>
  <c r="E1009" i="14"/>
  <c r="E1008" i="14"/>
  <c r="E1007" i="14"/>
  <c r="E1005" i="14"/>
  <c r="E1004" i="14"/>
  <c r="E1003" i="14"/>
  <c r="E1001" i="14"/>
  <c r="E1000" i="14"/>
  <c r="E999" i="14"/>
  <c r="E997" i="14"/>
  <c r="E996" i="14"/>
  <c r="E995" i="14"/>
  <c r="E993" i="14"/>
  <c r="E992" i="14"/>
  <c r="E991" i="14"/>
  <c r="E989" i="14"/>
  <c r="E988" i="14"/>
  <c r="E987" i="14"/>
  <c r="E985" i="14"/>
  <c r="E984" i="14"/>
  <c r="E983" i="14"/>
  <c r="E981" i="14"/>
  <c r="E980" i="14"/>
  <c r="E979" i="14"/>
  <c r="E977" i="14"/>
  <c r="E976" i="14"/>
  <c r="E975" i="14"/>
  <c r="E973" i="14"/>
  <c r="E972" i="14"/>
  <c r="E971" i="14"/>
  <c r="E969" i="14"/>
  <c r="E968" i="14"/>
  <c r="E967" i="14"/>
  <c r="E965" i="14"/>
  <c r="E964" i="14"/>
  <c r="E963" i="14"/>
  <c r="E961" i="14"/>
  <c r="E960" i="14"/>
  <c r="E959" i="14"/>
  <c r="E957" i="14"/>
  <c r="E956" i="14"/>
  <c r="E955" i="14"/>
  <c r="E953" i="14"/>
  <c r="E952" i="14"/>
  <c r="E951" i="14"/>
  <c r="E949" i="14"/>
  <c r="E948" i="14"/>
  <c r="E947" i="14"/>
  <c r="E945" i="14"/>
  <c r="E944" i="14"/>
  <c r="E943" i="14"/>
  <c r="E941" i="14"/>
  <c r="E940" i="14"/>
  <c r="E939" i="14"/>
  <c r="E937" i="14"/>
  <c r="E936" i="14"/>
  <c r="E935" i="14"/>
  <c r="E933" i="14"/>
  <c r="E932" i="14"/>
  <c r="E931" i="14"/>
  <c r="E929" i="14"/>
  <c r="E928" i="14"/>
  <c r="E927" i="14"/>
  <c r="E925" i="14"/>
  <c r="E924" i="14"/>
  <c r="E923" i="14"/>
  <c r="E921" i="14"/>
  <c r="E920" i="14"/>
  <c r="E919" i="14"/>
  <c r="E917" i="14"/>
  <c r="E916" i="14"/>
  <c r="E915" i="14"/>
  <c r="E913" i="14"/>
  <c r="E912" i="14"/>
  <c r="E911" i="14"/>
  <c r="E909" i="14"/>
  <c r="E908" i="14"/>
  <c r="E907" i="14"/>
  <c r="E905" i="14"/>
  <c r="E904" i="14"/>
  <c r="E903" i="14"/>
  <c r="E901" i="14"/>
  <c r="E900" i="14"/>
  <c r="E899" i="14"/>
  <c r="E897" i="14"/>
  <c r="E896" i="14"/>
  <c r="E895" i="14"/>
  <c r="E893" i="14"/>
  <c r="E892" i="14"/>
  <c r="E891" i="14"/>
  <c r="E889" i="14"/>
  <c r="E888" i="14"/>
  <c r="E887" i="14"/>
  <c r="E885" i="14"/>
  <c r="E884" i="14"/>
  <c r="E883" i="14"/>
  <c r="E881" i="14"/>
  <c r="E880" i="14"/>
  <c r="E879" i="14"/>
  <c r="E877" i="14"/>
  <c r="E876" i="14"/>
  <c r="E875" i="14"/>
  <c r="E873" i="14"/>
  <c r="E872" i="14"/>
  <c r="E871" i="14"/>
  <c r="E869" i="14"/>
  <c r="E868" i="14"/>
  <c r="E867" i="14"/>
  <c r="E865" i="14"/>
  <c r="E864" i="14"/>
  <c r="E863" i="14"/>
  <c r="E861" i="14"/>
  <c r="E860" i="14"/>
  <c r="E859" i="14"/>
  <c r="E857" i="14"/>
  <c r="E856" i="14"/>
  <c r="E855" i="14"/>
  <c r="E853" i="14"/>
  <c r="E852" i="14"/>
  <c r="E851" i="14"/>
  <c r="E849" i="14"/>
  <c r="E848" i="14"/>
  <c r="E847" i="14"/>
  <c r="E845" i="14"/>
  <c r="E844" i="14"/>
  <c r="E843" i="14"/>
  <c r="E841" i="14"/>
  <c r="E840" i="14"/>
  <c r="E839" i="14"/>
  <c r="E837" i="14"/>
  <c r="E836" i="14"/>
  <c r="E835" i="14"/>
  <c r="E833" i="14"/>
  <c r="E832" i="14"/>
  <c r="E831" i="14"/>
  <c r="E829" i="14"/>
  <c r="E828" i="14"/>
  <c r="E827" i="14"/>
  <c r="E825" i="14"/>
  <c r="E824" i="14"/>
  <c r="E823" i="14"/>
  <c r="E821" i="14"/>
  <c r="E820" i="14"/>
  <c r="E819" i="14"/>
  <c r="E817" i="14"/>
  <c r="E816" i="14"/>
  <c r="E815" i="14"/>
  <c r="E813" i="14"/>
  <c r="E812" i="14"/>
  <c r="E811" i="14"/>
  <c r="E809" i="14"/>
  <c r="E808" i="14"/>
  <c r="E807" i="14"/>
  <c r="E805" i="14"/>
  <c r="E804" i="14"/>
  <c r="E803" i="14"/>
  <c r="E801" i="14"/>
  <c r="E800" i="14"/>
  <c r="E799" i="14"/>
  <c r="E797" i="14"/>
  <c r="E796" i="14"/>
  <c r="E795" i="14"/>
  <c r="E793" i="14"/>
  <c r="E792" i="14"/>
  <c r="E791" i="14"/>
  <c r="E789" i="14"/>
  <c r="E788" i="14"/>
  <c r="E787" i="14"/>
  <c r="E785" i="14"/>
  <c r="E784" i="14"/>
  <c r="E783" i="14"/>
  <c r="E781" i="14"/>
  <c r="E780" i="14"/>
  <c r="E779" i="14"/>
  <c r="E777" i="14"/>
  <c r="E776" i="14"/>
  <c r="E775" i="14"/>
  <c r="E773" i="14"/>
  <c r="E772" i="14"/>
  <c r="E771" i="14"/>
  <c r="E769" i="14"/>
  <c r="E768" i="14"/>
  <c r="E767" i="14"/>
  <c r="E765" i="14"/>
  <c r="E764" i="14"/>
  <c r="E763" i="14"/>
  <c r="E761" i="14"/>
  <c r="E760" i="14"/>
  <c r="E759" i="14"/>
  <c r="E757" i="14"/>
  <c r="E756" i="14"/>
  <c r="E755" i="14"/>
  <c r="E753" i="14"/>
  <c r="E752" i="14"/>
  <c r="E751" i="14"/>
  <c r="E749" i="14"/>
  <c r="E748" i="14"/>
  <c r="E747" i="14"/>
  <c r="E745" i="14"/>
  <c r="E744" i="14"/>
  <c r="E743" i="14"/>
  <c r="E741" i="14"/>
  <c r="E740" i="14"/>
  <c r="E739" i="14"/>
  <c r="E737" i="14"/>
  <c r="E736" i="14"/>
  <c r="E735" i="14"/>
  <c r="E733" i="14"/>
  <c r="E732" i="14"/>
  <c r="E731" i="14"/>
  <c r="E729" i="14"/>
  <c r="E728" i="14"/>
  <c r="E727" i="14"/>
  <c r="E725" i="14"/>
  <c r="E724" i="14"/>
  <c r="E723" i="14"/>
  <c r="E721" i="14"/>
  <c r="E720" i="14"/>
  <c r="E719" i="14"/>
  <c r="E717" i="14"/>
  <c r="E716" i="14"/>
  <c r="E715" i="14"/>
  <c r="E713" i="14"/>
  <c r="E712" i="14"/>
  <c r="E711" i="14"/>
  <c r="E709" i="14"/>
  <c r="E708" i="14"/>
  <c r="E707" i="14"/>
  <c r="E705" i="14"/>
  <c r="E704" i="14"/>
  <c r="E703" i="14"/>
  <c r="E701" i="14"/>
  <c r="E700" i="14"/>
  <c r="E699" i="14"/>
  <c r="E697" i="14"/>
  <c r="E696" i="14"/>
  <c r="E695" i="14"/>
  <c r="E693" i="14"/>
  <c r="E692" i="14"/>
  <c r="E691" i="14"/>
  <c r="E689" i="14"/>
  <c r="E688" i="14"/>
  <c r="E687" i="14"/>
  <c r="E685" i="14"/>
  <c r="E684" i="14"/>
  <c r="E683" i="14"/>
  <c r="E681" i="14"/>
  <c r="E680" i="14"/>
  <c r="E679" i="14"/>
  <c r="E677" i="14"/>
  <c r="E676" i="14"/>
  <c r="E675" i="14"/>
  <c r="E673" i="14"/>
  <c r="E672" i="14"/>
  <c r="E671" i="14"/>
  <c r="E669" i="14"/>
  <c r="E668" i="14"/>
  <c r="E667" i="14"/>
  <c r="E665" i="14"/>
  <c r="E664" i="14"/>
  <c r="E663" i="14"/>
  <c r="E661" i="14"/>
  <c r="E660" i="14"/>
  <c r="E659" i="14"/>
  <c r="E657" i="14"/>
  <c r="E656" i="14"/>
  <c r="E655" i="14"/>
  <c r="E653" i="14"/>
  <c r="E652" i="14"/>
  <c r="E651" i="14"/>
  <c r="E649" i="14"/>
  <c r="E648" i="14"/>
  <c r="E647" i="14"/>
  <c r="E645" i="14"/>
  <c r="E644" i="14"/>
  <c r="E643" i="14"/>
  <c r="E641" i="14"/>
  <c r="E640" i="14"/>
  <c r="E639" i="14"/>
  <c r="E637" i="14"/>
  <c r="E636" i="14"/>
  <c r="E635" i="14"/>
  <c r="E633" i="14"/>
  <c r="E632" i="14"/>
  <c r="E631" i="14"/>
  <c r="E629" i="14"/>
  <c r="E628" i="14"/>
  <c r="E627" i="14"/>
  <c r="E625" i="14"/>
  <c r="E624" i="14"/>
  <c r="E623" i="14"/>
  <c r="E621" i="14"/>
  <c r="E620" i="14"/>
  <c r="E619" i="14"/>
  <c r="E617" i="14"/>
  <c r="E616" i="14"/>
  <c r="E615" i="14"/>
  <c r="E613" i="14"/>
  <c r="E612" i="14"/>
  <c r="E611" i="14"/>
  <c r="E609" i="14"/>
  <c r="E608" i="14"/>
  <c r="E607" i="14"/>
  <c r="E605" i="14"/>
  <c r="E604" i="14"/>
  <c r="E603" i="14"/>
  <c r="E601" i="14"/>
  <c r="E600" i="14"/>
  <c r="E599" i="14"/>
  <c r="E597" i="14"/>
  <c r="E596" i="14"/>
  <c r="E595" i="14"/>
  <c r="E593" i="14"/>
  <c r="E592" i="14"/>
  <c r="E591" i="14"/>
  <c r="E589" i="14"/>
  <c r="E588" i="14"/>
  <c r="E587" i="14"/>
  <c r="E585" i="14"/>
  <c r="E584" i="14"/>
  <c r="E583" i="14"/>
  <c r="E581" i="14"/>
  <c r="E580" i="14"/>
  <c r="E579" i="14"/>
  <c r="E577" i="14"/>
  <c r="E576" i="14"/>
  <c r="E575" i="14"/>
  <c r="E573" i="14"/>
  <c r="E572" i="14"/>
  <c r="E571" i="14"/>
  <c r="E569" i="14"/>
  <c r="E568" i="14"/>
  <c r="E567" i="14"/>
  <c r="E565" i="14"/>
  <c r="E564" i="14"/>
  <c r="E563" i="14"/>
  <c r="E561" i="14"/>
  <c r="E560" i="14"/>
  <c r="E559" i="14"/>
  <c r="E557" i="14"/>
  <c r="E556" i="14"/>
  <c r="E555" i="14"/>
  <c r="E553" i="14"/>
  <c r="E552" i="14"/>
  <c r="E551" i="14"/>
  <c r="E549" i="14"/>
  <c r="E548" i="14"/>
  <c r="E547" i="14"/>
  <c r="E545" i="14"/>
  <c r="E544" i="14"/>
  <c r="E543" i="14"/>
  <c r="E541" i="14"/>
  <c r="E540" i="14"/>
  <c r="E539" i="14"/>
  <c r="E537" i="14"/>
  <c r="E536" i="14"/>
  <c r="E535" i="14"/>
  <c r="E533" i="14"/>
  <c r="E532" i="14"/>
  <c r="E531" i="14"/>
  <c r="E529" i="14"/>
  <c r="E528" i="14"/>
  <c r="E527" i="14"/>
  <c r="E525" i="14"/>
  <c r="E524" i="14"/>
  <c r="E523" i="14"/>
  <c r="E521" i="14"/>
  <c r="E520" i="14"/>
  <c r="E519" i="14"/>
  <c r="E517" i="14"/>
  <c r="E516" i="14"/>
  <c r="E515" i="14"/>
  <c r="E513" i="14"/>
  <c r="E512" i="14"/>
  <c r="E511" i="14"/>
  <c r="E509" i="14"/>
  <c r="E508" i="14"/>
  <c r="E507" i="14"/>
  <c r="E505" i="14"/>
  <c r="E504" i="14"/>
  <c r="E503" i="14"/>
  <c r="E501" i="14"/>
  <c r="E500" i="14"/>
  <c r="E499" i="14"/>
  <c r="E497" i="14"/>
  <c r="E496" i="14"/>
  <c r="E495" i="14"/>
  <c r="E493" i="14"/>
  <c r="E492" i="14"/>
  <c r="E491" i="14"/>
  <c r="E489" i="14"/>
  <c r="E488" i="14"/>
  <c r="E487" i="14"/>
  <c r="E485" i="14"/>
  <c r="E484" i="14"/>
  <c r="E483" i="14"/>
  <c r="E481" i="14"/>
  <c r="E480" i="14"/>
  <c r="E479" i="14"/>
  <c r="E477" i="14"/>
  <c r="E476" i="14"/>
  <c r="E475" i="14"/>
  <c r="E473" i="14"/>
  <c r="E472" i="14"/>
  <c r="E471" i="14"/>
  <c r="E469" i="14"/>
  <c r="E468" i="14"/>
  <c r="E467" i="14"/>
  <c r="E465" i="14"/>
  <c r="E464" i="14"/>
  <c r="E463" i="14"/>
  <c r="E461" i="14"/>
  <c r="E460" i="14"/>
  <c r="E459" i="14"/>
  <c r="E457" i="14"/>
  <c r="E456" i="14"/>
  <c r="E455" i="14"/>
  <c r="E453" i="14"/>
  <c r="E452" i="14"/>
  <c r="E451" i="14"/>
  <c r="E449" i="14"/>
  <c r="E448" i="14"/>
  <c r="E447" i="14"/>
  <c r="E445" i="14"/>
  <c r="E444" i="14"/>
  <c r="E443" i="14"/>
  <c r="E441" i="14"/>
  <c r="E440" i="14"/>
  <c r="E439" i="14"/>
  <c r="E437" i="14"/>
  <c r="E436" i="14"/>
  <c r="E435" i="14"/>
  <c r="E433" i="14"/>
  <c r="E432" i="14"/>
  <c r="E431" i="14"/>
  <c r="E429" i="14"/>
  <c r="E428" i="14"/>
  <c r="E427" i="14"/>
  <c r="E425" i="14"/>
  <c r="E424" i="14"/>
  <c r="E423" i="14"/>
  <c r="E421" i="14"/>
  <c r="E420" i="14"/>
  <c r="E419" i="14"/>
  <c r="E417" i="14"/>
  <c r="E416" i="14"/>
  <c r="E415" i="14"/>
  <c r="E413" i="14"/>
  <c r="E412" i="14"/>
  <c r="E411" i="14"/>
  <c r="E409" i="14"/>
  <c r="E408" i="14"/>
  <c r="E407" i="14"/>
  <c r="E405" i="14"/>
  <c r="E404" i="14"/>
  <c r="E403" i="14"/>
  <c r="E401" i="14"/>
  <c r="E400" i="14"/>
  <c r="E399" i="14"/>
  <c r="E397" i="14"/>
  <c r="E396" i="14"/>
  <c r="E395" i="14"/>
  <c r="E393" i="14"/>
  <c r="E392" i="14"/>
  <c r="E391" i="14"/>
  <c r="E389" i="14"/>
  <c r="E388" i="14"/>
  <c r="E387" i="14"/>
  <c r="E385" i="14"/>
  <c r="E384" i="14"/>
  <c r="E383" i="14"/>
  <c r="E381" i="14"/>
  <c r="E380" i="14"/>
  <c r="E379" i="14"/>
  <c r="E377" i="14"/>
  <c r="E376" i="14"/>
  <c r="E375" i="14"/>
  <c r="E373" i="14"/>
  <c r="E372" i="14"/>
  <c r="E371" i="14"/>
  <c r="E369" i="14"/>
  <c r="E368" i="14"/>
  <c r="E367" i="14"/>
  <c r="E365" i="14"/>
  <c r="E364" i="14"/>
  <c r="E363" i="14"/>
  <c r="E361" i="14"/>
  <c r="E360" i="14"/>
  <c r="E359" i="14"/>
  <c r="E357" i="14"/>
  <c r="E356" i="14"/>
  <c r="E355" i="14"/>
  <c r="E353" i="14"/>
  <c r="E352" i="14"/>
  <c r="E351" i="14"/>
  <c r="E349" i="14"/>
  <c r="E348" i="14"/>
  <c r="E347" i="14"/>
  <c r="E345" i="14"/>
  <c r="E344" i="14"/>
  <c r="E343" i="14"/>
  <c r="E341" i="14"/>
  <c r="E340" i="14"/>
  <c r="E339" i="14"/>
  <c r="E337" i="14"/>
  <c r="E336" i="14"/>
  <c r="E335" i="14"/>
  <c r="E333" i="14"/>
  <c r="E332" i="14"/>
  <c r="E331" i="14"/>
  <c r="E329" i="14"/>
  <c r="E328" i="14"/>
  <c r="E327" i="14"/>
  <c r="E325" i="14"/>
  <c r="E324" i="14"/>
  <c r="E323" i="14"/>
  <c r="E321" i="14"/>
  <c r="E320" i="14"/>
  <c r="E319" i="14"/>
  <c r="E317" i="14"/>
  <c r="E316" i="14"/>
  <c r="E315" i="14"/>
  <c r="E313" i="14"/>
  <c r="E312" i="14"/>
  <c r="E311" i="14"/>
  <c r="E309" i="14"/>
  <c r="E308" i="14"/>
  <c r="E307" i="14"/>
  <c r="E305" i="14"/>
  <c r="E304" i="14"/>
  <c r="E303" i="14"/>
  <c r="E301" i="14"/>
  <c r="E300" i="14"/>
  <c r="E299" i="14"/>
  <c r="E297" i="14"/>
  <c r="E296" i="14"/>
  <c r="E295" i="14"/>
  <c r="E293" i="14"/>
  <c r="E292" i="14"/>
  <c r="E291" i="14"/>
  <c r="E289" i="14"/>
  <c r="E288" i="14"/>
  <c r="E287" i="14"/>
  <c r="E285" i="14"/>
  <c r="E284" i="14"/>
  <c r="E283" i="14"/>
  <c r="E281" i="14"/>
  <c r="E280" i="14"/>
  <c r="E279" i="14"/>
  <c r="E277" i="14"/>
  <c r="E276" i="14"/>
  <c r="E275" i="14"/>
  <c r="E273" i="14"/>
  <c r="E272" i="14"/>
  <c r="E271" i="14"/>
  <c r="E269" i="14"/>
  <c r="E268" i="14"/>
  <c r="E267" i="14"/>
  <c r="E265" i="14"/>
  <c r="E264" i="14"/>
  <c r="E263" i="14"/>
  <c r="E261" i="14"/>
  <c r="E260" i="14"/>
  <c r="E259" i="14"/>
  <c r="E257" i="14"/>
  <c r="E256" i="14"/>
  <c r="E255" i="14"/>
  <c r="E253" i="14"/>
  <c r="E252" i="14"/>
  <c r="E251" i="14"/>
  <c r="E249" i="14"/>
  <c r="E248" i="14"/>
  <c r="E247" i="14"/>
  <c r="E245" i="14"/>
  <c r="E244" i="14"/>
  <c r="E243" i="14"/>
  <c r="E241" i="14"/>
  <c r="E240" i="14"/>
  <c r="E239" i="14"/>
  <c r="E237" i="14"/>
  <c r="E236" i="14"/>
  <c r="E235" i="14"/>
  <c r="E233" i="14"/>
  <c r="E232" i="14"/>
  <c r="E231" i="14"/>
  <c r="E229" i="14"/>
  <c r="E228" i="14"/>
  <c r="C1423" i="14" l="1"/>
  <c r="D170" i="14"/>
  <c r="D27" i="15" l="1"/>
  <c r="D171" i="14" s="1"/>
  <c r="E5" i="20"/>
  <c r="E6" i="20"/>
  <c r="E7" i="20"/>
  <c r="E8" i="20"/>
  <c r="E9" i="20"/>
  <c r="E10" i="20"/>
  <c r="E11" i="20"/>
  <c r="E12" i="20"/>
  <c r="E13" i="20"/>
  <c r="E14" i="20"/>
  <c r="E15" i="20"/>
  <c r="E16" i="20"/>
  <c r="E17" i="20"/>
  <c r="E18" i="20"/>
  <c r="E19" i="20"/>
  <c r="E20" i="20"/>
  <c r="E21" i="20"/>
  <c r="E22" i="20"/>
  <c r="E23" i="20"/>
  <c r="E24" i="20"/>
  <c r="E25" i="20"/>
  <c r="E26" i="20"/>
  <c r="E27" i="20"/>
  <c r="E28" i="20"/>
  <c r="E29" i="20"/>
  <c r="E30" i="20"/>
  <c r="E31" i="20"/>
  <c r="E32" i="20"/>
  <c r="E33" i="20"/>
  <c r="E34" i="20"/>
  <c r="E35" i="20"/>
  <c r="E36" i="20"/>
  <c r="E37" i="20"/>
  <c r="E38" i="20"/>
  <c r="E39" i="20"/>
  <c r="E40" i="20"/>
  <c r="E41" i="20"/>
  <c r="E42" i="20"/>
  <c r="E43" i="20"/>
  <c r="E44" i="20"/>
  <c r="E45" i="20"/>
  <c r="E46" i="20"/>
  <c r="E47" i="20"/>
  <c r="E48" i="20"/>
  <c r="E49" i="20"/>
  <c r="E50" i="20"/>
  <c r="E51" i="20"/>
  <c r="E52" i="20"/>
  <c r="E53" i="20"/>
  <c r="E54" i="20"/>
  <c r="E55" i="20"/>
  <c r="E56" i="20"/>
  <c r="E57" i="20"/>
  <c r="E58" i="20"/>
  <c r="E59" i="20"/>
  <c r="E60" i="20"/>
  <c r="E61" i="20"/>
  <c r="E62" i="20"/>
  <c r="E63" i="20"/>
  <c r="E64" i="20"/>
  <c r="E65" i="20"/>
  <c r="E66" i="20"/>
  <c r="E67" i="20"/>
  <c r="E68" i="20"/>
  <c r="E69" i="20"/>
  <c r="E70" i="20"/>
  <c r="E71" i="20"/>
  <c r="E72" i="20"/>
  <c r="E73" i="20"/>
  <c r="E74" i="20"/>
  <c r="E75" i="20"/>
  <c r="E76" i="20"/>
  <c r="E77" i="20"/>
  <c r="E78" i="20"/>
  <c r="E79" i="20"/>
  <c r="E80" i="20"/>
  <c r="E81" i="20"/>
  <c r="E82" i="20"/>
  <c r="E83" i="20"/>
  <c r="E84" i="20"/>
  <c r="E85" i="20"/>
  <c r="E86" i="20"/>
  <c r="E87" i="20"/>
  <c r="E88" i="20"/>
  <c r="E89" i="20"/>
  <c r="E90" i="20"/>
  <c r="E91" i="20"/>
  <c r="E92" i="20"/>
  <c r="E93" i="20"/>
  <c r="E94" i="20"/>
  <c r="E95" i="20"/>
  <c r="E96" i="20"/>
  <c r="E97" i="20"/>
  <c r="E98" i="20"/>
  <c r="E99" i="20"/>
  <c r="E100" i="20"/>
  <c r="E101" i="20"/>
  <c r="E102" i="20"/>
  <c r="E103" i="20"/>
  <c r="E104" i="20"/>
  <c r="E105" i="20"/>
  <c r="E106" i="20"/>
  <c r="E107" i="20"/>
  <c r="E108" i="20"/>
  <c r="E109" i="20"/>
  <c r="E110" i="20"/>
  <c r="E111" i="20"/>
  <c r="E112" i="20"/>
  <c r="E113" i="20"/>
  <c r="E114" i="20"/>
  <c r="E115" i="20"/>
  <c r="E116" i="20"/>
  <c r="E117" i="20"/>
  <c r="E118" i="20"/>
  <c r="E119" i="20"/>
  <c r="E120" i="20"/>
  <c r="E121" i="20"/>
  <c r="E122" i="20"/>
  <c r="E123" i="20"/>
  <c r="E124" i="20"/>
  <c r="E125" i="20"/>
  <c r="E126" i="20"/>
  <c r="E127" i="20"/>
  <c r="E128" i="20"/>
  <c r="E129" i="20"/>
  <c r="E130" i="20"/>
  <c r="E131" i="20"/>
  <c r="E132" i="20"/>
  <c r="E133" i="20"/>
  <c r="E134" i="20"/>
  <c r="E135" i="20"/>
  <c r="E136" i="20"/>
  <c r="E137" i="20"/>
  <c r="E138" i="20"/>
  <c r="E139" i="20"/>
  <c r="E140" i="20"/>
  <c r="E141" i="20"/>
  <c r="E142" i="20"/>
  <c r="E143" i="20"/>
  <c r="E144" i="20"/>
  <c r="E145" i="20"/>
  <c r="E146" i="20"/>
  <c r="E147" i="20"/>
  <c r="E148" i="20"/>
  <c r="E149" i="20"/>
  <c r="E150" i="20"/>
  <c r="E151" i="20"/>
  <c r="E152" i="20"/>
  <c r="E153" i="20"/>
  <c r="E154" i="20"/>
  <c r="E155" i="20"/>
  <c r="E156" i="20"/>
  <c r="E157" i="20"/>
  <c r="E158" i="20"/>
  <c r="E159" i="20"/>
  <c r="E160" i="20"/>
  <c r="E161" i="20"/>
  <c r="E162" i="20"/>
  <c r="E163" i="20"/>
  <c r="E164" i="20"/>
  <c r="E165" i="20"/>
  <c r="E166" i="20"/>
  <c r="E167" i="20"/>
  <c r="E168" i="20"/>
  <c r="E169" i="20"/>
  <c r="E170" i="20"/>
  <c r="E171" i="20"/>
  <c r="E172" i="20"/>
  <c r="E173" i="20"/>
  <c r="E174" i="20"/>
  <c r="E175" i="20"/>
  <c r="E176" i="20"/>
  <c r="E177" i="20"/>
  <c r="E178" i="20"/>
  <c r="E179" i="20"/>
  <c r="E180" i="20"/>
  <c r="E181" i="20"/>
  <c r="E182" i="20"/>
  <c r="E183" i="20"/>
  <c r="E184" i="20"/>
  <c r="E185" i="20"/>
  <c r="E186" i="20"/>
  <c r="E187" i="20"/>
  <c r="E188" i="20"/>
  <c r="E189" i="20"/>
  <c r="E190" i="20"/>
  <c r="E191" i="20"/>
  <c r="E192" i="20"/>
  <c r="E193" i="20"/>
  <c r="E194" i="20"/>
  <c r="E195" i="20"/>
  <c r="E196" i="20"/>
  <c r="E197" i="20"/>
  <c r="E198" i="20"/>
  <c r="E199" i="20"/>
  <c r="E200" i="20"/>
  <c r="E201" i="20"/>
  <c r="E202" i="20"/>
  <c r="E203" i="20"/>
  <c r="E204" i="20"/>
  <c r="E205" i="20"/>
  <c r="E206" i="20"/>
  <c r="E207" i="20"/>
  <c r="E208" i="20"/>
  <c r="E209" i="20"/>
  <c r="E210" i="20"/>
  <c r="E211" i="20"/>
  <c r="E212" i="20"/>
  <c r="E213" i="20"/>
  <c r="E214" i="20"/>
  <c r="E215" i="20"/>
  <c r="E216" i="20"/>
  <c r="E217" i="20"/>
  <c r="E218" i="20"/>
  <c r="E219" i="20"/>
  <c r="E220" i="20"/>
  <c r="E221" i="20"/>
  <c r="E222" i="20"/>
  <c r="E223" i="20"/>
  <c r="E224" i="20"/>
  <c r="E225" i="20"/>
  <c r="E226" i="20"/>
  <c r="E227" i="20"/>
  <c r="E228" i="20"/>
  <c r="E229" i="20"/>
  <c r="E230" i="20"/>
  <c r="E231" i="20"/>
  <c r="E232" i="20"/>
  <c r="E233" i="20"/>
  <c r="E234" i="20"/>
  <c r="E235" i="20"/>
  <c r="E236" i="20"/>
  <c r="E237" i="20"/>
  <c r="E238" i="20"/>
  <c r="E239" i="20"/>
  <c r="E240" i="20"/>
  <c r="E241" i="20"/>
  <c r="E242" i="20"/>
  <c r="E243" i="20"/>
  <c r="E244" i="20"/>
  <c r="E245" i="20"/>
  <c r="E246" i="20"/>
  <c r="E247" i="20"/>
  <c r="E248" i="20"/>
  <c r="E249" i="20"/>
  <c r="E250" i="20"/>
  <c r="E251" i="20"/>
  <c r="E252" i="20"/>
  <c r="E253" i="20"/>
  <c r="E254" i="20"/>
  <c r="E255" i="20"/>
  <c r="E256" i="20"/>
  <c r="E257" i="20"/>
  <c r="E258" i="20"/>
  <c r="E259" i="20"/>
  <c r="E260" i="20"/>
  <c r="E261" i="20"/>
  <c r="E262" i="20"/>
  <c r="E263" i="20"/>
  <c r="E264" i="20"/>
  <c r="E265" i="20"/>
  <c r="E266" i="20"/>
  <c r="E267" i="20"/>
  <c r="E268" i="20"/>
  <c r="E269" i="20"/>
  <c r="E270" i="20"/>
  <c r="E271" i="20"/>
  <c r="E272" i="20"/>
  <c r="E273" i="20"/>
  <c r="E274" i="20"/>
  <c r="E275" i="20"/>
  <c r="E276" i="20"/>
  <c r="E277" i="20"/>
  <c r="E278" i="20"/>
  <c r="E279" i="20"/>
  <c r="E280" i="20"/>
  <c r="E281" i="20"/>
  <c r="E282" i="20"/>
  <c r="E283" i="20"/>
  <c r="E284" i="20"/>
  <c r="E285" i="20"/>
  <c r="E286" i="20"/>
  <c r="E287" i="20"/>
  <c r="E288" i="20"/>
  <c r="E289" i="20"/>
  <c r="E290" i="20"/>
  <c r="E291" i="20"/>
  <c r="E292" i="20"/>
  <c r="E293" i="20"/>
  <c r="E294" i="20"/>
  <c r="E295" i="20"/>
  <c r="E296" i="20"/>
  <c r="E297" i="20"/>
  <c r="E298" i="20"/>
  <c r="E299" i="20"/>
  <c r="E300" i="20"/>
  <c r="E301" i="20"/>
  <c r="E302" i="20"/>
  <c r="E303" i="20"/>
  <c r="E304" i="20"/>
  <c r="E305" i="20"/>
  <c r="E306" i="20"/>
  <c r="E307" i="20"/>
  <c r="E308" i="20"/>
  <c r="E309" i="20"/>
  <c r="E310" i="20"/>
  <c r="E311" i="20"/>
  <c r="E312" i="20"/>
  <c r="E313" i="20"/>
  <c r="E314" i="20"/>
  <c r="E315" i="20"/>
  <c r="E316" i="20"/>
  <c r="E317" i="20"/>
  <c r="E318" i="20"/>
  <c r="E319" i="20"/>
  <c r="E320" i="20"/>
  <c r="E321" i="20"/>
  <c r="E322" i="20"/>
  <c r="E323" i="20"/>
  <c r="E324" i="20"/>
  <c r="E325" i="20"/>
  <c r="E326" i="20"/>
  <c r="E327" i="20"/>
  <c r="E328" i="20"/>
  <c r="E329" i="20"/>
  <c r="E330" i="20"/>
  <c r="E331" i="20"/>
  <c r="E332" i="20"/>
  <c r="E333" i="20"/>
  <c r="E334" i="20"/>
  <c r="E335" i="20"/>
  <c r="E336" i="20"/>
  <c r="E337" i="20"/>
  <c r="E338" i="20"/>
  <c r="E339" i="20"/>
  <c r="E340" i="20"/>
  <c r="E341" i="20"/>
  <c r="E342" i="20"/>
  <c r="E343" i="20"/>
  <c r="E344" i="20"/>
  <c r="E345" i="20"/>
  <c r="E346" i="20"/>
  <c r="E347" i="20"/>
  <c r="E348" i="20"/>
  <c r="E349" i="20"/>
  <c r="E350" i="20"/>
  <c r="E351" i="20"/>
  <c r="E352" i="20"/>
  <c r="E353" i="20"/>
  <c r="E354" i="20"/>
  <c r="E355" i="20"/>
  <c r="E356" i="20"/>
  <c r="E357" i="20"/>
  <c r="E358" i="20"/>
  <c r="E359" i="20"/>
  <c r="E360" i="20"/>
  <c r="E361" i="20"/>
  <c r="E362" i="20"/>
  <c r="E363" i="20"/>
  <c r="E364" i="20"/>
  <c r="E365" i="20"/>
  <c r="E366" i="20"/>
  <c r="E367" i="20"/>
  <c r="E368" i="20"/>
  <c r="E369" i="20"/>
  <c r="E370" i="20"/>
  <c r="E371" i="20"/>
  <c r="E372" i="20"/>
  <c r="E373" i="20"/>
  <c r="E374" i="20"/>
  <c r="E375" i="20"/>
  <c r="E376" i="20"/>
  <c r="E377" i="20"/>
  <c r="E378" i="20"/>
  <c r="E379" i="20"/>
  <c r="E380" i="20"/>
  <c r="E381" i="20"/>
  <c r="E382" i="20"/>
  <c r="E383" i="20"/>
  <c r="E384" i="20"/>
  <c r="E385" i="20"/>
  <c r="E386" i="20"/>
  <c r="E387" i="20"/>
  <c r="E388" i="20"/>
  <c r="E389" i="20"/>
  <c r="E390" i="20"/>
  <c r="E391" i="20"/>
  <c r="E392" i="20"/>
  <c r="E393" i="20"/>
  <c r="E394" i="20"/>
  <c r="E395" i="20"/>
  <c r="E396" i="20"/>
  <c r="E397" i="20"/>
  <c r="E398" i="20"/>
  <c r="E399" i="20"/>
  <c r="E400" i="20"/>
  <c r="E401" i="20"/>
  <c r="E402" i="20"/>
  <c r="E403" i="20"/>
  <c r="E404" i="20"/>
  <c r="E405" i="20"/>
  <c r="E406" i="20"/>
  <c r="E407" i="20"/>
  <c r="E408" i="20"/>
  <c r="E409" i="20"/>
  <c r="E410" i="20"/>
  <c r="E411" i="20"/>
  <c r="E412" i="20"/>
  <c r="E413" i="20"/>
  <c r="E414" i="20"/>
  <c r="E415" i="20"/>
  <c r="E416" i="20"/>
  <c r="E417" i="20"/>
  <c r="E418" i="20"/>
  <c r="E419" i="20"/>
  <c r="E420" i="20"/>
  <c r="E421" i="20"/>
  <c r="E422" i="20"/>
  <c r="E423" i="20"/>
  <c r="E424" i="20"/>
  <c r="E425" i="20"/>
  <c r="E426" i="20"/>
  <c r="E427" i="20"/>
  <c r="E428" i="20"/>
  <c r="E429" i="20"/>
  <c r="E430" i="20"/>
  <c r="E431" i="20"/>
  <c r="E432" i="20"/>
  <c r="E433" i="20"/>
  <c r="E434" i="20"/>
  <c r="E435" i="20"/>
  <c r="E436" i="20"/>
  <c r="E437" i="20"/>
  <c r="E438" i="20"/>
  <c r="E439" i="20"/>
  <c r="E440" i="20"/>
  <c r="E441" i="20"/>
  <c r="E442" i="20"/>
  <c r="E443" i="20"/>
  <c r="E444" i="20"/>
  <c r="E445" i="20"/>
  <c r="E446" i="20"/>
  <c r="E447" i="20"/>
  <c r="E448" i="20"/>
  <c r="E449" i="20"/>
  <c r="E450" i="20"/>
  <c r="E451" i="20"/>
  <c r="E452" i="20"/>
  <c r="E453" i="20"/>
  <c r="E454" i="20"/>
  <c r="E455" i="20"/>
  <c r="E456" i="20"/>
  <c r="E457" i="20"/>
  <c r="E458" i="20"/>
  <c r="E459" i="20"/>
  <c r="E460" i="20"/>
  <c r="E461" i="20"/>
  <c r="E462" i="20"/>
  <c r="E463" i="20"/>
  <c r="E464" i="20"/>
  <c r="E465" i="20"/>
  <c r="E466" i="20"/>
  <c r="E467" i="20"/>
  <c r="E468" i="20"/>
  <c r="E469" i="20"/>
  <c r="E470" i="20"/>
  <c r="E471" i="20"/>
  <c r="E472" i="20"/>
  <c r="E473" i="20"/>
  <c r="E474" i="20"/>
  <c r="E475" i="20"/>
  <c r="E476" i="20"/>
  <c r="E477" i="20"/>
  <c r="E478" i="20"/>
  <c r="E479" i="20"/>
  <c r="E480" i="20"/>
  <c r="E481" i="20"/>
  <c r="E482" i="20"/>
  <c r="E483" i="20"/>
  <c r="E484" i="20"/>
  <c r="E485" i="20"/>
  <c r="E486" i="20"/>
  <c r="E487" i="20"/>
  <c r="E488" i="20"/>
  <c r="E489" i="20"/>
  <c r="E490" i="20"/>
  <c r="E491" i="20"/>
  <c r="E492" i="20"/>
  <c r="E493" i="20"/>
  <c r="E494" i="20"/>
  <c r="E495" i="20"/>
  <c r="E496" i="20"/>
  <c r="E497" i="20"/>
  <c r="E498" i="20"/>
  <c r="E499" i="20"/>
  <c r="E500" i="20"/>
  <c r="E501" i="20"/>
  <c r="E502" i="20"/>
  <c r="E503" i="20"/>
  <c r="E504" i="20"/>
  <c r="E505" i="20"/>
  <c r="E506" i="20"/>
  <c r="E507" i="20"/>
  <c r="E508" i="20"/>
  <c r="E509" i="20"/>
  <c r="E510" i="20"/>
  <c r="E511" i="20"/>
  <c r="E512" i="20"/>
  <c r="E513" i="20"/>
  <c r="E514" i="20"/>
  <c r="E515" i="20"/>
  <c r="E516" i="20"/>
  <c r="E517" i="20"/>
  <c r="E518" i="20"/>
  <c r="E519" i="20"/>
  <c r="E520" i="20"/>
  <c r="E521" i="20"/>
  <c r="E522" i="20"/>
  <c r="E523" i="20"/>
  <c r="E524" i="20"/>
  <c r="E525" i="20"/>
  <c r="E526" i="20"/>
  <c r="E527" i="20"/>
  <c r="E528" i="20"/>
  <c r="E529" i="20"/>
  <c r="E530" i="20"/>
  <c r="E531" i="20"/>
  <c r="E532" i="20"/>
  <c r="E533" i="20"/>
  <c r="E534" i="20"/>
  <c r="E535" i="20"/>
  <c r="E536" i="20"/>
  <c r="E537" i="20"/>
  <c r="E538" i="20"/>
  <c r="E539" i="20"/>
  <c r="E540" i="20"/>
  <c r="E541" i="20"/>
  <c r="E542" i="20"/>
  <c r="E543" i="20"/>
  <c r="E544" i="20"/>
  <c r="E545" i="20"/>
  <c r="E546" i="20"/>
  <c r="E547" i="20"/>
  <c r="E548" i="20"/>
  <c r="E549" i="20"/>
  <c r="E550" i="20"/>
  <c r="E551" i="20"/>
  <c r="E552" i="20"/>
  <c r="E553" i="20"/>
  <c r="E554" i="20"/>
  <c r="E555" i="20"/>
  <c r="E556" i="20"/>
  <c r="E557" i="20"/>
  <c r="E558" i="20"/>
  <c r="E559" i="20"/>
  <c r="E560" i="20"/>
  <c r="E561" i="20"/>
  <c r="E562" i="20"/>
  <c r="E563" i="20"/>
  <c r="E564" i="20"/>
  <c r="E565" i="20"/>
  <c r="E566" i="20"/>
  <c r="E567" i="20"/>
  <c r="E568" i="20"/>
  <c r="E569" i="20"/>
  <c r="E570" i="20"/>
  <c r="E571" i="20"/>
  <c r="E572" i="20"/>
  <c r="E573" i="20"/>
  <c r="E574" i="20"/>
  <c r="E575" i="20"/>
  <c r="E576" i="20"/>
  <c r="E577" i="20"/>
  <c r="E578" i="20"/>
  <c r="E579" i="20"/>
  <c r="E580" i="20"/>
  <c r="E581" i="20"/>
  <c r="E582" i="20"/>
  <c r="E583" i="20"/>
  <c r="E584" i="20"/>
  <c r="E585" i="20"/>
  <c r="E586" i="20"/>
  <c r="E587" i="20"/>
  <c r="E588" i="20"/>
  <c r="E589" i="20"/>
  <c r="E590" i="20"/>
  <c r="E591" i="20"/>
  <c r="E592" i="20"/>
  <c r="E593" i="20"/>
  <c r="E594" i="20"/>
  <c r="E595" i="20"/>
  <c r="E596" i="20"/>
  <c r="E597" i="20"/>
  <c r="E598" i="20"/>
  <c r="E599" i="20"/>
  <c r="E600" i="20"/>
  <c r="E601" i="20"/>
  <c r="E602" i="20"/>
  <c r="E603" i="20"/>
  <c r="E604" i="20"/>
  <c r="E605" i="20"/>
  <c r="E606" i="20"/>
  <c r="E607" i="20"/>
  <c r="E608" i="20"/>
  <c r="E609" i="20"/>
  <c r="E610" i="20"/>
  <c r="E611" i="20"/>
  <c r="E612" i="20"/>
  <c r="E613" i="20"/>
  <c r="E614" i="20"/>
  <c r="E615" i="20"/>
  <c r="E616" i="20"/>
  <c r="E617" i="20"/>
  <c r="E618" i="20"/>
  <c r="E619" i="20"/>
  <c r="E620" i="20"/>
  <c r="E621" i="20"/>
  <c r="E622" i="20"/>
  <c r="E623" i="20"/>
  <c r="E624" i="20"/>
  <c r="E625" i="20"/>
  <c r="E626" i="20"/>
  <c r="E627" i="20"/>
  <c r="E628" i="20"/>
  <c r="E629" i="20"/>
  <c r="E630" i="20"/>
  <c r="E631" i="20"/>
  <c r="E632" i="20"/>
  <c r="E633" i="20"/>
  <c r="E634" i="20"/>
  <c r="E635" i="20"/>
  <c r="E636" i="20"/>
  <c r="E637" i="20"/>
  <c r="E638" i="20"/>
  <c r="E639" i="20"/>
  <c r="E640" i="20"/>
  <c r="E641" i="20"/>
  <c r="E642" i="20"/>
  <c r="E643" i="20"/>
  <c r="E644" i="20"/>
  <c r="E645" i="20"/>
  <c r="E646" i="20"/>
  <c r="E647" i="20"/>
  <c r="E648" i="20"/>
  <c r="E649" i="20"/>
  <c r="E650" i="20"/>
  <c r="E651" i="20"/>
  <c r="E652" i="20"/>
  <c r="E653" i="20"/>
  <c r="E654" i="20"/>
  <c r="E655" i="20"/>
  <c r="E656" i="20"/>
  <c r="E657" i="20"/>
  <c r="E658" i="20"/>
  <c r="E659" i="20"/>
  <c r="E660" i="20"/>
  <c r="E661" i="20"/>
  <c r="E662" i="20"/>
  <c r="E663" i="20"/>
  <c r="E664" i="20"/>
  <c r="E665" i="20"/>
  <c r="E666" i="20"/>
  <c r="E667" i="20"/>
  <c r="E668" i="20"/>
  <c r="E669" i="20"/>
  <c r="E670" i="20"/>
  <c r="E671" i="20"/>
  <c r="E672" i="20"/>
  <c r="E673" i="20"/>
  <c r="E674" i="20"/>
  <c r="E675" i="20"/>
  <c r="E676" i="20"/>
  <c r="E677" i="20"/>
  <c r="E678" i="20"/>
  <c r="E679" i="20"/>
  <c r="E680" i="20"/>
  <c r="E681" i="20"/>
  <c r="E682" i="20"/>
  <c r="E683" i="20"/>
  <c r="E684" i="20"/>
  <c r="E685" i="20"/>
  <c r="E686" i="20"/>
  <c r="E687" i="20"/>
  <c r="E688" i="20"/>
  <c r="E689" i="20"/>
  <c r="E690" i="20"/>
  <c r="E691" i="20"/>
  <c r="E692" i="20"/>
  <c r="E693" i="20"/>
  <c r="E694" i="20"/>
  <c r="E695" i="20"/>
  <c r="E696" i="20"/>
  <c r="E697" i="20"/>
  <c r="E698" i="20"/>
  <c r="E699" i="20"/>
  <c r="E700" i="20"/>
  <c r="E701" i="20"/>
  <c r="E702" i="20"/>
  <c r="E703" i="20"/>
  <c r="E704" i="20"/>
  <c r="E705" i="20"/>
  <c r="E706" i="20"/>
  <c r="E707" i="20"/>
  <c r="E708" i="20"/>
  <c r="E709" i="20"/>
  <c r="E710" i="20"/>
  <c r="E711" i="20"/>
  <c r="E712" i="20"/>
  <c r="E713" i="20"/>
  <c r="E714" i="20"/>
  <c r="E715" i="20"/>
  <c r="E716" i="20"/>
  <c r="E717" i="20"/>
  <c r="E718" i="20"/>
  <c r="E719" i="20"/>
  <c r="E720" i="20"/>
  <c r="E721" i="20"/>
  <c r="E722" i="20"/>
  <c r="E723" i="20"/>
  <c r="E724" i="20"/>
  <c r="E725" i="20"/>
  <c r="E726" i="20"/>
  <c r="E727" i="20"/>
  <c r="E728" i="20"/>
  <c r="E729" i="20"/>
  <c r="E730" i="20"/>
  <c r="E731" i="20"/>
  <c r="E732" i="20"/>
  <c r="E733" i="20"/>
  <c r="E734" i="20"/>
  <c r="E735" i="20"/>
  <c r="E736" i="20"/>
  <c r="E737" i="20"/>
  <c r="E738" i="20"/>
  <c r="E739" i="20"/>
  <c r="E740" i="20"/>
  <c r="E741" i="20"/>
  <c r="E742" i="20"/>
  <c r="E743" i="20"/>
  <c r="E744" i="20"/>
  <c r="E745" i="20"/>
  <c r="E746" i="20"/>
  <c r="E747" i="20"/>
  <c r="E748" i="20"/>
  <c r="E749" i="20"/>
  <c r="E750" i="20"/>
  <c r="E751" i="20"/>
  <c r="E752" i="20"/>
  <c r="E753" i="20"/>
  <c r="E754" i="20"/>
  <c r="E755" i="20"/>
  <c r="E756" i="20"/>
  <c r="E757" i="20"/>
  <c r="E758" i="20"/>
  <c r="E759" i="20"/>
  <c r="E760" i="20"/>
  <c r="E761" i="20"/>
  <c r="E762" i="20"/>
  <c r="E763" i="20"/>
  <c r="E764" i="20"/>
  <c r="E765" i="20"/>
  <c r="E766" i="20"/>
  <c r="E767" i="20"/>
  <c r="E768" i="20"/>
  <c r="E769" i="20"/>
  <c r="E770" i="20"/>
  <c r="E771" i="20"/>
  <c r="E772" i="20"/>
  <c r="E773" i="20"/>
  <c r="E774" i="20"/>
  <c r="E775" i="20"/>
  <c r="E776" i="20"/>
  <c r="E777" i="20"/>
  <c r="E778" i="20"/>
  <c r="E779" i="20"/>
  <c r="E780" i="20"/>
  <c r="E781" i="20"/>
  <c r="E782" i="20"/>
  <c r="E783" i="20"/>
  <c r="E784" i="20"/>
  <c r="E785" i="20"/>
  <c r="E786" i="20"/>
  <c r="E787" i="20"/>
  <c r="E788" i="20"/>
  <c r="E789" i="20"/>
  <c r="E790" i="20"/>
  <c r="E791" i="20"/>
  <c r="E792" i="20"/>
  <c r="E793" i="20"/>
  <c r="E794" i="20"/>
  <c r="E795" i="20"/>
  <c r="E796" i="20"/>
  <c r="E797" i="20"/>
  <c r="E798" i="20"/>
  <c r="E799" i="20"/>
  <c r="E800" i="20"/>
  <c r="E801" i="20"/>
  <c r="E802" i="20"/>
  <c r="E803" i="20"/>
  <c r="E804" i="20"/>
  <c r="E805" i="20"/>
  <c r="E806" i="20"/>
  <c r="E807" i="20"/>
  <c r="E808" i="20"/>
  <c r="E809" i="20"/>
  <c r="E810" i="20"/>
  <c r="E811" i="20"/>
  <c r="E812" i="20"/>
  <c r="E813" i="20"/>
  <c r="E814" i="20"/>
  <c r="E815" i="20"/>
  <c r="E816" i="20"/>
  <c r="E817" i="20"/>
  <c r="E818" i="20"/>
  <c r="E819" i="20"/>
  <c r="E820" i="20"/>
  <c r="E821" i="20"/>
  <c r="E822" i="20"/>
  <c r="E823" i="20"/>
  <c r="E824" i="20"/>
  <c r="E825" i="20"/>
  <c r="E826" i="20"/>
  <c r="E827" i="20"/>
  <c r="E828" i="20"/>
  <c r="E829" i="20"/>
  <c r="E830" i="20"/>
  <c r="E831" i="20"/>
  <c r="E832" i="20"/>
  <c r="E833" i="20"/>
  <c r="E834" i="20"/>
  <c r="E835" i="20"/>
  <c r="E836" i="20"/>
  <c r="E837" i="20"/>
  <c r="E838" i="20"/>
  <c r="E839" i="20"/>
  <c r="E840" i="20"/>
  <c r="E841" i="20"/>
  <c r="E842" i="20"/>
  <c r="E843" i="20"/>
  <c r="E844" i="20"/>
  <c r="E845" i="20"/>
  <c r="E846" i="20"/>
  <c r="E847" i="20"/>
  <c r="E848" i="20"/>
  <c r="E849" i="20"/>
  <c r="E850" i="20"/>
  <c r="E851" i="20"/>
  <c r="E852" i="20"/>
  <c r="E853" i="20"/>
  <c r="E854" i="20"/>
  <c r="E855" i="20"/>
  <c r="E856" i="20"/>
  <c r="E857" i="20"/>
  <c r="E858" i="20"/>
  <c r="E859" i="20"/>
  <c r="E860" i="20"/>
  <c r="E861" i="20"/>
  <c r="E862" i="20"/>
  <c r="E863" i="20"/>
  <c r="E864" i="20"/>
  <c r="E865" i="20"/>
  <c r="E866" i="20"/>
  <c r="E867" i="20"/>
  <c r="E868" i="20"/>
  <c r="E869" i="20"/>
  <c r="E870" i="20"/>
  <c r="E871" i="20"/>
  <c r="E872" i="20"/>
  <c r="E873" i="20"/>
  <c r="E874" i="20"/>
  <c r="E875" i="20"/>
  <c r="E876" i="20"/>
  <c r="E877" i="20"/>
  <c r="E878" i="20"/>
  <c r="E879" i="20"/>
  <c r="E880" i="20"/>
  <c r="E881" i="20"/>
  <c r="E882" i="20"/>
  <c r="E883" i="20"/>
  <c r="E884" i="20"/>
  <c r="E885" i="20"/>
  <c r="E886" i="20"/>
  <c r="E887" i="20"/>
  <c r="E888" i="20"/>
  <c r="E889" i="20"/>
  <c r="E890" i="20"/>
  <c r="E891" i="20"/>
  <c r="E892" i="20"/>
  <c r="E893" i="20"/>
  <c r="E894" i="20"/>
  <c r="E895" i="20"/>
  <c r="E896" i="20"/>
  <c r="E897" i="20"/>
  <c r="E898" i="20"/>
  <c r="E899" i="20"/>
  <c r="E900" i="20"/>
  <c r="E901" i="20"/>
  <c r="E902" i="20"/>
  <c r="E903" i="20"/>
  <c r="E904" i="20"/>
  <c r="E905" i="20"/>
  <c r="E906" i="20"/>
  <c r="E907" i="20"/>
  <c r="E908" i="20"/>
  <c r="E909" i="20"/>
  <c r="E910" i="20"/>
  <c r="E911" i="20"/>
  <c r="E912" i="20"/>
  <c r="E913" i="20"/>
  <c r="E914" i="20"/>
  <c r="E915" i="20"/>
  <c r="E916" i="20"/>
  <c r="E917" i="20"/>
  <c r="E918" i="20"/>
  <c r="E919" i="20"/>
  <c r="E920" i="20"/>
  <c r="E921" i="20"/>
  <c r="E922" i="20"/>
  <c r="E923" i="20"/>
  <c r="E924" i="20"/>
  <c r="E925" i="20"/>
  <c r="E926" i="20"/>
  <c r="E927" i="20"/>
  <c r="E928" i="20"/>
  <c r="E929" i="20"/>
  <c r="E930" i="20"/>
  <c r="E931" i="20"/>
  <c r="E932" i="20"/>
  <c r="E933" i="20"/>
  <c r="E934" i="20"/>
  <c r="E935" i="20"/>
  <c r="E936" i="20"/>
  <c r="E937" i="20"/>
  <c r="E938" i="20"/>
  <c r="E939" i="20"/>
  <c r="E940" i="20"/>
  <c r="E941" i="20"/>
  <c r="E942" i="20"/>
  <c r="E943" i="20"/>
  <c r="E944" i="20"/>
  <c r="E945" i="20"/>
  <c r="E946" i="20"/>
  <c r="E947" i="20"/>
  <c r="E948" i="20"/>
  <c r="E949" i="20"/>
  <c r="E950" i="20"/>
  <c r="E951" i="20"/>
  <c r="E952" i="20"/>
  <c r="E953" i="20"/>
  <c r="E954" i="20"/>
  <c r="E955" i="20"/>
  <c r="E956" i="20"/>
  <c r="E957" i="20"/>
  <c r="E958" i="20"/>
  <c r="E959" i="20"/>
  <c r="E960" i="20"/>
  <c r="E961" i="20"/>
  <c r="E962" i="20"/>
  <c r="E963" i="20"/>
  <c r="E964" i="20"/>
  <c r="E965" i="20"/>
  <c r="E966" i="20"/>
  <c r="E967" i="20"/>
  <c r="E968" i="20"/>
  <c r="E969" i="20"/>
  <c r="E970" i="20"/>
  <c r="E971" i="20"/>
  <c r="E972" i="20"/>
  <c r="E973" i="20"/>
  <c r="E974" i="20"/>
  <c r="E975" i="20"/>
  <c r="E976" i="20"/>
  <c r="E977" i="20"/>
  <c r="E978" i="20"/>
  <c r="E979" i="20"/>
  <c r="E980" i="20"/>
  <c r="E981" i="20"/>
  <c r="E982" i="20"/>
  <c r="E983" i="20"/>
  <c r="E984" i="20"/>
  <c r="E985" i="20"/>
  <c r="E986" i="20"/>
  <c r="E987" i="20"/>
  <c r="E988" i="20"/>
  <c r="E989" i="20"/>
  <c r="E990" i="20"/>
  <c r="E991" i="20"/>
  <c r="E992" i="20"/>
  <c r="E993" i="20"/>
  <c r="E994" i="20"/>
  <c r="E995" i="20"/>
  <c r="E996" i="20"/>
  <c r="E997" i="20"/>
  <c r="E998" i="20"/>
  <c r="E999" i="20"/>
  <c r="E1000" i="20"/>
  <c r="E1001" i="20"/>
  <c r="E1002" i="20"/>
  <c r="E1003" i="20"/>
  <c r="E1004" i="20"/>
  <c r="E1005" i="20"/>
  <c r="E1006" i="20"/>
  <c r="E1007" i="20"/>
  <c r="E1008" i="20"/>
  <c r="E1009" i="20"/>
  <c r="E1010" i="20"/>
  <c r="E1011" i="20"/>
  <c r="E1012" i="20"/>
  <c r="E1013" i="20"/>
  <c r="E1014" i="20"/>
  <c r="E1015" i="20"/>
  <c r="E1016" i="20"/>
  <c r="E1017" i="20"/>
  <c r="E1018" i="20"/>
  <c r="E1019" i="20"/>
  <c r="E1020" i="20"/>
  <c r="E1021" i="20"/>
  <c r="E1022" i="20"/>
  <c r="E1023" i="20"/>
  <c r="E1024" i="20"/>
  <c r="E1025" i="20"/>
  <c r="E1026" i="20"/>
  <c r="E1027" i="20"/>
  <c r="E1028" i="20"/>
  <c r="E1029" i="20"/>
  <c r="E1030" i="20"/>
  <c r="E1031" i="20"/>
  <c r="E1032" i="20"/>
  <c r="E1033" i="20"/>
  <c r="E1034" i="20"/>
  <c r="E1035" i="20"/>
  <c r="E1036" i="20"/>
  <c r="E1037" i="20"/>
  <c r="E1038" i="20"/>
  <c r="E1039" i="20"/>
  <c r="E1040" i="20"/>
  <c r="E1041" i="20"/>
  <c r="E1042" i="20"/>
  <c r="E1043" i="20"/>
  <c r="E1044" i="20"/>
  <c r="E1045" i="20"/>
  <c r="E1046" i="20"/>
  <c r="E1047" i="20"/>
  <c r="E1048" i="20"/>
  <c r="E1049" i="20"/>
  <c r="E1050" i="20"/>
  <c r="E1051" i="20"/>
  <c r="E1052" i="20"/>
  <c r="E1053" i="20"/>
  <c r="E1054" i="20"/>
  <c r="E1055" i="20"/>
  <c r="E1056" i="20"/>
  <c r="E1057" i="20"/>
  <c r="E1058" i="20"/>
  <c r="E1059" i="20"/>
  <c r="E1060" i="20"/>
  <c r="E1061" i="20"/>
  <c r="E1062" i="20"/>
  <c r="E1063" i="20"/>
  <c r="E1064" i="20"/>
  <c r="E1065" i="20"/>
  <c r="E1066" i="20"/>
  <c r="E1067" i="20"/>
  <c r="E1068" i="20"/>
  <c r="E1069" i="20"/>
  <c r="E1070" i="20"/>
  <c r="E1071" i="20"/>
  <c r="E1072" i="20"/>
  <c r="E1073" i="20"/>
  <c r="E1074" i="20"/>
  <c r="E1075" i="20"/>
  <c r="E1076" i="20"/>
  <c r="E1077" i="20"/>
  <c r="E1078" i="20"/>
  <c r="E1079" i="20"/>
  <c r="E1080" i="20"/>
  <c r="E1081" i="20"/>
  <c r="E1082" i="20"/>
  <c r="E1083" i="20"/>
  <c r="E1084" i="20"/>
  <c r="E1085" i="20"/>
  <c r="E1086" i="20"/>
  <c r="E1087" i="20"/>
  <c r="E1088" i="20"/>
  <c r="E1089" i="20"/>
  <c r="E1090" i="20"/>
  <c r="E1091" i="20"/>
  <c r="E1092" i="20"/>
  <c r="E1093" i="20"/>
  <c r="E1094" i="20"/>
  <c r="E1095" i="20"/>
  <c r="E1096" i="20"/>
  <c r="E1097" i="20"/>
  <c r="E1098" i="20"/>
  <c r="E1099" i="20"/>
  <c r="E1100" i="20"/>
  <c r="E1101" i="20"/>
  <c r="E1102" i="20"/>
  <c r="E1103" i="20"/>
  <c r="E1104" i="20"/>
  <c r="E1105" i="20"/>
  <c r="E1106" i="20"/>
  <c r="E1107" i="20"/>
  <c r="E1108" i="20"/>
  <c r="E1109" i="20"/>
  <c r="E1110" i="20"/>
  <c r="E1111" i="20"/>
  <c r="E1112" i="20"/>
  <c r="E1113" i="20"/>
  <c r="E1114" i="20"/>
  <c r="E1115" i="20"/>
  <c r="E1116" i="20"/>
  <c r="E1117" i="20"/>
  <c r="E1118" i="20"/>
  <c r="E1119" i="20"/>
  <c r="E1120" i="20"/>
  <c r="E1121" i="20"/>
  <c r="E1122" i="20"/>
  <c r="E1123" i="20"/>
  <c r="E1124" i="20"/>
  <c r="E1125" i="20"/>
  <c r="E1126" i="20"/>
  <c r="E1127" i="20"/>
  <c r="E1128" i="20"/>
  <c r="E1129" i="20"/>
  <c r="E1130" i="20"/>
  <c r="E1131" i="20"/>
  <c r="E1132" i="20"/>
  <c r="E1133" i="20"/>
  <c r="E1134" i="20"/>
  <c r="E1135" i="20"/>
  <c r="E1136" i="20"/>
  <c r="E1137" i="20"/>
  <c r="E1138" i="20"/>
  <c r="E1139" i="20"/>
  <c r="E1140" i="20"/>
  <c r="E1141" i="20"/>
  <c r="E1142" i="20"/>
  <c r="E1143" i="20"/>
  <c r="E1144" i="20"/>
  <c r="E1145" i="20"/>
  <c r="E1146" i="20"/>
  <c r="E1147" i="20"/>
  <c r="E1148" i="20"/>
  <c r="E1149" i="20"/>
  <c r="E1150" i="20"/>
  <c r="E1151" i="20"/>
  <c r="E1152" i="20"/>
  <c r="E1153" i="20"/>
  <c r="E1154" i="20"/>
  <c r="E1155" i="20"/>
  <c r="E1156" i="20"/>
  <c r="E1157" i="20"/>
  <c r="E1158" i="20"/>
  <c r="E1159" i="20"/>
  <c r="E1160" i="20"/>
  <c r="E1161" i="20"/>
  <c r="E1162" i="20"/>
  <c r="E1163" i="20"/>
  <c r="E1164" i="20"/>
  <c r="E1165" i="20"/>
  <c r="E1166" i="20"/>
  <c r="E1167" i="20"/>
  <c r="E1168" i="20"/>
  <c r="E1169" i="20"/>
  <c r="E1170" i="20"/>
  <c r="E1171" i="20"/>
  <c r="E1172" i="20"/>
  <c r="E1173" i="20"/>
  <c r="E1174" i="20"/>
  <c r="E1175" i="20"/>
  <c r="E1176" i="20"/>
  <c r="E1177" i="20"/>
  <c r="E1178" i="20"/>
  <c r="E1179" i="20"/>
  <c r="E1180" i="20"/>
  <c r="E1181" i="20"/>
  <c r="E1182" i="20"/>
  <c r="E1183" i="20"/>
  <c r="E1184" i="20"/>
  <c r="E1185" i="20"/>
  <c r="E1186" i="20"/>
  <c r="E1187" i="20"/>
  <c r="E1188" i="20"/>
  <c r="E1189" i="20"/>
  <c r="E1190" i="20"/>
  <c r="E1191" i="20"/>
  <c r="E1192" i="20"/>
  <c r="E1193" i="20"/>
  <c r="E1194" i="20"/>
  <c r="E1195" i="20"/>
  <c r="E1196" i="20"/>
  <c r="E1197" i="20"/>
  <c r="E1198" i="20"/>
  <c r="E1199" i="20"/>
  <c r="E1200" i="20"/>
  <c r="E1201" i="20"/>
  <c r="C99" i="14" l="1"/>
  <c r="C98" i="14"/>
  <c r="C97" i="14"/>
  <c r="C96" i="14"/>
  <c r="C95" i="14"/>
  <c r="C94" i="14"/>
  <c r="C90" i="14"/>
  <c r="C89" i="14"/>
  <c r="C88" i="14"/>
  <c r="C55" i="14"/>
  <c r="C17" i="14"/>
  <c r="C20" i="14"/>
  <c r="L94" i="14"/>
  <c r="L95" i="14"/>
  <c r="L96" i="14"/>
  <c r="L97" i="14"/>
  <c r="L98" i="14"/>
  <c r="L99" i="14"/>
  <c r="K95" i="14"/>
  <c r="K96" i="14"/>
  <c r="K97" i="14"/>
  <c r="K98" i="14"/>
  <c r="K99" i="14"/>
  <c r="K94" i="14"/>
  <c r="L87" i="14"/>
  <c r="L88" i="14"/>
  <c r="L89" i="14"/>
  <c r="L90" i="14"/>
  <c r="K88" i="14"/>
  <c r="K89" i="14"/>
  <c r="K90" i="14"/>
  <c r="K87" i="14"/>
  <c r="L82" i="14"/>
  <c r="K82" i="14"/>
  <c r="L78" i="14"/>
  <c r="K78" i="14"/>
  <c r="L74" i="14"/>
  <c r="K74" i="14"/>
  <c r="L65" i="14"/>
  <c r="L66" i="14"/>
  <c r="L67" i="14"/>
  <c r="L68" i="14"/>
  <c r="L69" i="14"/>
  <c r="L70" i="14"/>
  <c r="K66" i="14"/>
  <c r="K67" i="14"/>
  <c r="K68" i="14"/>
  <c r="K69" i="14"/>
  <c r="K70" i="14"/>
  <c r="K65" i="14"/>
  <c r="L59" i="14"/>
  <c r="L60" i="14"/>
  <c r="L61" i="14"/>
  <c r="K60" i="14"/>
  <c r="K61" i="14"/>
  <c r="K59" i="14"/>
  <c r="L52" i="14"/>
  <c r="L53" i="14"/>
  <c r="L54" i="14"/>
  <c r="L55" i="14"/>
  <c r="K53" i="14"/>
  <c r="K54" i="14"/>
  <c r="K55" i="14"/>
  <c r="K52" i="14"/>
  <c r="L46" i="14"/>
  <c r="L47" i="14"/>
  <c r="L48" i="14"/>
  <c r="K47" i="14"/>
  <c r="K48" i="14"/>
  <c r="K46" i="14"/>
  <c r="L41" i="14"/>
  <c r="L42" i="14"/>
  <c r="K42" i="14"/>
  <c r="K41" i="14"/>
  <c r="L37" i="14"/>
  <c r="L36" i="14" s="1"/>
  <c r="K37" i="14"/>
  <c r="K36" i="14" s="1"/>
  <c r="L30" i="14"/>
  <c r="L31" i="14"/>
  <c r="L32" i="14"/>
  <c r="L33" i="14"/>
  <c r="K31" i="14"/>
  <c r="K32" i="14"/>
  <c r="K33" i="14"/>
  <c r="K30" i="14"/>
  <c r="Q2" i="14"/>
  <c r="Q3" i="14"/>
  <c r="Q1" i="14"/>
  <c r="B10" i="14"/>
  <c r="B7" i="14"/>
  <c r="C219" i="14"/>
  <c r="C218" i="14"/>
  <c r="B219" i="14"/>
  <c r="B220" i="14"/>
  <c r="B218" i="14"/>
  <c r="B216" i="14"/>
  <c r="B214" i="14"/>
  <c r="D209" i="14"/>
  <c r="D210" i="14"/>
  <c r="C210" i="14"/>
  <c r="C209" i="14"/>
  <c r="D213" i="14"/>
  <c r="D212" i="14"/>
  <c r="C212" i="14"/>
  <c r="B213" i="14"/>
  <c r="B212" i="14"/>
  <c r="B211" i="14"/>
  <c r="B210" i="14"/>
  <c r="B209" i="14"/>
  <c r="D208" i="14"/>
  <c r="C208" i="14"/>
  <c r="B206" i="14"/>
  <c r="H196" i="14"/>
  <c r="H197" i="14"/>
  <c r="H198" i="14"/>
  <c r="H195" i="14"/>
  <c r="J194" i="14"/>
  <c r="I194" i="14"/>
  <c r="I196" i="14"/>
  <c r="I197" i="14"/>
  <c r="I195" i="14"/>
  <c r="E196" i="14"/>
  <c r="E197" i="14"/>
  <c r="E195" i="14"/>
  <c r="F194" i="14"/>
  <c r="E194" i="14"/>
  <c r="D196" i="14"/>
  <c r="D197" i="14"/>
  <c r="D198" i="14"/>
  <c r="D195" i="14"/>
  <c r="B193" i="14"/>
  <c r="F188" i="14"/>
  <c r="H188" i="14"/>
  <c r="J188" i="14"/>
  <c r="E188" i="14"/>
  <c r="D189" i="14"/>
  <c r="B189" i="14"/>
  <c r="B188" i="14"/>
  <c r="H187" i="14"/>
  <c r="J187" i="14"/>
  <c r="F187" i="14"/>
  <c r="E187" i="14"/>
  <c r="D187" i="14"/>
  <c r="J185" i="14"/>
  <c r="H185" i="14"/>
  <c r="F185" i="14"/>
  <c r="E185" i="14"/>
  <c r="J184" i="14"/>
  <c r="H184" i="14"/>
  <c r="F184" i="14"/>
  <c r="E184" i="14"/>
  <c r="D184" i="14"/>
  <c r="B185" i="14"/>
  <c r="B167" i="14"/>
  <c r="B179" i="14"/>
  <c r="B173" i="14"/>
  <c r="B169" i="14"/>
  <c r="E170" i="14"/>
  <c r="C170" i="14"/>
  <c r="H174" i="14"/>
  <c r="E175" i="14"/>
  <c r="F175" i="14"/>
  <c r="G175" i="14"/>
  <c r="H175" i="14"/>
  <c r="I175" i="14"/>
  <c r="J175" i="14"/>
  <c r="K175" i="14"/>
  <c r="L175" i="14"/>
  <c r="M175" i="14"/>
  <c r="N175" i="14"/>
  <c r="D175" i="14"/>
  <c r="J180" i="14"/>
  <c r="H180" i="14"/>
  <c r="F180" i="14"/>
  <c r="E180" i="14"/>
  <c r="D180" i="14"/>
  <c r="B182" i="14"/>
  <c r="B181" i="14"/>
  <c r="J182" i="14"/>
  <c r="H182" i="14"/>
  <c r="F182" i="14"/>
  <c r="E182" i="14"/>
  <c r="J181" i="14"/>
  <c r="H181" i="14"/>
  <c r="F181" i="14"/>
  <c r="E181" i="14"/>
  <c r="F176" i="14"/>
  <c r="G176" i="14"/>
  <c r="H176" i="14"/>
  <c r="I176" i="14"/>
  <c r="J176" i="14"/>
  <c r="K176" i="14"/>
  <c r="L176" i="14"/>
  <c r="M176" i="14"/>
  <c r="N176" i="14"/>
  <c r="E176" i="14"/>
  <c r="E171" i="14"/>
  <c r="C171" i="14"/>
  <c r="L45" i="14" l="1"/>
  <c r="K45" i="14"/>
  <c r="M99" i="14" l="1"/>
  <c r="M98" i="14"/>
  <c r="M97" i="14"/>
  <c r="M96" i="14"/>
  <c r="M95" i="14"/>
  <c r="M94" i="14"/>
  <c r="L93" i="14"/>
  <c r="K93" i="14"/>
  <c r="M90" i="14"/>
  <c r="M89" i="14"/>
  <c r="M88" i="14"/>
  <c r="M87" i="14"/>
  <c r="L86" i="14"/>
  <c r="K86" i="14"/>
  <c r="M82" i="14"/>
  <c r="L81" i="14"/>
  <c r="K81" i="14"/>
  <c r="M78" i="14"/>
  <c r="L77" i="14"/>
  <c r="K77" i="14"/>
  <c r="M74" i="14"/>
  <c r="L73" i="14"/>
  <c r="K73" i="14"/>
  <c r="M70" i="14"/>
  <c r="M69" i="14"/>
  <c r="M68" i="14"/>
  <c r="M67" i="14"/>
  <c r="M66" i="14"/>
  <c r="M65" i="14"/>
  <c r="L64" i="14"/>
  <c r="K64" i="14"/>
  <c r="M61" i="14"/>
  <c r="M60" i="14"/>
  <c r="M59" i="14"/>
  <c r="L58" i="14"/>
  <c r="K58" i="14"/>
  <c r="M55" i="14"/>
  <c r="M54" i="14"/>
  <c r="M53" i="14"/>
  <c r="M52" i="14"/>
  <c r="L51" i="14"/>
  <c r="K51" i="14"/>
  <c r="M48" i="14"/>
  <c r="M47" i="14"/>
  <c r="M46" i="14"/>
  <c r="M42" i="14"/>
  <c r="M41" i="14"/>
  <c r="M102" i="14" s="1"/>
  <c r="C102" i="14" s="1"/>
  <c r="L40" i="14"/>
  <c r="K40" i="14"/>
  <c r="M37" i="14"/>
  <c r="M33" i="14"/>
  <c r="M32" i="14"/>
  <c r="M31" i="14"/>
  <c r="M30" i="14"/>
  <c r="L29" i="14"/>
  <c r="K29" i="14"/>
  <c r="B123" i="14"/>
  <c r="G123" i="14"/>
  <c r="L104" i="14" l="1"/>
  <c r="K104" i="14"/>
  <c r="Q22" i="22"/>
  <c r="U9" i="22"/>
  <c r="K116" i="14" s="1"/>
  <c r="T9" i="22"/>
  <c r="J116" i="14" s="1"/>
  <c r="E129" i="14" l="1"/>
  <c r="X9" i="22"/>
  <c r="AF9" i="22" s="1"/>
  <c r="L116" i="14" s="1"/>
  <c r="G122" i="14"/>
  <c r="G121" i="14"/>
  <c r="H18" i="22"/>
  <c r="R17" i="22" s="1"/>
  <c r="L17" i="22"/>
  <c r="B17" i="22"/>
  <c r="L15" i="22"/>
  <c r="L14" i="22"/>
  <c r="H14" i="22"/>
  <c r="R14" i="22" s="1"/>
  <c r="I121" i="14" s="1"/>
  <c r="L13" i="22"/>
  <c r="H13" i="22"/>
  <c r="R13" i="22" s="1"/>
  <c r="I120" i="14" s="1"/>
  <c r="G13" i="22"/>
  <c r="Q13" i="22" s="1"/>
  <c r="H120" i="14" s="1"/>
  <c r="L12" i="22"/>
  <c r="H12" i="22"/>
  <c r="R12" i="22" s="1"/>
  <c r="I119" i="14" s="1"/>
  <c r="L11" i="22"/>
  <c r="H11" i="22"/>
  <c r="R11" i="22" s="1"/>
  <c r="I118" i="14" s="1"/>
  <c r="L10" i="22"/>
  <c r="H10" i="22"/>
  <c r="R10" i="22" s="1"/>
  <c r="I117" i="14" s="1"/>
  <c r="G10" i="22"/>
  <c r="Q10" i="22" s="1"/>
  <c r="H117" i="14" s="1"/>
  <c r="L9" i="22"/>
  <c r="H9" i="22"/>
  <c r="R9" i="22" s="1"/>
  <c r="I116" i="14" s="1"/>
  <c r="L8" i="22"/>
  <c r="H8" i="22"/>
  <c r="R8" i="22" s="1"/>
  <c r="I115" i="14" s="1"/>
  <c r="G8" i="22"/>
  <c r="Q8" i="22" s="1"/>
  <c r="H115" i="14" s="1"/>
  <c r="L7" i="22"/>
  <c r="R7" i="22"/>
  <c r="I114" i="14" s="1"/>
  <c r="H14" i="21"/>
  <c r="R14" i="21" s="1"/>
  <c r="H13" i="21"/>
  <c r="R13" i="21" s="1"/>
  <c r="H12" i="21"/>
  <c r="R12" i="21" s="1"/>
  <c r="H11" i="21"/>
  <c r="R11" i="21" s="1"/>
  <c r="H10" i="21"/>
  <c r="R10" i="21" s="1"/>
  <c r="H9" i="21"/>
  <c r="R9" i="21" s="1"/>
  <c r="H8" i="21"/>
  <c r="R8" i="21" s="1"/>
  <c r="R7" i="21"/>
  <c r="L15" i="21"/>
  <c r="B16" i="21" s="1"/>
  <c r="B21" i="21" s="1"/>
  <c r="G13" i="21"/>
  <c r="Q13" i="21" s="1"/>
  <c r="G10" i="21"/>
  <c r="Q10" i="21" s="1"/>
  <c r="G8" i="21"/>
  <c r="Q8" i="21" s="1"/>
  <c r="B17" i="21"/>
  <c r="B22" i="21" s="1"/>
  <c r="L17" i="21"/>
  <c r="B18" i="21" s="1"/>
  <c r="B23" i="21" s="1"/>
  <c r="L14" i="21"/>
  <c r="B14" i="21" s="1"/>
  <c r="L13" i="21"/>
  <c r="B13" i="21" s="1"/>
  <c r="L12" i="21"/>
  <c r="B12" i="21" s="1"/>
  <c r="L11" i="21"/>
  <c r="B11" i="21" s="1"/>
  <c r="L10" i="21"/>
  <c r="B10" i="21" s="1"/>
  <c r="L9" i="21"/>
  <c r="B9" i="21" s="1"/>
  <c r="L8" i="21"/>
  <c r="B8" i="21" s="1"/>
  <c r="L7" i="21"/>
  <c r="B7" i="21" s="1"/>
  <c r="C76" i="15"/>
  <c r="C220" i="14" s="1"/>
  <c r="D67" i="15"/>
  <c r="D211" i="14" s="1"/>
  <c r="C67" i="15"/>
  <c r="C211" i="14" s="1"/>
  <c r="B9" i="22" l="1"/>
  <c r="AA9" i="22" s="1"/>
  <c r="B116" i="14"/>
  <c r="B14" i="22"/>
  <c r="AA14" i="22" s="1"/>
  <c r="B121" i="14"/>
  <c r="B16" i="22"/>
  <c r="B21" i="22" s="1"/>
  <c r="B122" i="14"/>
  <c r="B10" i="22"/>
  <c r="AA10" i="22" s="1"/>
  <c r="B117" i="14"/>
  <c r="B11" i="22"/>
  <c r="AA11" i="22" s="1"/>
  <c r="B118" i="14"/>
  <c r="B7" i="22"/>
  <c r="AA7" i="22" s="1"/>
  <c r="B114" i="14"/>
  <c r="B12" i="22"/>
  <c r="AA12" i="22" s="1"/>
  <c r="B119" i="14"/>
  <c r="B8" i="22"/>
  <c r="AA8" i="22" s="1"/>
  <c r="B115" i="14"/>
  <c r="B13" i="22"/>
  <c r="AA13" i="22" s="1"/>
  <c r="B120" i="14"/>
  <c r="G114" i="14"/>
  <c r="V9" i="22"/>
  <c r="W9" i="22" s="1"/>
  <c r="G116" i="14"/>
  <c r="G119" i="14"/>
  <c r="B18" i="22"/>
  <c r="B23" i="22" s="1"/>
  <c r="B124" i="14"/>
  <c r="AG9" i="22"/>
  <c r="M116" i="14" s="1"/>
  <c r="AA16" i="22"/>
  <c r="AA21" i="22" s="1"/>
  <c r="B22" i="22"/>
  <c r="AA17" i="22"/>
  <c r="AA22" i="22" s="1"/>
  <c r="H15" i="22"/>
  <c r="AA18" i="22" l="1"/>
  <c r="AA23" i="22" s="1"/>
  <c r="H15" i="21"/>
  <c r="M88" i="16" l="1"/>
  <c r="M87" i="16"/>
  <c r="M86" i="16"/>
  <c r="M85" i="16"/>
  <c r="M84" i="16"/>
  <c r="M83" i="16"/>
  <c r="L82" i="16"/>
  <c r="K82" i="16"/>
  <c r="M79" i="16"/>
  <c r="M78" i="16"/>
  <c r="M77" i="16"/>
  <c r="M76" i="16"/>
  <c r="L75" i="16"/>
  <c r="K75" i="16"/>
  <c r="M71" i="16"/>
  <c r="L70" i="16"/>
  <c r="K70" i="16"/>
  <c r="M67" i="16"/>
  <c r="L66" i="16"/>
  <c r="K66" i="16"/>
  <c r="M63" i="16"/>
  <c r="L62" i="16"/>
  <c r="K62" i="16"/>
  <c r="M59" i="16"/>
  <c r="M58" i="16"/>
  <c r="M57" i="16"/>
  <c r="M56" i="16"/>
  <c r="M55" i="16"/>
  <c r="M54" i="16"/>
  <c r="L53" i="16"/>
  <c r="K53" i="16"/>
  <c r="M50" i="16"/>
  <c r="M49" i="16"/>
  <c r="M48" i="16"/>
  <c r="L47" i="16"/>
  <c r="K47" i="16"/>
  <c r="M44" i="16"/>
  <c r="M43" i="16"/>
  <c r="M42" i="16"/>
  <c r="M41" i="16"/>
  <c r="L40" i="16"/>
  <c r="K40" i="16"/>
  <c r="M37" i="16"/>
  <c r="M36" i="16"/>
  <c r="M35" i="16"/>
  <c r="L34" i="16"/>
  <c r="K34" i="16"/>
  <c r="M31" i="16"/>
  <c r="M30" i="16"/>
  <c r="L29" i="16"/>
  <c r="K29" i="16"/>
  <c r="M26" i="16"/>
  <c r="L25" i="16"/>
  <c r="K25" i="16"/>
  <c r="M22" i="16"/>
  <c r="M21" i="16"/>
  <c r="M20" i="16"/>
  <c r="M19" i="16"/>
  <c r="L18" i="16"/>
  <c r="L93" i="16" s="1"/>
  <c r="K18" i="16"/>
  <c r="K93" i="16" s="1"/>
  <c r="M91" i="16" l="1"/>
  <c r="C91" i="16" s="1"/>
  <c r="D41" i="15"/>
  <c r="D185" i="14" s="1"/>
  <c r="D44" i="15"/>
  <c r="D188" i="14" s="1"/>
  <c r="D38" i="15"/>
  <c r="D182" i="14" s="1"/>
  <c r="D37" i="15"/>
  <c r="D181" i="14" s="1"/>
  <c r="D32" i="15"/>
  <c r="D176" i="14" s="1"/>
  <c r="I54" i="15"/>
  <c r="E54" i="15"/>
  <c r="I55" i="15" l="1"/>
  <c r="E55" i="15"/>
  <c r="J52" i="15"/>
  <c r="J196" i="14" s="1"/>
  <c r="J53" i="15"/>
  <c r="J197" i="14" s="1"/>
  <c r="J51" i="15"/>
  <c r="J195" i="14" s="1"/>
  <c r="I198" i="14"/>
  <c r="F52" i="15"/>
  <c r="F196" i="14" s="1"/>
  <c r="F53" i="15"/>
  <c r="F197" i="14" s="1"/>
  <c r="F51" i="15"/>
  <c r="F195" i="14" s="1"/>
  <c r="E198" i="14"/>
  <c r="F54" i="15" l="1"/>
  <c r="F198" i="14" s="1"/>
  <c r="J54" i="15"/>
  <c r="J198" i="14" s="1"/>
  <c r="AC142" i="13" l="1"/>
  <c r="AB142" i="13"/>
  <c r="Q8" i="13"/>
  <c r="Q9" i="13"/>
  <c r="Q10" i="13"/>
  <c r="Q11" i="13"/>
  <c r="Q12" i="13"/>
  <c r="Q13" i="13"/>
  <c r="Q14" i="13"/>
  <c r="Q15" i="13"/>
  <c r="Q16" i="13"/>
  <c r="Q17" i="13"/>
  <c r="Q18" i="13"/>
  <c r="Q19" i="13"/>
  <c r="Q20" i="13"/>
  <c r="Q21" i="13"/>
  <c r="Q22" i="13"/>
  <c r="Q23" i="13"/>
  <c r="Q24" i="13"/>
  <c r="Q25" i="13"/>
  <c r="Q26" i="13"/>
  <c r="Q27" i="13"/>
  <c r="Q28" i="13"/>
  <c r="Q29" i="13"/>
  <c r="Q30" i="13"/>
  <c r="Q31" i="13"/>
  <c r="Q32" i="13"/>
  <c r="Q33" i="13"/>
  <c r="Q34" i="13"/>
  <c r="Q35" i="13"/>
  <c r="Q36" i="13"/>
  <c r="Q37" i="13"/>
  <c r="Q38" i="13"/>
  <c r="Q39" i="13"/>
  <c r="Q40" i="13"/>
  <c r="Q41" i="13"/>
  <c r="Q42" i="13"/>
  <c r="Q43" i="13"/>
  <c r="Q44" i="13"/>
  <c r="Q45" i="13"/>
  <c r="Q46" i="13"/>
  <c r="Q47" i="13"/>
  <c r="Q48" i="13"/>
  <c r="Q49" i="13"/>
  <c r="Q50" i="13"/>
  <c r="Q51" i="13"/>
  <c r="Q52" i="13"/>
  <c r="Q53" i="13"/>
  <c r="Q54" i="13"/>
  <c r="Q55" i="13"/>
  <c r="Q56" i="13"/>
  <c r="Q57" i="13"/>
  <c r="Q58" i="13"/>
  <c r="Q59" i="13"/>
  <c r="Q60" i="13"/>
  <c r="Q61" i="13"/>
  <c r="Q62" i="13"/>
  <c r="Q63" i="13"/>
  <c r="Q64" i="13"/>
  <c r="Q65" i="13"/>
  <c r="Q66" i="13"/>
  <c r="Q67" i="13"/>
  <c r="Q68" i="13"/>
  <c r="Q69" i="13"/>
  <c r="Q70" i="13"/>
  <c r="Q71" i="13"/>
  <c r="Q72" i="13"/>
  <c r="Q73" i="13"/>
  <c r="Q74" i="13"/>
  <c r="Q75" i="13"/>
  <c r="Q76" i="13"/>
  <c r="Q77" i="13"/>
  <c r="Q78" i="13"/>
  <c r="Q79" i="13"/>
  <c r="Q80" i="13"/>
  <c r="Q81" i="13"/>
  <c r="Q82" i="13"/>
  <c r="Q83" i="13"/>
  <c r="Q84" i="13"/>
  <c r="Q85" i="13"/>
  <c r="Q86" i="13"/>
  <c r="Q87" i="13"/>
  <c r="Q88" i="13"/>
  <c r="Q89" i="13"/>
  <c r="Q90" i="13"/>
  <c r="Q91" i="13"/>
  <c r="Q92" i="13"/>
  <c r="Q93" i="13"/>
  <c r="Q94" i="13"/>
  <c r="Q95" i="13"/>
  <c r="Q96" i="13"/>
  <c r="Q97" i="13"/>
  <c r="Q98" i="13"/>
  <c r="Q99" i="13"/>
  <c r="Q100" i="13"/>
  <c r="Q101" i="13"/>
  <c r="Q102" i="13"/>
  <c r="Q103" i="13"/>
  <c r="Q104" i="13"/>
  <c r="Q105" i="13"/>
  <c r="Q106" i="13"/>
  <c r="Q107" i="13"/>
  <c r="Q108" i="13"/>
  <c r="Q109" i="13"/>
  <c r="Q110" i="13"/>
  <c r="Q111" i="13"/>
  <c r="Q112" i="13"/>
  <c r="Q113" i="13"/>
  <c r="Q114" i="13"/>
  <c r="Q115" i="13"/>
  <c r="Q116" i="13"/>
  <c r="Q117" i="13"/>
  <c r="Q118" i="13"/>
  <c r="Q119" i="13"/>
  <c r="Q120" i="13"/>
  <c r="Q121" i="13"/>
  <c r="Q122" i="13"/>
  <c r="Q123" i="13"/>
  <c r="Q124" i="13"/>
  <c r="Q125" i="13"/>
  <c r="Q126" i="13"/>
  <c r="Q127" i="13"/>
  <c r="Q128" i="13"/>
  <c r="Q129" i="13"/>
  <c r="Q130" i="13"/>
  <c r="Q131" i="13"/>
  <c r="Q132" i="13"/>
  <c r="Q133" i="13"/>
  <c r="Q134" i="13"/>
  <c r="Q135" i="13"/>
  <c r="Q136" i="13"/>
  <c r="Q137" i="13"/>
  <c r="Q138" i="13"/>
  <c r="Q139" i="13"/>
  <c r="Q140" i="13"/>
  <c r="Q141" i="13"/>
  <c r="Q7" i="13"/>
  <c r="F4" i="13"/>
  <c r="J4" i="13" s="1"/>
  <c r="Z106" i="13" l="1"/>
  <c r="Z23" i="13"/>
  <c r="Z90" i="13"/>
  <c r="Z130" i="13"/>
  <c r="Z89" i="13"/>
  <c r="Z48" i="13"/>
  <c r="M18" i="2"/>
  <c r="O18" i="2"/>
  <c r="U18" i="2"/>
  <c r="M142" i="13"/>
  <c r="K8" i="13"/>
  <c r="L8" i="13" s="1"/>
  <c r="K9" i="13"/>
  <c r="L9" i="13" s="1"/>
  <c r="Z9" i="13" s="1"/>
  <c r="K10" i="13"/>
  <c r="L10" i="13"/>
  <c r="Z10" i="13" s="1"/>
  <c r="K11" i="13"/>
  <c r="L11" i="13" s="1"/>
  <c r="Z11" i="13" s="1"/>
  <c r="K12" i="13"/>
  <c r="L12" i="13"/>
  <c r="Z12" i="13" s="1"/>
  <c r="K13" i="13"/>
  <c r="L13" i="13" s="1"/>
  <c r="Z13" i="13" s="1"/>
  <c r="K14" i="13"/>
  <c r="L14" i="13"/>
  <c r="Z14" i="13" s="1"/>
  <c r="K15" i="13"/>
  <c r="L15" i="13" s="1"/>
  <c r="Z15" i="13" s="1"/>
  <c r="K16" i="13"/>
  <c r="L16" i="13" s="1"/>
  <c r="Z16" i="13" s="1"/>
  <c r="K17" i="13"/>
  <c r="L17" i="13" s="1"/>
  <c r="Z17" i="13" s="1"/>
  <c r="K18" i="13"/>
  <c r="L18" i="13"/>
  <c r="Z18" i="13" s="1"/>
  <c r="K19" i="13"/>
  <c r="L19" i="13" s="1"/>
  <c r="Z19" i="13" s="1"/>
  <c r="K20" i="13"/>
  <c r="L20" i="13"/>
  <c r="Z20" i="13" s="1"/>
  <c r="K21" i="13"/>
  <c r="L21" i="13" s="1"/>
  <c r="Z21" i="13" s="1"/>
  <c r="K22" i="13"/>
  <c r="L22" i="13"/>
  <c r="Z22" i="13" s="1"/>
  <c r="K23" i="13"/>
  <c r="L23" i="13" s="1"/>
  <c r="K24" i="13"/>
  <c r="L24" i="13"/>
  <c r="Z24" i="13" s="1"/>
  <c r="K25" i="13"/>
  <c r="L25" i="13"/>
  <c r="Z25" i="13" s="1"/>
  <c r="K26" i="13"/>
  <c r="L26" i="13" s="1"/>
  <c r="Z26" i="13" s="1"/>
  <c r="K27" i="13"/>
  <c r="L27" i="13"/>
  <c r="Z27" i="13" s="1"/>
  <c r="K28" i="13"/>
  <c r="L28" i="13" s="1"/>
  <c r="Z28" i="13" s="1"/>
  <c r="K29" i="13"/>
  <c r="L29" i="13" s="1"/>
  <c r="Z29" i="13" s="1"/>
  <c r="K30" i="13"/>
  <c r="L30" i="13"/>
  <c r="Z30" i="13" s="1"/>
  <c r="K31" i="13"/>
  <c r="L31" i="13"/>
  <c r="Z31" i="13" s="1"/>
  <c r="K32" i="13"/>
  <c r="L32" i="13" s="1"/>
  <c r="Z32" i="13" s="1"/>
  <c r="K33" i="13"/>
  <c r="L33" i="13"/>
  <c r="Z33" i="13" s="1"/>
  <c r="K34" i="13"/>
  <c r="L34" i="13" s="1"/>
  <c r="Z34" i="13" s="1"/>
  <c r="K35" i="13"/>
  <c r="L35" i="13" s="1"/>
  <c r="Z35" i="13" s="1"/>
  <c r="K36" i="13"/>
  <c r="L36" i="13" s="1"/>
  <c r="Z36" i="13" s="1"/>
  <c r="K37" i="13"/>
  <c r="L37" i="13"/>
  <c r="Z37" i="13" s="1"/>
  <c r="K38" i="13"/>
  <c r="L38" i="13"/>
  <c r="Z38" i="13" s="1"/>
  <c r="K39" i="13"/>
  <c r="L39" i="13" s="1"/>
  <c r="Z39" i="13" s="1"/>
  <c r="K40" i="13"/>
  <c r="L40" i="13"/>
  <c r="Z40" i="13" s="1"/>
  <c r="K41" i="13"/>
  <c r="L41" i="13" s="1"/>
  <c r="Z41" i="13" s="1"/>
  <c r="K42" i="13"/>
  <c r="L42" i="13"/>
  <c r="Z42" i="13" s="1"/>
  <c r="K43" i="13"/>
  <c r="L43" i="13"/>
  <c r="Z43" i="13" s="1"/>
  <c r="K44" i="13"/>
  <c r="L44" i="13" s="1"/>
  <c r="Z44" i="13" s="1"/>
  <c r="K45" i="13"/>
  <c r="L45" i="13" s="1"/>
  <c r="Z45" i="13" s="1"/>
  <c r="K46" i="13"/>
  <c r="L46" i="13"/>
  <c r="Z46" i="13" s="1"/>
  <c r="K47" i="13"/>
  <c r="L47" i="13" s="1"/>
  <c r="Z47" i="13" s="1"/>
  <c r="K48" i="13"/>
  <c r="L48" i="13" s="1"/>
  <c r="K49" i="13"/>
  <c r="L49" i="13" s="1"/>
  <c r="Z49" i="13" s="1"/>
  <c r="K50" i="13"/>
  <c r="L50" i="13"/>
  <c r="Z50" i="13" s="1"/>
  <c r="K51" i="13"/>
  <c r="L51" i="13"/>
  <c r="Z51" i="13" s="1"/>
  <c r="K52" i="13"/>
  <c r="L52" i="13" s="1"/>
  <c r="Z52" i="13" s="1"/>
  <c r="K53" i="13"/>
  <c r="L53" i="13" s="1"/>
  <c r="Z53" i="13" s="1"/>
  <c r="K54" i="13"/>
  <c r="L54" i="13" s="1"/>
  <c r="Z54" i="13" s="1"/>
  <c r="K55" i="13"/>
  <c r="L55" i="13"/>
  <c r="Z55" i="13" s="1"/>
  <c r="K56" i="13"/>
  <c r="L56" i="13"/>
  <c r="Z56" i="13" s="1"/>
  <c r="K57" i="13"/>
  <c r="L57" i="13"/>
  <c r="Z57" i="13" s="1"/>
  <c r="K58" i="13"/>
  <c r="L58" i="13" s="1"/>
  <c r="Z58" i="13" s="1"/>
  <c r="K59" i="13"/>
  <c r="L59" i="13" s="1"/>
  <c r="Z59" i="13" s="1"/>
  <c r="K60" i="13"/>
  <c r="L60" i="13"/>
  <c r="Z60" i="13" s="1"/>
  <c r="K61" i="13"/>
  <c r="L61" i="13" s="1"/>
  <c r="Z61" i="13" s="1"/>
  <c r="K62" i="13"/>
  <c r="L62" i="13" s="1"/>
  <c r="Z62" i="13" s="1"/>
  <c r="K63" i="13"/>
  <c r="L63" i="13"/>
  <c r="Z63" i="13" s="1"/>
  <c r="K64" i="13"/>
  <c r="L64" i="13"/>
  <c r="Z64" i="13" s="1"/>
  <c r="K65" i="13"/>
  <c r="L65" i="13" s="1"/>
  <c r="Z65" i="13" s="1"/>
  <c r="K66" i="13"/>
  <c r="L66" i="13"/>
  <c r="Z66" i="13" s="1"/>
  <c r="K67" i="13"/>
  <c r="L67" i="13" s="1"/>
  <c r="Z67" i="13" s="1"/>
  <c r="K68" i="13"/>
  <c r="L68" i="13"/>
  <c r="Z68" i="13" s="1"/>
  <c r="K69" i="13"/>
  <c r="L69" i="13"/>
  <c r="Z69" i="13" s="1"/>
  <c r="K70" i="13"/>
  <c r="L70" i="13" s="1"/>
  <c r="Z70" i="13" s="1"/>
  <c r="K71" i="13"/>
  <c r="L71" i="13" s="1"/>
  <c r="Z71" i="13" s="1"/>
  <c r="K72" i="13"/>
  <c r="L72" i="13" s="1"/>
  <c r="Z72" i="13" s="1"/>
  <c r="K73" i="13"/>
  <c r="L73" i="13"/>
  <c r="Z73" i="13" s="1"/>
  <c r="K74" i="13"/>
  <c r="L74" i="13" s="1"/>
  <c r="Z74" i="13" s="1"/>
  <c r="K75" i="13"/>
  <c r="L75" i="13" s="1"/>
  <c r="Z75" i="13" s="1"/>
  <c r="K76" i="13"/>
  <c r="L76" i="13"/>
  <c r="Z76" i="13" s="1"/>
  <c r="K77" i="13"/>
  <c r="L77" i="13" s="1"/>
  <c r="Z77" i="13" s="1"/>
  <c r="K78" i="13"/>
  <c r="L78" i="13" s="1"/>
  <c r="Z78" i="13" s="1"/>
  <c r="K79" i="13"/>
  <c r="L79" i="13"/>
  <c r="Z79" i="13" s="1"/>
  <c r="K80" i="13"/>
  <c r="L80" i="13" s="1"/>
  <c r="Z80" i="13" s="1"/>
  <c r="K81" i="13"/>
  <c r="L81" i="13"/>
  <c r="Z81" i="13" s="1"/>
  <c r="K82" i="13"/>
  <c r="L82" i="13"/>
  <c r="Z82" i="13" s="1"/>
  <c r="K83" i="13"/>
  <c r="L83" i="13" s="1"/>
  <c r="Z83" i="13" s="1"/>
  <c r="K84" i="13"/>
  <c r="L84" i="13"/>
  <c r="Z84" i="13" s="1"/>
  <c r="K85" i="13"/>
  <c r="L85" i="13" s="1"/>
  <c r="Z85" i="13" s="1"/>
  <c r="K86" i="13"/>
  <c r="L86" i="13"/>
  <c r="Z86" i="13" s="1"/>
  <c r="K87" i="13"/>
  <c r="L87" i="13" s="1"/>
  <c r="Z87" i="13" s="1"/>
  <c r="K88" i="13"/>
  <c r="L88" i="13" s="1"/>
  <c r="Z88" i="13" s="1"/>
  <c r="K89" i="13"/>
  <c r="L89" i="13" s="1"/>
  <c r="K90" i="13"/>
  <c r="L90" i="13" s="1"/>
  <c r="K91" i="13"/>
  <c r="L91" i="13" s="1"/>
  <c r="Z91" i="13" s="1"/>
  <c r="K92" i="13"/>
  <c r="L92" i="13"/>
  <c r="Z92" i="13" s="1"/>
  <c r="K93" i="13"/>
  <c r="L93" i="13" s="1"/>
  <c r="Z93" i="13" s="1"/>
  <c r="K94" i="13"/>
  <c r="L94" i="13"/>
  <c r="Z94" i="13" s="1"/>
  <c r="K95" i="13"/>
  <c r="L95" i="13" s="1"/>
  <c r="Z95" i="13" s="1"/>
  <c r="K96" i="13"/>
  <c r="L96" i="13"/>
  <c r="Z96" i="13" s="1"/>
  <c r="K97" i="13"/>
  <c r="L97" i="13"/>
  <c r="Z97" i="13" s="1"/>
  <c r="K98" i="13"/>
  <c r="L98" i="13" s="1"/>
  <c r="Z98" i="13" s="1"/>
  <c r="K99" i="13"/>
  <c r="L99" i="13"/>
  <c r="Z99" i="13" s="1"/>
  <c r="K100" i="13"/>
  <c r="L100" i="13" s="1"/>
  <c r="Z100" i="13" s="1"/>
  <c r="K101" i="13"/>
  <c r="L101" i="13" s="1"/>
  <c r="Z101" i="13" s="1"/>
  <c r="K102" i="13"/>
  <c r="L102" i="13"/>
  <c r="Z102" i="13" s="1"/>
  <c r="K103" i="13"/>
  <c r="L103" i="13" s="1"/>
  <c r="Z103" i="13" s="1"/>
  <c r="K104" i="13"/>
  <c r="L104" i="13" s="1"/>
  <c r="Z104" i="13" s="1"/>
  <c r="K105" i="13"/>
  <c r="L105" i="13"/>
  <c r="Z105" i="13" s="1"/>
  <c r="K106" i="13"/>
  <c r="L106" i="13" s="1"/>
  <c r="K107" i="13"/>
  <c r="L107" i="13" s="1"/>
  <c r="Z107" i="13" s="1"/>
  <c r="K108" i="13"/>
  <c r="L108" i="13"/>
  <c r="Z108" i="13" s="1"/>
  <c r="K109" i="13"/>
  <c r="L109" i="13"/>
  <c r="Z109" i="13" s="1"/>
  <c r="K110" i="13"/>
  <c r="L110" i="13"/>
  <c r="Z110" i="13" s="1"/>
  <c r="K111" i="13"/>
  <c r="L111" i="13" s="1"/>
  <c r="Z111" i="13" s="1"/>
  <c r="K112" i="13"/>
  <c r="L112" i="13"/>
  <c r="Z112" i="13" s="1"/>
  <c r="K113" i="13"/>
  <c r="L113" i="13" s="1"/>
  <c r="Z113" i="13" s="1"/>
  <c r="K114" i="13"/>
  <c r="L114" i="13"/>
  <c r="Z114" i="13" s="1"/>
  <c r="K115" i="13"/>
  <c r="L115" i="13"/>
  <c r="Z115" i="13" s="1"/>
  <c r="K116" i="13"/>
  <c r="L116" i="13" s="1"/>
  <c r="Z116" i="13" s="1"/>
  <c r="K117" i="13"/>
  <c r="L117" i="13" s="1"/>
  <c r="Z117" i="13" s="1"/>
  <c r="K118" i="13"/>
  <c r="L118" i="13"/>
  <c r="Z118" i="13" s="1"/>
  <c r="K119" i="13"/>
  <c r="L119" i="13" s="1"/>
  <c r="Z119" i="13" s="1"/>
  <c r="K120" i="13"/>
  <c r="L120" i="13" s="1"/>
  <c r="Z120" i="13" s="1"/>
  <c r="K121" i="13"/>
  <c r="L121" i="13"/>
  <c r="Z121" i="13" s="1"/>
  <c r="K122" i="13"/>
  <c r="L122" i="13"/>
  <c r="Z122" i="13" s="1"/>
  <c r="K123" i="13"/>
  <c r="L123" i="13"/>
  <c r="Z123" i="13" s="1"/>
  <c r="K124" i="13"/>
  <c r="L124" i="13" s="1"/>
  <c r="Z124" i="13" s="1"/>
  <c r="K125" i="13"/>
  <c r="L125" i="13" s="1"/>
  <c r="Z125" i="13" s="1"/>
  <c r="K126" i="13"/>
  <c r="L126" i="13" s="1"/>
  <c r="Z126" i="13" s="1"/>
  <c r="K127" i="13"/>
  <c r="L127" i="13"/>
  <c r="Z127" i="13" s="1"/>
  <c r="K128" i="13"/>
  <c r="L128" i="13"/>
  <c r="Z128" i="13" s="1"/>
  <c r="K129" i="13"/>
  <c r="L129" i="13" s="1"/>
  <c r="Z129" i="13" s="1"/>
  <c r="K130" i="13"/>
  <c r="L130" i="13" s="1"/>
  <c r="K131" i="13"/>
  <c r="L131" i="13" s="1"/>
  <c r="Z131" i="13" s="1"/>
  <c r="K132" i="13"/>
  <c r="L132" i="13"/>
  <c r="Z132" i="13" s="1"/>
  <c r="K133" i="13"/>
  <c r="L133" i="13" s="1"/>
  <c r="Z133" i="13" s="1"/>
  <c r="K134" i="13"/>
  <c r="L134" i="13"/>
  <c r="Z134" i="13" s="1"/>
  <c r="K135" i="13"/>
  <c r="L135" i="13"/>
  <c r="Z135" i="13" s="1"/>
  <c r="K136" i="13"/>
  <c r="L136" i="13"/>
  <c r="Z136" i="13" s="1"/>
  <c r="K137" i="13"/>
  <c r="L137" i="13" s="1"/>
  <c r="Z137" i="13" s="1"/>
  <c r="K138" i="13"/>
  <c r="L138" i="13"/>
  <c r="Z138" i="13" s="1"/>
  <c r="K139" i="13"/>
  <c r="L139" i="13" s="1"/>
  <c r="Z139" i="13" s="1"/>
  <c r="K140" i="13"/>
  <c r="L140" i="13" s="1"/>
  <c r="Z140" i="13" s="1"/>
  <c r="K141" i="13"/>
  <c r="L141" i="13"/>
  <c r="Z141" i="13" s="1"/>
  <c r="K7" i="13"/>
  <c r="K142" i="13" s="1"/>
  <c r="M10" i="2"/>
  <c r="O10" i="2"/>
  <c r="M11" i="2"/>
  <c r="O11" i="2"/>
  <c r="M12" i="2"/>
  <c r="O12" i="2"/>
  <c r="M13" i="2"/>
  <c r="O13" i="2"/>
  <c r="M14" i="2"/>
  <c r="O14" i="2"/>
  <c r="M15" i="2"/>
  <c r="O15" i="2"/>
  <c r="M16" i="2"/>
  <c r="O16" i="2"/>
  <c r="M17" i="2"/>
  <c r="O17" i="2"/>
  <c r="M19" i="2"/>
  <c r="O19" i="2"/>
  <c r="M20" i="2"/>
  <c r="O20" i="2"/>
  <c r="M21" i="2"/>
  <c r="O21" i="2"/>
  <c r="M22" i="2"/>
  <c r="O22" i="2"/>
  <c r="M23" i="2"/>
  <c r="O23" i="2"/>
  <c r="M24" i="2"/>
  <c r="O24" i="2"/>
  <c r="M25" i="2"/>
  <c r="O25" i="2"/>
  <c r="M26" i="2"/>
  <c r="O26" i="2"/>
  <c r="M27" i="2"/>
  <c r="O27" i="2"/>
  <c r="M28" i="2"/>
  <c r="O28" i="2"/>
  <c r="M29" i="2"/>
  <c r="O29" i="2"/>
  <c r="M30" i="2"/>
  <c r="O30" i="2"/>
  <c r="M31" i="2"/>
  <c r="O31" i="2"/>
  <c r="M32" i="2"/>
  <c r="O32" i="2"/>
  <c r="M33" i="2"/>
  <c r="O33" i="2"/>
  <c r="M34" i="2"/>
  <c r="O34" i="2"/>
  <c r="M35" i="2"/>
  <c r="O35" i="2"/>
  <c r="M36" i="2"/>
  <c r="O36" i="2"/>
  <c r="M37" i="2"/>
  <c r="O37" i="2"/>
  <c r="M38" i="2"/>
  <c r="O38" i="2"/>
  <c r="M39" i="2"/>
  <c r="O39" i="2"/>
  <c r="M40" i="2"/>
  <c r="O40" i="2"/>
  <c r="M41" i="2"/>
  <c r="O41" i="2"/>
  <c r="M42" i="2"/>
  <c r="O42" i="2"/>
  <c r="M43" i="2"/>
  <c r="O43" i="2"/>
  <c r="M44" i="2"/>
  <c r="O44" i="2"/>
  <c r="M45" i="2"/>
  <c r="O45" i="2"/>
  <c r="M46" i="2"/>
  <c r="O46" i="2"/>
  <c r="M47" i="2"/>
  <c r="O47" i="2"/>
  <c r="M48" i="2"/>
  <c r="O48" i="2"/>
  <c r="M49" i="2"/>
  <c r="O49" i="2"/>
  <c r="M50" i="2"/>
  <c r="O50" i="2"/>
  <c r="M51" i="2"/>
  <c r="O51" i="2"/>
  <c r="M52" i="2"/>
  <c r="O52" i="2"/>
  <c r="M53" i="2"/>
  <c r="O53" i="2"/>
  <c r="M54" i="2"/>
  <c r="O54" i="2"/>
  <c r="M55" i="2"/>
  <c r="O55" i="2"/>
  <c r="M56" i="2"/>
  <c r="O56" i="2"/>
  <c r="M57" i="2"/>
  <c r="O57" i="2"/>
  <c r="M58" i="2"/>
  <c r="O58" i="2"/>
  <c r="M59" i="2"/>
  <c r="O59" i="2"/>
  <c r="M60" i="2"/>
  <c r="O60" i="2"/>
  <c r="M61" i="2"/>
  <c r="O61" i="2"/>
  <c r="M62" i="2"/>
  <c r="O62" i="2"/>
  <c r="M63" i="2"/>
  <c r="O63" i="2"/>
  <c r="M64" i="2"/>
  <c r="O64" i="2"/>
  <c r="M65" i="2"/>
  <c r="O65" i="2"/>
  <c r="M66" i="2"/>
  <c r="O66" i="2"/>
  <c r="M67" i="2"/>
  <c r="O67" i="2"/>
  <c r="M68" i="2"/>
  <c r="O68" i="2"/>
  <c r="M69" i="2"/>
  <c r="O69" i="2"/>
  <c r="M70" i="2"/>
  <c r="O70" i="2"/>
  <c r="M71" i="2"/>
  <c r="O71" i="2"/>
  <c r="M72" i="2"/>
  <c r="O72" i="2"/>
  <c r="M73" i="2"/>
  <c r="O73" i="2"/>
  <c r="M74" i="2"/>
  <c r="O74" i="2"/>
  <c r="M75" i="2"/>
  <c r="O75" i="2"/>
  <c r="M76" i="2"/>
  <c r="O76" i="2"/>
  <c r="M77" i="2"/>
  <c r="O77" i="2"/>
  <c r="M78" i="2"/>
  <c r="O78" i="2"/>
  <c r="M79" i="2"/>
  <c r="O79" i="2"/>
  <c r="M80" i="2"/>
  <c r="O80" i="2"/>
  <c r="M81" i="2"/>
  <c r="O81" i="2"/>
  <c r="M82" i="2"/>
  <c r="O82" i="2"/>
  <c r="M83" i="2"/>
  <c r="O83" i="2"/>
  <c r="M84" i="2"/>
  <c r="O84" i="2"/>
  <c r="M85" i="2"/>
  <c r="O85" i="2"/>
  <c r="M86" i="2"/>
  <c r="O86" i="2"/>
  <c r="M87" i="2"/>
  <c r="O87" i="2"/>
  <c r="M88" i="2"/>
  <c r="O88" i="2"/>
  <c r="M89" i="2"/>
  <c r="O89" i="2"/>
  <c r="M90" i="2"/>
  <c r="O90" i="2"/>
  <c r="M91" i="2"/>
  <c r="O91" i="2"/>
  <c r="M92" i="2"/>
  <c r="O92" i="2"/>
  <c r="M93" i="2"/>
  <c r="O93" i="2"/>
  <c r="M94" i="2"/>
  <c r="O94" i="2"/>
  <c r="M95" i="2"/>
  <c r="O95" i="2"/>
  <c r="M96" i="2"/>
  <c r="O96" i="2"/>
  <c r="M97" i="2"/>
  <c r="O97" i="2"/>
  <c r="M98" i="2"/>
  <c r="O98" i="2"/>
  <c r="M99" i="2"/>
  <c r="O99" i="2"/>
  <c r="M100" i="2"/>
  <c r="O100" i="2"/>
  <c r="M101" i="2"/>
  <c r="O101" i="2"/>
  <c r="M102" i="2"/>
  <c r="O102" i="2"/>
  <c r="M103" i="2"/>
  <c r="O103" i="2"/>
  <c r="M104" i="2"/>
  <c r="O104" i="2"/>
  <c r="M105" i="2"/>
  <c r="O105" i="2"/>
  <c r="M106" i="2"/>
  <c r="O106" i="2"/>
  <c r="M107" i="2"/>
  <c r="O107" i="2"/>
  <c r="M108" i="2"/>
  <c r="O108" i="2"/>
  <c r="M109" i="2"/>
  <c r="O109" i="2"/>
  <c r="M110" i="2"/>
  <c r="O110" i="2"/>
  <c r="M111" i="2"/>
  <c r="O111" i="2"/>
  <c r="M112" i="2"/>
  <c r="O112" i="2"/>
  <c r="M113" i="2"/>
  <c r="O113" i="2"/>
  <c r="M114" i="2"/>
  <c r="O114" i="2"/>
  <c r="M115" i="2"/>
  <c r="O115" i="2"/>
  <c r="M116" i="2"/>
  <c r="O116" i="2"/>
  <c r="M117" i="2"/>
  <c r="O117" i="2"/>
  <c r="M118" i="2"/>
  <c r="O118" i="2"/>
  <c r="M119" i="2"/>
  <c r="O119" i="2"/>
  <c r="M120" i="2"/>
  <c r="O120" i="2"/>
  <c r="M121" i="2"/>
  <c r="O121" i="2"/>
  <c r="M122" i="2"/>
  <c r="O122" i="2"/>
  <c r="M123" i="2"/>
  <c r="O123" i="2"/>
  <c r="M124" i="2"/>
  <c r="O124" i="2"/>
  <c r="M125" i="2"/>
  <c r="O125" i="2"/>
  <c r="M126" i="2"/>
  <c r="O126" i="2"/>
  <c r="M127" i="2"/>
  <c r="O127" i="2"/>
  <c r="M128" i="2"/>
  <c r="O128" i="2"/>
  <c r="M129" i="2"/>
  <c r="O129" i="2"/>
  <c r="M130" i="2"/>
  <c r="O130" i="2"/>
  <c r="M131" i="2"/>
  <c r="O131" i="2"/>
  <c r="M132" i="2"/>
  <c r="O132" i="2"/>
  <c r="M133" i="2"/>
  <c r="O133" i="2"/>
  <c r="M134" i="2"/>
  <c r="O134" i="2"/>
  <c r="M135" i="2"/>
  <c r="O135" i="2"/>
  <c r="M136" i="2"/>
  <c r="O136" i="2"/>
  <c r="M137" i="2"/>
  <c r="O137" i="2"/>
  <c r="M138" i="2"/>
  <c r="O138" i="2"/>
  <c r="M139" i="2"/>
  <c r="O139" i="2"/>
  <c r="M140" i="2"/>
  <c r="O140" i="2"/>
  <c r="M141" i="2"/>
  <c r="O141" i="2"/>
  <c r="M142" i="2"/>
  <c r="O142" i="2"/>
  <c r="M143" i="2"/>
  <c r="O143" i="2"/>
  <c r="M144" i="2"/>
  <c r="O144" i="2"/>
  <c r="M145" i="2"/>
  <c r="O145" i="2"/>
  <c r="M146" i="2"/>
  <c r="O146" i="2"/>
  <c r="M147" i="2"/>
  <c r="O147" i="2"/>
  <c r="M148" i="2"/>
  <c r="O148" i="2"/>
  <c r="M149" i="2"/>
  <c r="O149" i="2"/>
  <c r="M150" i="2"/>
  <c r="O150" i="2"/>
  <c r="M151" i="2"/>
  <c r="O151" i="2"/>
  <c r="M152" i="2"/>
  <c r="O152" i="2"/>
  <c r="M153" i="2"/>
  <c r="O153" i="2"/>
  <c r="M154" i="2"/>
  <c r="O154" i="2"/>
  <c r="M155" i="2"/>
  <c r="O155" i="2"/>
  <c r="M156" i="2"/>
  <c r="O156" i="2"/>
  <c r="M157" i="2"/>
  <c r="O157" i="2"/>
  <c r="M158" i="2"/>
  <c r="O158" i="2"/>
  <c r="M159" i="2"/>
  <c r="O159" i="2"/>
  <c r="M160" i="2"/>
  <c r="O160" i="2"/>
  <c r="M161" i="2"/>
  <c r="O161" i="2"/>
  <c r="M162" i="2"/>
  <c r="O162" i="2"/>
  <c r="M163" i="2"/>
  <c r="O163" i="2"/>
  <c r="M164" i="2"/>
  <c r="O164" i="2"/>
  <c r="M165" i="2"/>
  <c r="O165" i="2"/>
  <c r="M166" i="2"/>
  <c r="O166" i="2"/>
  <c r="M167" i="2"/>
  <c r="O167" i="2"/>
  <c r="M168" i="2"/>
  <c r="O168" i="2"/>
  <c r="M169" i="2"/>
  <c r="O169" i="2"/>
  <c r="M170" i="2"/>
  <c r="O170" i="2"/>
  <c r="M171" i="2"/>
  <c r="O171" i="2"/>
  <c r="M172" i="2"/>
  <c r="O172" i="2"/>
  <c r="M173" i="2"/>
  <c r="O173" i="2"/>
  <c r="M174" i="2"/>
  <c r="O174" i="2"/>
  <c r="M175" i="2"/>
  <c r="O175" i="2"/>
  <c r="M176" i="2"/>
  <c r="O176" i="2"/>
  <c r="M177" i="2"/>
  <c r="O177" i="2"/>
  <c r="M178" i="2"/>
  <c r="O178" i="2"/>
  <c r="M179" i="2"/>
  <c r="O179" i="2"/>
  <c r="M180" i="2"/>
  <c r="O180" i="2"/>
  <c r="M181" i="2"/>
  <c r="O181" i="2"/>
  <c r="M182" i="2"/>
  <c r="O182" i="2"/>
  <c r="M183" i="2"/>
  <c r="O183" i="2"/>
  <c r="M184" i="2"/>
  <c r="O184" i="2"/>
  <c r="M185" i="2"/>
  <c r="O185" i="2"/>
  <c r="M186" i="2"/>
  <c r="O186" i="2"/>
  <c r="M187" i="2"/>
  <c r="O187" i="2"/>
  <c r="M188" i="2"/>
  <c r="O188" i="2"/>
  <c r="M189" i="2"/>
  <c r="O189" i="2"/>
  <c r="M190" i="2"/>
  <c r="O190" i="2"/>
  <c r="M191" i="2"/>
  <c r="O191" i="2"/>
  <c r="M192" i="2"/>
  <c r="O192" i="2"/>
  <c r="M193" i="2"/>
  <c r="O193" i="2"/>
  <c r="M194" i="2"/>
  <c r="O194" i="2"/>
  <c r="M195" i="2"/>
  <c r="O195" i="2"/>
  <c r="M196" i="2"/>
  <c r="O196" i="2"/>
  <c r="M197" i="2"/>
  <c r="O197" i="2"/>
  <c r="M198" i="2"/>
  <c r="O198" i="2"/>
  <c r="M199" i="2"/>
  <c r="O199" i="2"/>
  <c r="M200" i="2"/>
  <c r="O200" i="2"/>
  <c r="M201" i="2"/>
  <c r="O201" i="2"/>
  <c r="M202" i="2"/>
  <c r="O202" i="2"/>
  <c r="M203" i="2"/>
  <c r="O203" i="2"/>
  <c r="M204" i="2"/>
  <c r="O204" i="2"/>
  <c r="M205" i="2"/>
  <c r="O205" i="2"/>
  <c r="M206" i="2"/>
  <c r="O206" i="2"/>
  <c r="M207" i="2"/>
  <c r="O207" i="2"/>
  <c r="M208" i="2"/>
  <c r="O208" i="2"/>
  <c r="M209" i="2"/>
  <c r="O209" i="2"/>
  <c r="M210" i="2"/>
  <c r="O210" i="2"/>
  <c r="M211" i="2"/>
  <c r="O211" i="2"/>
  <c r="M212" i="2"/>
  <c r="O212" i="2"/>
  <c r="M213" i="2"/>
  <c r="O213" i="2"/>
  <c r="M214" i="2"/>
  <c r="O214" i="2"/>
  <c r="M215" i="2"/>
  <c r="O215" i="2"/>
  <c r="M216" i="2"/>
  <c r="O216" i="2"/>
  <c r="M217" i="2"/>
  <c r="O217" i="2"/>
  <c r="M218" i="2"/>
  <c r="O218" i="2"/>
  <c r="M219" i="2"/>
  <c r="O219" i="2"/>
  <c r="M220" i="2"/>
  <c r="O220" i="2"/>
  <c r="M221" i="2"/>
  <c r="O221" i="2"/>
  <c r="M222" i="2"/>
  <c r="O222" i="2"/>
  <c r="M223" i="2"/>
  <c r="O223" i="2"/>
  <c r="M224" i="2"/>
  <c r="O224" i="2"/>
  <c r="M225" i="2"/>
  <c r="O225" i="2"/>
  <c r="M226" i="2"/>
  <c r="O226" i="2"/>
  <c r="M227" i="2"/>
  <c r="O227" i="2"/>
  <c r="M228" i="2"/>
  <c r="O228" i="2"/>
  <c r="M229" i="2"/>
  <c r="O229" i="2"/>
  <c r="M230" i="2"/>
  <c r="O230" i="2"/>
  <c r="M231" i="2"/>
  <c r="O231" i="2"/>
  <c r="M232" i="2"/>
  <c r="O232" i="2"/>
  <c r="M233" i="2"/>
  <c r="O233" i="2"/>
  <c r="M234" i="2"/>
  <c r="O234" i="2"/>
  <c r="M235" i="2"/>
  <c r="O235" i="2"/>
  <c r="M236" i="2"/>
  <c r="O236" i="2"/>
  <c r="M237" i="2"/>
  <c r="O237" i="2"/>
  <c r="M238" i="2"/>
  <c r="O238" i="2"/>
  <c r="M239" i="2"/>
  <c r="O239" i="2"/>
  <c r="M240" i="2"/>
  <c r="O240" i="2"/>
  <c r="M241" i="2"/>
  <c r="O241" i="2"/>
  <c r="M242" i="2"/>
  <c r="O242" i="2"/>
  <c r="M243" i="2"/>
  <c r="O243" i="2"/>
  <c r="M244" i="2"/>
  <c r="O244" i="2"/>
  <c r="M245" i="2"/>
  <c r="O245" i="2"/>
  <c r="M246" i="2"/>
  <c r="O246" i="2"/>
  <c r="M247" i="2"/>
  <c r="O247" i="2"/>
  <c r="M248" i="2"/>
  <c r="O248" i="2"/>
  <c r="M249" i="2"/>
  <c r="O249" i="2"/>
  <c r="M250" i="2"/>
  <c r="O250" i="2"/>
  <c r="M251" i="2"/>
  <c r="O251" i="2"/>
  <c r="M252" i="2"/>
  <c r="O252" i="2"/>
  <c r="M253" i="2"/>
  <c r="O253" i="2"/>
  <c r="M254" i="2"/>
  <c r="O254" i="2"/>
  <c r="M255" i="2"/>
  <c r="O255" i="2"/>
  <c r="M256" i="2"/>
  <c r="O256" i="2"/>
  <c r="M257" i="2"/>
  <c r="O257" i="2"/>
  <c r="M258" i="2"/>
  <c r="O258" i="2"/>
  <c r="M259" i="2"/>
  <c r="O259" i="2"/>
  <c r="M260" i="2"/>
  <c r="O260" i="2"/>
  <c r="M261" i="2"/>
  <c r="O261" i="2"/>
  <c r="M262" i="2"/>
  <c r="O262" i="2"/>
  <c r="M263" i="2"/>
  <c r="O263" i="2"/>
  <c r="M264" i="2"/>
  <c r="O264" i="2"/>
  <c r="M265" i="2"/>
  <c r="O265" i="2"/>
  <c r="M266" i="2"/>
  <c r="O266" i="2"/>
  <c r="M267" i="2"/>
  <c r="O267" i="2"/>
  <c r="M268" i="2"/>
  <c r="O268" i="2"/>
  <c r="M269" i="2"/>
  <c r="O269" i="2"/>
  <c r="M270" i="2"/>
  <c r="O270" i="2"/>
  <c r="M271" i="2"/>
  <c r="O271" i="2"/>
  <c r="M272" i="2"/>
  <c r="O272" i="2"/>
  <c r="M273" i="2"/>
  <c r="O273" i="2"/>
  <c r="M274" i="2"/>
  <c r="O274" i="2"/>
  <c r="M275" i="2"/>
  <c r="O275" i="2"/>
  <c r="M276" i="2"/>
  <c r="O276" i="2"/>
  <c r="M277" i="2"/>
  <c r="O277" i="2"/>
  <c r="M278" i="2"/>
  <c r="O278" i="2"/>
  <c r="M279" i="2"/>
  <c r="O279" i="2"/>
  <c r="M280" i="2"/>
  <c r="O280" i="2"/>
  <c r="M281" i="2"/>
  <c r="O281" i="2"/>
  <c r="M282" i="2"/>
  <c r="O282" i="2"/>
  <c r="M283" i="2"/>
  <c r="O283" i="2"/>
  <c r="M284" i="2"/>
  <c r="O284" i="2"/>
  <c r="M285" i="2"/>
  <c r="O285" i="2"/>
  <c r="M286" i="2"/>
  <c r="O286" i="2"/>
  <c r="M287" i="2"/>
  <c r="O287" i="2"/>
  <c r="M288" i="2"/>
  <c r="O288" i="2"/>
  <c r="M289" i="2"/>
  <c r="O289" i="2"/>
  <c r="M290" i="2"/>
  <c r="O290" i="2"/>
  <c r="M291" i="2"/>
  <c r="O291" i="2"/>
  <c r="M292" i="2"/>
  <c r="O292" i="2"/>
  <c r="M293" i="2"/>
  <c r="O293" i="2"/>
  <c r="M294" i="2"/>
  <c r="O294" i="2"/>
  <c r="M295" i="2"/>
  <c r="O295" i="2"/>
  <c r="M296" i="2"/>
  <c r="O296" i="2"/>
  <c r="M297" i="2"/>
  <c r="O297" i="2"/>
  <c r="M298" i="2"/>
  <c r="O298" i="2"/>
  <c r="M299" i="2"/>
  <c r="O299" i="2"/>
  <c r="M300" i="2"/>
  <c r="O300" i="2"/>
  <c r="M301" i="2"/>
  <c r="O301" i="2"/>
  <c r="M302" i="2"/>
  <c r="O302" i="2"/>
  <c r="M303" i="2"/>
  <c r="O303" i="2"/>
  <c r="M304" i="2"/>
  <c r="O304" i="2"/>
  <c r="M305" i="2"/>
  <c r="O305" i="2"/>
  <c r="M306" i="2"/>
  <c r="O306" i="2"/>
  <c r="M307" i="2"/>
  <c r="O307" i="2"/>
  <c r="M308" i="2"/>
  <c r="O308" i="2"/>
  <c r="M309" i="2"/>
  <c r="O309" i="2"/>
  <c r="M310" i="2"/>
  <c r="O310" i="2"/>
  <c r="M311" i="2"/>
  <c r="O311" i="2"/>
  <c r="M312" i="2"/>
  <c r="O312" i="2"/>
  <c r="M313" i="2"/>
  <c r="O313" i="2"/>
  <c r="M314" i="2"/>
  <c r="O314" i="2"/>
  <c r="M315" i="2"/>
  <c r="O315" i="2"/>
  <c r="M316" i="2"/>
  <c r="O316" i="2"/>
  <c r="M317" i="2"/>
  <c r="O317" i="2"/>
  <c r="M318" i="2"/>
  <c r="O318" i="2"/>
  <c r="M319" i="2"/>
  <c r="O319" i="2"/>
  <c r="M320" i="2"/>
  <c r="O320" i="2"/>
  <c r="M321" i="2"/>
  <c r="O321" i="2"/>
  <c r="M322" i="2"/>
  <c r="O322" i="2"/>
  <c r="M323" i="2"/>
  <c r="O323" i="2"/>
  <c r="M324" i="2"/>
  <c r="O324" i="2"/>
  <c r="M325" i="2"/>
  <c r="O325" i="2"/>
  <c r="M326" i="2"/>
  <c r="O326" i="2"/>
  <c r="M327" i="2"/>
  <c r="O327" i="2"/>
  <c r="M328" i="2"/>
  <c r="O328" i="2"/>
  <c r="M329" i="2"/>
  <c r="O329" i="2"/>
  <c r="M330" i="2"/>
  <c r="O330" i="2"/>
  <c r="M331" i="2"/>
  <c r="O331" i="2"/>
  <c r="M332" i="2"/>
  <c r="O332" i="2"/>
  <c r="M333" i="2"/>
  <c r="O333" i="2"/>
  <c r="M334" i="2"/>
  <c r="O334" i="2"/>
  <c r="M335" i="2"/>
  <c r="O335" i="2"/>
  <c r="M336" i="2"/>
  <c r="O336" i="2"/>
  <c r="M337" i="2"/>
  <c r="O337" i="2"/>
  <c r="M338" i="2"/>
  <c r="O338" i="2"/>
  <c r="M339" i="2"/>
  <c r="O339" i="2"/>
  <c r="M340" i="2"/>
  <c r="O340" i="2"/>
  <c r="M341" i="2"/>
  <c r="O341" i="2"/>
  <c r="M342" i="2"/>
  <c r="O342" i="2"/>
  <c r="M343" i="2"/>
  <c r="O343" i="2"/>
  <c r="M344" i="2"/>
  <c r="O344" i="2"/>
  <c r="M345" i="2"/>
  <c r="O345" i="2"/>
  <c r="M346" i="2"/>
  <c r="O346" i="2"/>
  <c r="M347" i="2"/>
  <c r="O347" i="2"/>
  <c r="M348" i="2"/>
  <c r="O348" i="2"/>
  <c r="M349" i="2"/>
  <c r="O349" i="2"/>
  <c r="M350" i="2"/>
  <c r="O350" i="2"/>
  <c r="M351" i="2"/>
  <c r="O351" i="2"/>
  <c r="M352" i="2"/>
  <c r="O352" i="2"/>
  <c r="M353" i="2"/>
  <c r="O353" i="2"/>
  <c r="M354" i="2"/>
  <c r="O354" i="2"/>
  <c r="M355" i="2"/>
  <c r="O355" i="2"/>
  <c r="M356" i="2"/>
  <c r="O356" i="2"/>
  <c r="M357" i="2"/>
  <c r="O357" i="2"/>
  <c r="M358" i="2"/>
  <c r="O358" i="2"/>
  <c r="M359" i="2"/>
  <c r="O359" i="2"/>
  <c r="M360" i="2"/>
  <c r="O360" i="2"/>
  <c r="M361" i="2"/>
  <c r="O361" i="2"/>
  <c r="M362" i="2"/>
  <c r="O362" i="2"/>
  <c r="M363" i="2"/>
  <c r="O363" i="2"/>
  <c r="M364" i="2"/>
  <c r="O364" i="2"/>
  <c r="M365" i="2"/>
  <c r="O365" i="2"/>
  <c r="M366" i="2"/>
  <c r="O366" i="2"/>
  <c r="M367" i="2"/>
  <c r="O367" i="2"/>
  <c r="M368" i="2"/>
  <c r="O368" i="2"/>
  <c r="M369" i="2"/>
  <c r="O369" i="2"/>
  <c r="M370" i="2"/>
  <c r="O370" i="2"/>
  <c r="M371" i="2"/>
  <c r="O371" i="2"/>
  <c r="M372" i="2"/>
  <c r="O372" i="2"/>
  <c r="M373" i="2"/>
  <c r="O373" i="2"/>
  <c r="M374" i="2"/>
  <c r="O374" i="2"/>
  <c r="M375" i="2"/>
  <c r="O375" i="2"/>
  <c r="M376" i="2"/>
  <c r="O376" i="2"/>
  <c r="M377" i="2"/>
  <c r="O377" i="2"/>
  <c r="M378" i="2"/>
  <c r="O378" i="2"/>
  <c r="M379" i="2"/>
  <c r="O379" i="2"/>
  <c r="M380" i="2"/>
  <c r="O380" i="2"/>
  <c r="M381" i="2"/>
  <c r="O381" i="2"/>
  <c r="M382" i="2"/>
  <c r="O382" i="2"/>
  <c r="M383" i="2"/>
  <c r="O383" i="2"/>
  <c r="M384" i="2"/>
  <c r="O384" i="2"/>
  <c r="M385" i="2"/>
  <c r="O385" i="2"/>
  <c r="M386" i="2"/>
  <c r="O386" i="2"/>
  <c r="M387" i="2"/>
  <c r="O387" i="2"/>
  <c r="M388" i="2"/>
  <c r="O388" i="2"/>
  <c r="M389" i="2"/>
  <c r="O389" i="2"/>
  <c r="M390" i="2"/>
  <c r="O390" i="2"/>
  <c r="M391" i="2"/>
  <c r="O391" i="2"/>
  <c r="M392" i="2"/>
  <c r="O392" i="2"/>
  <c r="M393" i="2"/>
  <c r="O393" i="2"/>
  <c r="M394" i="2"/>
  <c r="O394" i="2"/>
  <c r="M395" i="2"/>
  <c r="O395" i="2"/>
  <c r="M396" i="2"/>
  <c r="O396" i="2"/>
  <c r="M397" i="2"/>
  <c r="O397" i="2"/>
  <c r="M398" i="2"/>
  <c r="O398" i="2"/>
  <c r="M399" i="2"/>
  <c r="O399" i="2"/>
  <c r="M400" i="2"/>
  <c r="O400" i="2"/>
  <c r="M401" i="2"/>
  <c r="O401" i="2"/>
  <c r="M402" i="2"/>
  <c r="O402" i="2"/>
  <c r="M403" i="2"/>
  <c r="O403" i="2"/>
  <c r="M404" i="2"/>
  <c r="O404" i="2"/>
  <c r="M405" i="2"/>
  <c r="O405" i="2"/>
  <c r="M406" i="2"/>
  <c r="O406" i="2"/>
  <c r="M407" i="2"/>
  <c r="O407" i="2"/>
  <c r="M408" i="2"/>
  <c r="O408" i="2"/>
  <c r="M409" i="2"/>
  <c r="O409" i="2"/>
  <c r="M410" i="2"/>
  <c r="O410" i="2"/>
  <c r="M411" i="2"/>
  <c r="O411" i="2"/>
  <c r="M412" i="2"/>
  <c r="O412" i="2"/>
  <c r="M413" i="2"/>
  <c r="O413" i="2"/>
  <c r="M414" i="2"/>
  <c r="O414" i="2"/>
  <c r="M415" i="2"/>
  <c r="O415" i="2"/>
  <c r="M416" i="2"/>
  <c r="O416" i="2"/>
  <c r="M417" i="2"/>
  <c r="O417" i="2"/>
  <c r="M418" i="2"/>
  <c r="O418" i="2"/>
  <c r="M419" i="2"/>
  <c r="O419" i="2"/>
  <c r="M420" i="2"/>
  <c r="O420" i="2"/>
  <c r="M421" i="2"/>
  <c r="O421" i="2"/>
  <c r="M422" i="2"/>
  <c r="O422" i="2"/>
  <c r="M423" i="2"/>
  <c r="O423" i="2"/>
  <c r="M424" i="2"/>
  <c r="O424" i="2"/>
  <c r="M425" i="2"/>
  <c r="O425" i="2"/>
  <c r="M426" i="2"/>
  <c r="O426" i="2"/>
  <c r="M427" i="2"/>
  <c r="O427" i="2"/>
  <c r="M428" i="2"/>
  <c r="O428" i="2"/>
  <c r="M429" i="2"/>
  <c r="O429" i="2"/>
  <c r="M430" i="2"/>
  <c r="O430" i="2"/>
  <c r="M431" i="2"/>
  <c r="O431" i="2"/>
  <c r="M432" i="2"/>
  <c r="O432" i="2"/>
  <c r="M433" i="2"/>
  <c r="O433" i="2"/>
  <c r="M434" i="2"/>
  <c r="O434" i="2"/>
  <c r="M435" i="2"/>
  <c r="O435" i="2"/>
  <c r="M436" i="2"/>
  <c r="O436" i="2"/>
  <c r="M437" i="2"/>
  <c r="O437" i="2"/>
  <c r="M438" i="2"/>
  <c r="O438" i="2"/>
  <c r="M439" i="2"/>
  <c r="O439" i="2"/>
  <c r="M440" i="2"/>
  <c r="O440" i="2"/>
  <c r="M441" i="2"/>
  <c r="O441" i="2"/>
  <c r="M442" i="2"/>
  <c r="O442" i="2"/>
  <c r="M443" i="2"/>
  <c r="O443" i="2"/>
  <c r="M444" i="2"/>
  <c r="O444" i="2"/>
  <c r="M445" i="2"/>
  <c r="O445" i="2"/>
  <c r="M446" i="2"/>
  <c r="O446" i="2"/>
  <c r="M447" i="2"/>
  <c r="O447" i="2"/>
  <c r="M448" i="2"/>
  <c r="O448" i="2"/>
  <c r="M449" i="2"/>
  <c r="O449" i="2"/>
  <c r="M450" i="2"/>
  <c r="O450" i="2"/>
  <c r="M451" i="2"/>
  <c r="O451" i="2"/>
  <c r="M452" i="2"/>
  <c r="O452" i="2"/>
  <c r="M453" i="2"/>
  <c r="O453" i="2"/>
  <c r="M454" i="2"/>
  <c r="O454" i="2"/>
  <c r="M455" i="2"/>
  <c r="O455" i="2"/>
  <c r="O9" i="2"/>
  <c r="Z8" i="13" l="1"/>
  <c r="L7" i="13"/>
  <c r="Z7" i="13" s="1"/>
  <c r="U16" i="22" s="1"/>
  <c r="K123" i="14" s="1"/>
  <c r="O456" i="2"/>
  <c r="H6" i="2"/>
  <c r="S18" i="2" s="1"/>
  <c r="AD18" i="2" s="1"/>
  <c r="H17" i="21" l="1"/>
  <c r="R16" i="21" s="1"/>
  <c r="H17" i="22"/>
  <c r="R16" i="22" s="1"/>
  <c r="L142" i="13"/>
  <c r="Z142" i="13"/>
  <c r="T16" i="22" s="1"/>
  <c r="S13" i="2"/>
  <c r="AD13" i="2" s="1"/>
  <c r="S26" i="2"/>
  <c r="S38" i="2"/>
  <c r="S50" i="2"/>
  <c r="S62" i="2"/>
  <c r="S74" i="2"/>
  <c r="S86" i="2"/>
  <c r="S98" i="2"/>
  <c r="S110" i="2"/>
  <c r="AD110" i="2" s="1"/>
  <c r="S122" i="2"/>
  <c r="AD122" i="2" s="1"/>
  <c r="S134" i="2"/>
  <c r="AD134" i="2" s="1"/>
  <c r="S146" i="2"/>
  <c r="AD146" i="2" s="1"/>
  <c r="S158" i="2"/>
  <c r="AD158" i="2" s="1"/>
  <c r="S170" i="2"/>
  <c r="AD170" i="2" s="1"/>
  <c r="S182" i="2"/>
  <c r="AD182" i="2" s="1"/>
  <c r="S194" i="2"/>
  <c r="AD194" i="2" s="1"/>
  <c r="S206" i="2"/>
  <c r="AD206" i="2" s="1"/>
  <c r="S218" i="2"/>
  <c r="AD218" i="2" s="1"/>
  <c r="S230" i="2"/>
  <c r="AD230" i="2" s="1"/>
  <c r="S242" i="2"/>
  <c r="AD242" i="2" s="1"/>
  <c r="S254" i="2"/>
  <c r="AD254" i="2" s="1"/>
  <c r="S266" i="2"/>
  <c r="AD266" i="2" s="1"/>
  <c r="S278" i="2"/>
  <c r="AD278" i="2" s="1"/>
  <c r="S290" i="2"/>
  <c r="AD290" i="2" s="1"/>
  <c r="S302" i="2"/>
  <c r="AD302" i="2" s="1"/>
  <c r="S314" i="2"/>
  <c r="AD314" i="2" s="1"/>
  <c r="S326" i="2"/>
  <c r="AD326" i="2" s="1"/>
  <c r="S338" i="2"/>
  <c r="AD338" i="2" s="1"/>
  <c r="S350" i="2"/>
  <c r="AD350" i="2" s="1"/>
  <c r="S362" i="2"/>
  <c r="AD362" i="2" s="1"/>
  <c r="S374" i="2"/>
  <c r="AD374" i="2" s="1"/>
  <c r="S386" i="2"/>
  <c r="AD386" i="2" s="1"/>
  <c r="S398" i="2"/>
  <c r="AD398" i="2" s="1"/>
  <c r="S410" i="2"/>
  <c r="AD410" i="2" s="1"/>
  <c r="S422" i="2"/>
  <c r="AD422" i="2" s="1"/>
  <c r="S434" i="2"/>
  <c r="AD434" i="2" s="1"/>
  <c r="S446" i="2"/>
  <c r="AD446" i="2" s="1"/>
  <c r="S14" i="2"/>
  <c r="AD14" i="2" s="1"/>
  <c r="S27" i="2"/>
  <c r="S39" i="2"/>
  <c r="S51" i="2"/>
  <c r="S63" i="2"/>
  <c r="S75" i="2"/>
  <c r="S87" i="2"/>
  <c r="S99" i="2"/>
  <c r="S111" i="2"/>
  <c r="AD111" i="2" s="1"/>
  <c r="S123" i="2"/>
  <c r="AD123" i="2" s="1"/>
  <c r="S135" i="2"/>
  <c r="AD135" i="2" s="1"/>
  <c r="S147" i="2"/>
  <c r="AD147" i="2" s="1"/>
  <c r="S159" i="2"/>
  <c r="AD159" i="2" s="1"/>
  <c r="S171" i="2"/>
  <c r="AD171" i="2" s="1"/>
  <c r="S183" i="2"/>
  <c r="AD183" i="2" s="1"/>
  <c r="S195" i="2"/>
  <c r="AD195" i="2" s="1"/>
  <c r="S207" i="2"/>
  <c r="AD207" i="2" s="1"/>
  <c r="S219" i="2"/>
  <c r="AD219" i="2" s="1"/>
  <c r="S231" i="2"/>
  <c r="AD231" i="2" s="1"/>
  <c r="S243" i="2"/>
  <c r="AD243" i="2" s="1"/>
  <c r="S255" i="2"/>
  <c r="AD255" i="2" s="1"/>
  <c r="S267" i="2"/>
  <c r="AD267" i="2" s="1"/>
  <c r="S279" i="2"/>
  <c r="AD279" i="2" s="1"/>
  <c r="S291" i="2"/>
  <c r="AD291" i="2" s="1"/>
  <c r="S303" i="2"/>
  <c r="AD303" i="2" s="1"/>
  <c r="S315" i="2"/>
  <c r="AD315" i="2" s="1"/>
  <c r="S327" i="2"/>
  <c r="AD327" i="2" s="1"/>
  <c r="S339" i="2"/>
  <c r="AD339" i="2" s="1"/>
  <c r="S351" i="2"/>
  <c r="AD351" i="2" s="1"/>
  <c r="S363" i="2"/>
  <c r="AD363" i="2" s="1"/>
  <c r="S375" i="2"/>
  <c r="AD375" i="2" s="1"/>
  <c r="S387" i="2"/>
  <c r="AD387" i="2" s="1"/>
  <c r="S399" i="2"/>
  <c r="AD399" i="2" s="1"/>
  <c r="S411" i="2"/>
  <c r="AD411" i="2" s="1"/>
  <c r="S423" i="2"/>
  <c r="AD423" i="2" s="1"/>
  <c r="S435" i="2"/>
  <c r="AD435" i="2" s="1"/>
  <c r="S447" i="2"/>
  <c r="AD447" i="2" s="1"/>
  <c r="S313" i="2"/>
  <c r="AD313" i="2" s="1"/>
  <c r="S15" i="2"/>
  <c r="S28" i="2"/>
  <c r="S40" i="2"/>
  <c r="S52" i="2"/>
  <c r="S64" i="2"/>
  <c r="S76" i="2"/>
  <c r="S88" i="2"/>
  <c r="S100" i="2"/>
  <c r="AD100" i="2" s="1"/>
  <c r="S112" i="2"/>
  <c r="AD112" i="2" s="1"/>
  <c r="S124" i="2"/>
  <c r="AD124" i="2" s="1"/>
  <c r="S136" i="2"/>
  <c r="AD136" i="2" s="1"/>
  <c r="S148" i="2"/>
  <c r="AD148" i="2" s="1"/>
  <c r="S160" i="2"/>
  <c r="AD160" i="2" s="1"/>
  <c r="S172" i="2"/>
  <c r="AD172" i="2" s="1"/>
  <c r="S184" i="2"/>
  <c r="AD184" i="2" s="1"/>
  <c r="S196" i="2"/>
  <c r="AD196" i="2" s="1"/>
  <c r="S208" i="2"/>
  <c r="AD208" i="2" s="1"/>
  <c r="S220" i="2"/>
  <c r="AD220" i="2" s="1"/>
  <c r="S232" i="2"/>
  <c r="AD232" i="2" s="1"/>
  <c r="S244" i="2"/>
  <c r="AD244" i="2" s="1"/>
  <c r="S256" i="2"/>
  <c r="AD256" i="2" s="1"/>
  <c r="S268" i="2"/>
  <c r="AD268" i="2" s="1"/>
  <c r="S280" i="2"/>
  <c r="AD280" i="2" s="1"/>
  <c r="S292" i="2"/>
  <c r="AD292" i="2" s="1"/>
  <c r="S304" i="2"/>
  <c r="AD304" i="2" s="1"/>
  <c r="S316" i="2"/>
  <c r="AD316" i="2" s="1"/>
  <c r="S328" i="2"/>
  <c r="AD328" i="2" s="1"/>
  <c r="S340" i="2"/>
  <c r="AD340" i="2" s="1"/>
  <c r="S352" i="2"/>
  <c r="AD352" i="2" s="1"/>
  <c r="S364" i="2"/>
  <c r="AD364" i="2" s="1"/>
  <c r="S376" i="2"/>
  <c r="AD376" i="2" s="1"/>
  <c r="S388" i="2"/>
  <c r="AD388" i="2" s="1"/>
  <c r="S400" i="2"/>
  <c r="AD400" i="2" s="1"/>
  <c r="S412" i="2"/>
  <c r="AD412" i="2" s="1"/>
  <c r="S424" i="2"/>
  <c r="AD424" i="2" s="1"/>
  <c r="S436" i="2"/>
  <c r="AD436" i="2" s="1"/>
  <c r="S448" i="2"/>
  <c r="AD448" i="2" s="1"/>
  <c r="S265" i="2"/>
  <c r="AD265" i="2" s="1"/>
  <c r="S16" i="2"/>
  <c r="AD16" i="2" s="1"/>
  <c r="S29" i="2"/>
  <c r="S41" i="2"/>
  <c r="S53" i="2"/>
  <c r="S65" i="2"/>
  <c r="S77" i="2"/>
  <c r="S89" i="2"/>
  <c r="S101" i="2"/>
  <c r="AD101" i="2" s="1"/>
  <c r="S113" i="2"/>
  <c r="AD113" i="2" s="1"/>
  <c r="S125" i="2"/>
  <c r="AD125" i="2" s="1"/>
  <c r="S137" i="2"/>
  <c r="AD137" i="2" s="1"/>
  <c r="S149" i="2"/>
  <c r="AD149" i="2" s="1"/>
  <c r="S161" i="2"/>
  <c r="AD161" i="2" s="1"/>
  <c r="S173" i="2"/>
  <c r="AD173" i="2" s="1"/>
  <c r="S185" i="2"/>
  <c r="AD185" i="2" s="1"/>
  <c r="S197" i="2"/>
  <c r="AD197" i="2" s="1"/>
  <c r="S209" i="2"/>
  <c r="AD209" i="2" s="1"/>
  <c r="S221" i="2"/>
  <c r="AD221" i="2" s="1"/>
  <c r="S233" i="2"/>
  <c r="AD233" i="2" s="1"/>
  <c r="S245" i="2"/>
  <c r="AD245" i="2" s="1"/>
  <c r="S257" i="2"/>
  <c r="AD257" i="2" s="1"/>
  <c r="S269" i="2"/>
  <c r="AD269" i="2" s="1"/>
  <c r="S281" i="2"/>
  <c r="AD281" i="2" s="1"/>
  <c r="S293" i="2"/>
  <c r="AD293" i="2" s="1"/>
  <c r="S305" i="2"/>
  <c r="AD305" i="2" s="1"/>
  <c r="S317" i="2"/>
  <c r="AD317" i="2" s="1"/>
  <c r="S329" i="2"/>
  <c r="AD329" i="2" s="1"/>
  <c r="S341" i="2"/>
  <c r="AD341" i="2" s="1"/>
  <c r="S353" i="2"/>
  <c r="AD353" i="2" s="1"/>
  <c r="S365" i="2"/>
  <c r="AD365" i="2" s="1"/>
  <c r="S377" i="2"/>
  <c r="AD377" i="2" s="1"/>
  <c r="S389" i="2"/>
  <c r="AD389" i="2" s="1"/>
  <c r="S401" i="2"/>
  <c r="AD401" i="2" s="1"/>
  <c r="S413" i="2"/>
  <c r="AD413" i="2" s="1"/>
  <c r="S425" i="2"/>
  <c r="AD425" i="2" s="1"/>
  <c r="S437" i="2"/>
  <c r="AD437" i="2" s="1"/>
  <c r="S449" i="2"/>
  <c r="S205" i="2"/>
  <c r="AD205" i="2" s="1"/>
  <c r="S373" i="2"/>
  <c r="AD373" i="2" s="1"/>
  <c r="S17" i="2"/>
  <c r="AD17" i="2" s="1"/>
  <c r="S30" i="2"/>
  <c r="S42" i="2"/>
  <c r="S54" i="2"/>
  <c r="S66" i="2"/>
  <c r="S78" i="2"/>
  <c r="S90" i="2"/>
  <c r="S102" i="2"/>
  <c r="AD102" i="2" s="1"/>
  <c r="S114" i="2"/>
  <c r="AD114" i="2" s="1"/>
  <c r="S126" i="2"/>
  <c r="AD126" i="2" s="1"/>
  <c r="S138" i="2"/>
  <c r="AD138" i="2" s="1"/>
  <c r="S150" i="2"/>
  <c r="AD150" i="2" s="1"/>
  <c r="S162" i="2"/>
  <c r="AD162" i="2" s="1"/>
  <c r="S174" i="2"/>
  <c r="AD174" i="2" s="1"/>
  <c r="S186" i="2"/>
  <c r="AD186" i="2" s="1"/>
  <c r="S198" i="2"/>
  <c r="AD198" i="2" s="1"/>
  <c r="S210" i="2"/>
  <c r="AD210" i="2" s="1"/>
  <c r="S222" i="2"/>
  <c r="AD222" i="2" s="1"/>
  <c r="S234" i="2"/>
  <c r="AD234" i="2" s="1"/>
  <c r="S246" i="2"/>
  <c r="AD246" i="2" s="1"/>
  <c r="S258" i="2"/>
  <c r="AD258" i="2" s="1"/>
  <c r="S270" i="2"/>
  <c r="AD270" i="2" s="1"/>
  <c r="S282" i="2"/>
  <c r="AD282" i="2" s="1"/>
  <c r="S294" i="2"/>
  <c r="AD294" i="2" s="1"/>
  <c r="S306" i="2"/>
  <c r="AD306" i="2" s="1"/>
  <c r="S318" i="2"/>
  <c r="AD318" i="2" s="1"/>
  <c r="S330" i="2"/>
  <c r="AD330" i="2" s="1"/>
  <c r="S342" i="2"/>
  <c r="AD342" i="2" s="1"/>
  <c r="S354" i="2"/>
  <c r="AD354" i="2" s="1"/>
  <c r="S366" i="2"/>
  <c r="AD366" i="2" s="1"/>
  <c r="S378" i="2"/>
  <c r="AD378" i="2" s="1"/>
  <c r="S390" i="2"/>
  <c r="AD390" i="2" s="1"/>
  <c r="S402" i="2"/>
  <c r="AD402" i="2" s="1"/>
  <c r="S414" i="2"/>
  <c r="AD414" i="2" s="1"/>
  <c r="S426" i="2"/>
  <c r="AD426" i="2" s="1"/>
  <c r="S438" i="2"/>
  <c r="AD438" i="2" s="1"/>
  <c r="S450" i="2"/>
  <c r="S169" i="2"/>
  <c r="AD169" i="2" s="1"/>
  <c r="S361" i="2"/>
  <c r="AD361" i="2" s="1"/>
  <c r="S19" i="2"/>
  <c r="S31" i="2"/>
  <c r="S43" i="2"/>
  <c r="S55" i="2"/>
  <c r="S67" i="2"/>
  <c r="S79" i="2"/>
  <c r="S91" i="2"/>
  <c r="S103" i="2"/>
  <c r="AD103" i="2" s="1"/>
  <c r="S115" i="2"/>
  <c r="AD115" i="2" s="1"/>
  <c r="S127" i="2"/>
  <c r="AD127" i="2" s="1"/>
  <c r="S139" i="2"/>
  <c r="AD139" i="2" s="1"/>
  <c r="S151" i="2"/>
  <c r="AD151" i="2" s="1"/>
  <c r="S163" i="2"/>
  <c r="AD163" i="2" s="1"/>
  <c r="S175" i="2"/>
  <c r="AD175" i="2" s="1"/>
  <c r="S187" i="2"/>
  <c r="AD187" i="2" s="1"/>
  <c r="S199" i="2"/>
  <c r="AD199" i="2" s="1"/>
  <c r="S211" i="2"/>
  <c r="AD211" i="2" s="1"/>
  <c r="S223" i="2"/>
  <c r="AD223" i="2" s="1"/>
  <c r="S235" i="2"/>
  <c r="AD235" i="2" s="1"/>
  <c r="S247" i="2"/>
  <c r="AD247" i="2" s="1"/>
  <c r="S259" i="2"/>
  <c r="AD259" i="2" s="1"/>
  <c r="S271" i="2"/>
  <c r="AD271" i="2" s="1"/>
  <c r="S283" i="2"/>
  <c r="AD283" i="2" s="1"/>
  <c r="S295" i="2"/>
  <c r="AD295" i="2" s="1"/>
  <c r="S307" i="2"/>
  <c r="AD307" i="2" s="1"/>
  <c r="S319" i="2"/>
  <c r="AD319" i="2" s="1"/>
  <c r="S331" i="2"/>
  <c r="AD331" i="2" s="1"/>
  <c r="S343" i="2"/>
  <c r="AD343" i="2" s="1"/>
  <c r="S355" i="2"/>
  <c r="AD355" i="2" s="1"/>
  <c r="S367" i="2"/>
  <c r="AD367" i="2" s="1"/>
  <c r="S379" i="2"/>
  <c r="AD379" i="2" s="1"/>
  <c r="S391" i="2"/>
  <c r="AD391" i="2" s="1"/>
  <c r="S403" i="2"/>
  <c r="AD403" i="2" s="1"/>
  <c r="S415" i="2"/>
  <c r="AD415" i="2" s="1"/>
  <c r="S427" i="2"/>
  <c r="AD427" i="2" s="1"/>
  <c r="S439" i="2"/>
  <c r="AD439" i="2" s="1"/>
  <c r="S451" i="2"/>
  <c r="S229" i="2"/>
  <c r="AD229" i="2" s="1"/>
  <c r="S421" i="2"/>
  <c r="AD421" i="2" s="1"/>
  <c r="S20" i="2"/>
  <c r="S32" i="2"/>
  <c r="S44" i="2"/>
  <c r="S56" i="2"/>
  <c r="S68" i="2"/>
  <c r="S80" i="2"/>
  <c r="S92" i="2"/>
  <c r="S104" i="2"/>
  <c r="AD104" i="2" s="1"/>
  <c r="S116" i="2"/>
  <c r="AD116" i="2" s="1"/>
  <c r="S128" i="2"/>
  <c r="AD128" i="2" s="1"/>
  <c r="S140" i="2"/>
  <c r="AD140" i="2" s="1"/>
  <c r="S152" i="2"/>
  <c r="AD152" i="2" s="1"/>
  <c r="S164" i="2"/>
  <c r="AD164" i="2" s="1"/>
  <c r="S176" i="2"/>
  <c r="AD176" i="2" s="1"/>
  <c r="S188" i="2"/>
  <c r="AD188" i="2" s="1"/>
  <c r="S200" i="2"/>
  <c r="AD200" i="2" s="1"/>
  <c r="S212" i="2"/>
  <c r="AD212" i="2" s="1"/>
  <c r="S224" i="2"/>
  <c r="AD224" i="2" s="1"/>
  <c r="S236" i="2"/>
  <c r="AD236" i="2" s="1"/>
  <c r="S248" i="2"/>
  <c r="AD248" i="2" s="1"/>
  <c r="S260" i="2"/>
  <c r="AD260" i="2" s="1"/>
  <c r="S272" i="2"/>
  <c r="AD272" i="2" s="1"/>
  <c r="S284" i="2"/>
  <c r="AD284" i="2" s="1"/>
  <c r="S296" i="2"/>
  <c r="AD296" i="2" s="1"/>
  <c r="S308" i="2"/>
  <c r="AD308" i="2" s="1"/>
  <c r="S320" i="2"/>
  <c r="AD320" i="2" s="1"/>
  <c r="S332" i="2"/>
  <c r="AD332" i="2" s="1"/>
  <c r="S344" i="2"/>
  <c r="AD344" i="2" s="1"/>
  <c r="S356" i="2"/>
  <c r="AD356" i="2" s="1"/>
  <c r="S368" i="2"/>
  <c r="AD368" i="2" s="1"/>
  <c r="S380" i="2"/>
  <c r="AD380" i="2" s="1"/>
  <c r="S392" i="2"/>
  <c r="AD392" i="2" s="1"/>
  <c r="S404" i="2"/>
  <c r="AD404" i="2" s="1"/>
  <c r="S416" i="2"/>
  <c r="AD416" i="2" s="1"/>
  <c r="S428" i="2"/>
  <c r="AD428" i="2" s="1"/>
  <c r="S440" i="2"/>
  <c r="AD440" i="2" s="1"/>
  <c r="S452" i="2"/>
  <c r="S61" i="2"/>
  <c r="S181" i="2"/>
  <c r="AD181" i="2" s="1"/>
  <c r="S289" i="2"/>
  <c r="AD289" i="2" s="1"/>
  <c r="S385" i="2"/>
  <c r="AD385" i="2" s="1"/>
  <c r="S21" i="2"/>
  <c r="S33" i="2"/>
  <c r="S45" i="2"/>
  <c r="S57" i="2"/>
  <c r="S69" i="2"/>
  <c r="S81" i="2"/>
  <c r="S93" i="2"/>
  <c r="S105" i="2"/>
  <c r="AD105" i="2" s="1"/>
  <c r="S117" i="2"/>
  <c r="AD117" i="2" s="1"/>
  <c r="S129" i="2"/>
  <c r="AD129" i="2" s="1"/>
  <c r="S141" i="2"/>
  <c r="AD141" i="2" s="1"/>
  <c r="S153" i="2"/>
  <c r="AD153" i="2" s="1"/>
  <c r="S165" i="2"/>
  <c r="AD165" i="2" s="1"/>
  <c r="S177" i="2"/>
  <c r="AD177" i="2" s="1"/>
  <c r="S189" i="2"/>
  <c r="AD189" i="2" s="1"/>
  <c r="S201" i="2"/>
  <c r="AD201" i="2" s="1"/>
  <c r="S213" i="2"/>
  <c r="AD213" i="2" s="1"/>
  <c r="S225" i="2"/>
  <c r="AD225" i="2" s="1"/>
  <c r="S237" i="2"/>
  <c r="AD237" i="2" s="1"/>
  <c r="S249" i="2"/>
  <c r="AD249" i="2" s="1"/>
  <c r="S261" i="2"/>
  <c r="AD261" i="2" s="1"/>
  <c r="S273" i="2"/>
  <c r="AD273" i="2" s="1"/>
  <c r="S285" i="2"/>
  <c r="AD285" i="2" s="1"/>
  <c r="S297" i="2"/>
  <c r="AD297" i="2" s="1"/>
  <c r="S309" i="2"/>
  <c r="AD309" i="2" s="1"/>
  <c r="S321" i="2"/>
  <c r="AD321" i="2" s="1"/>
  <c r="S333" i="2"/>
  <c r="AD333" i="2" s="1"/>
  <c r="S345" i="2"/>
  <c r="AD345" i="2" s="1"/>
  <c r="S357" i="2"/>
  <c r="AD357" i="2" s="1"/>
  <c r="S369" i="2"/>
  <c r="AD369" i="2" s="1"/>
  <c r="S381" i="2"/>
  <c r="AD381" i="2" s="1"/>
  <c r="S393" i="2"/>
  <c r="AD393" i="2" s="1"/>
  <c r="S405" i="2"/>
  <c r="AD405" i="2" s="1"/>
  <c r="S417" i="2"/>
  <c r="AD417" i="2" s="1"/>
  <c r="S429" i="2"/>
  <c r="AD429" i="2" s="1"/>
  <c r="S441" i="2"/>
  <c r="AD441" i="2" s="1"/>
  <c r="S453" i="2"/>
  <c r="S37" i="2"/>
  <c r="S97" i="2"/>
  <c r="S133" i="2"/>
  <c r="AD133" i="2" s="1"/>
  <c r="S217" i="2"/>
  <c r="AD217" i="2" s="1"/>
  <c r="S301" i="2"/>
  <c r="AD301" i="2" s="1"/>
  <c r="S397" i="2"/>
  <c r="AD397" i="2" s="1"/>
  <c r="S22" i="2"/>
  <c r="S34" i="2"/>
  <c r="S46" i="2"/>
  <c r="S58" i="2"/>
  <c r="S70" i="2"/>
  <c r="S82" i="2"/>
  <c r="S94" i="2"/>
  <c r="S106" i="2"/>
  <c r="AD106" i="2" s="1"/>
  <c r="S118" i="2"/>
  <c r="AD118" i="2" s="1"/>
  <c r="S130" i="2"/>
  <c r="AD130" i="2" s="1"/>
  <c r="S142" i="2"/>
  <c r="AD142" i="2" s="1"/>
  <c r="S154" i="2"/>
  <c r="AD154" i="2" s="1"/>
  <c r="S166" i="2"/>
  <c r="AD166" i="2" s="1"/>
  <c r="S178" i="2"/>
  <c r="AD178" i="2" s="1"/>
  <c r="S190" i="2"/>
  <c r="AD190" i="2" s="1"/>
  <c r="S202" i="2"/>
  <c r="AD202" i="2" s="1"/>
  <c r="S214" i="2"/>
  <c r="AD214" i="2" s="1"/>
  <c r="S226" i="2"/>
  <c r="AD226" i="2" s="1"/>
  <c r="S238" i="2"/>
  <c r="AD238" i="2" s="1"/>
  <c r="S250" i="2"/>
  <c r="AD250" i="2" s="1"/>
  <c r="S262" i="2"/>
  <c r="AD262" i="2" s="1"/>
  <c r="S274" i="2"/>
  <c r="AD274" i="2" s="1"/>
  <c r="S286" i="2"/>
  <c r="AD286" i="2" s="1"/>
  <c r="S298" i="2"/>
  <c r="AD298" i="2" s="1"/>
  <c r="S310" i="2"/>
  <c r="AD310" i="2" s="1"/>
  <c r="S322" i="2"/>
  <c r="AD322" i="2" s="1"/>
  <c r="S334" i="2"/>
  <c r="AD334" i="2" s="1"/>
  <c r="S346" i="2"/>
  <c r="AD346" i="2" s="1"/>
  <c r="S358" i="2"/>
  <c r="AD358" i="2" s="1"/>
  <c r="S370" i="2"/>
  <c r="AD370" i="2" s="1"/>
  <c r="S382" i="2"/>
  <c r="AD382" i="2" s="1"/>
  <c r="S394" i="2"/>
  <c r="AD394" i="2" s="1"/>
  <c r="S406" i="2"/>
  <c r="AD406" i="2" s="1"/>
  <c r="S418" i="2"/>
  <c r="AD418" i="2" s="1"/>
  <c r="S430" i="2"/>
  <c r="AD430" i="2" s="1"/>
  <c r="S442" i="2"/>
  <c r="AD442" i="2" s="1"/>
  <c r="S454" i="2"/>
  <c r="S25" i="2"/>
  <c r="S85" i="2"/>
  <c r="S145" i="2"/>
  <c r="AD145" i="2" s="1"/>
  <c r="S253" i="2"/>
  <c r="AD253" i="2" s="1"/>
  <c r="S337" i="2"/>
  <c r="AD337" i="2" s="1"/>
  <c r="S433" i="2"/>
  <c r="AD433" i="2" s="1"/>
  <c r="S10" i="2"/>
  <c r="S23" i="2"/>
  <c r="S35" i="2"/>
  <c r="S47" i="2"/>
  <c r="S59" i="2"/>
  <c r="S71" i="2"/>
  <c r="S83" i="2"/>
  <c r="S95" i="2"/>
  <c r="S107" i="2"/>
  <c r="AD107" i="2" s="1"/>
  <c r="S119" i="2"/>
  <c r="AD119" i="2" s="1"/>
  <c r="S131" i="2"/>
  <c r="AD131" i="2" s="1"/>
  <c r="S143" i="2"/>
  <c r="AD143" i="2" s="1"/>
  <c r="S155" i="2"/>
  <c r="AD155" i="2" s="1"/>
  <c r="S167" i="2"/>
  <c r="AD167" i="2" s="1"/>
  <c r="S179" i="2"/>
  <c r="AD179" i="2" s="1"/>
  <c r="S191" i="2"/>
  <c r="AD191" i="2" s="1"/>
  <c r="S203" i="2"/>
  <c r="AD203" i="2" s="1"/>
  <c r="S215" i="2"/>
  <c r="AD215" i="2" s="1"/>
  <c r="S227" i="2"/>
  <c r="AD227" i="2" s="1"/>
  <c r="S239" i="2"/>
  <c r="AD239" i="2" s="1"/>
  <c r="S251" i="2"/>
  <c r="AD251" i="2" s="1"/>
  <c r="S263" i="2"/>
  <c r="AD263" i="2" s="1"/>
  <c r="S275" i="2"/>
  <c r="AD275" i="2" s="1"/>
  <c r="S287" i="2"/>
  <c r="AD287" i="2" s="1"/>
  <c r="S299" i="2"/>
  <c r="AD299" i="2" s="1"/>
  <c r="S311" i="2"/>
  <c r="AD311" i="2" s="1"/>
  <c r="S323" i="2"/>
  <c r="AD323" i="2" s="1"/>
  <c r="S335" i="2"/>
  <c r="AD335" i="2" s="1"/>
  <c r="S347" i="2"/>
  <c r="AD347" i="2" s="1"/>
  <c r="S359" i="2"/>
  <c r="AD359" i="2" s="1"/>
  <c r="S371" i="2"/>
  <c r="AD371" i="2" s="1"/>
  <c r="S383" i="2"/>
  <c r="AD383" i="2" s="1"/>
  <c r="S395" i="2"/>
  <c r="AD395" i="2" s="1"/>
  <c r="S407" i="2"/>
  <c r="AD407" i="2" s="1"/>
  <c r="S419" i="2"/>
  <c r="AD419" i="2" s="1"/>
  <c r="S431" i="2"/>
  <c r="AD431" i="2" s="1"/>
  <c r="S443" i="2"/>
  <c r="AD443" i="2" s="1"/>
  <c r="S455" i="2"/>
  <c r="S12" i="2"/>
  <c r="AD12" i="2" s="1"/>
  <c r="S73" i="2"/>
  <c r="S121" i="2"/>
  <c r="AD121" i="2" s="1"/>
  <c r="S193" i="2"/>
  <c r="AD193" i="2" s="1"/>
  <c r="S277" i="2"/>
  <c r="AD277" i="2" s="1"/>
  <c r="S349" i="2"/>
  <c r="AD349" i="2" s="1"/>
  <c r="S445" i="2"/>
  <c r="AD445" i="2" s="1"/>
  <c r="S11" i="2"/>
  <c r="AD11" i="2" s="1"/>
  <c r="S24" i="2"/>
  <c r="S36" i="2"/>
  <c r="S48" i="2"/>
  <c r="S60" i="2"/>
  <c r="S72" i="2"/>
  <c r="S84" i="2"/>
  <c r="S96" i="2"/>
  <c r="S108" i="2"/>
  <c r="AD108" i="2" s="1"/>
  <c r="S120" i="2"/>
  <c r="AD120" i="2" s="1"/>
  <c r="S132" i="2"/>
  <c r="AD132" i="2" s="1"/>
  <c r="S144" i="2"/>
  <c r="AD144" i="2" s="1"/>
  <c r="S156" i="2"/>
  <c r="AD156" i="2" s="1"/>
  <c r="S168" i="2"/>
  <c r="AD168" i="2" s="1"/>
  <c r="S180" i="2"/>
  <c r="AD180" i="2" s="1"/>
  <c r="S192" i="2"/>
  <c r="AD192" i="2" s="1"/>
  <c r="S204" i="2"/>
  <c r="AD204" i="2" s="1"/>
  <c r="S216" i="2"/>
  <c r="AD216" i="2" s="1"/>
  <c r="S228" i="2"/>
  <c r="AD228" i="2" s="1"/>
  <c r="S240" i="2"/>
  <c r="AD240" i="2" s="1"/>
  <c r="S252" i="2"/>
  <c r="AD252" i="2" s="1"/>
  <c r="S264" i="2"/>
  <c r="AD264" i="2" s="1"/>
  <c r="S276" i="2"/>
  <c r="AD276" i="2" s="1"/>
  <c r="S288" i="2"/>
  <c r="AD288" i="2" s="1"/>
  <c r="S300" i="2"/>
  <c r="AD300" i="2" s="1"/>
  <c r="S312" i="2"/>
  <c r="AD312" i="2" s="1"/>
  <c r="S324" i="2"/>
  <c r="AD324" i="2" s="1"/>
  <c r="S336" i="2"/>
  <c r="AD336" i="2" s="1"/>
  <c r="S348" i="2"/>
  <c r="AD348" i="2" s="1"/>
  <c r="S360" i="2"/>
  <c r="AD360" i="2" s="1"/>
  <c r="S372" i="2"/>
  <c r="AD372" i="2" s="1"/>
  <c r="S384" i="2"/>
  <c r="AD384" i="2" s="1"/>
  <c r="S396" i="2"/>
  <c r="AD396" i="2" s="1"/>
  <c r="S408" i="2"/>
  <c r="AD408" i="2" s="1"/>
  <c r="S420" i="2"/>
  <c r="AD420" i="2" s="1"/>
  <c r="S432" i="2"/>
  <c r="AD432" i="2" s="1"/>
  <c r="S444" i="2"/>
  <c r="AD444" i="2" s="1"/>
  <c r="S9" i="2"/>
  <c r="S49" i="2"/>
  <c r="S109" i="2"/>
  <c r="AD109" i="2" s="1"/>
  <c r="S157" i="2"/>
  <c r="AD157" i="2" s="1"/>
  <c r="S241" i="2"/>
  <c r="AD241" i="2" s="1"/>
  <c r="S325" i="2"/>
  <c r="AD325" i="2" s="1"/>
  <c r="S409" i="2"/>
  <c r="AD409" i="2" s="1"/>
  <c r="AD9" i="2" l="1"/>
  <c r="G7" i="21"/>
  <c r="Q7" i="21" s="1"/>
  <c r="G7" i="22"/>
  <c r="Q7" i="22" s="1"/>
  <c r="H114" i="14" s="1"/>
  <c r="G16" i="21"/>
  <c r="Q15" i="21" s="1"/>
  <c r="AD15" i="2"/>
  <c r="U14" i="22"/>
  <c r="K121" i="14" s="1"/>
  <c r="T14" i="22"/>
  <c r="AD10" i="2"/>
  <c r="G16" i="22"/>
  <c r="Q15" i="22" s="1"/>
  <c r="J123" i="14"/>
  <c r="X16" i="22"/>
  <c r="V16" i="22"/>
  <c r="W16" i="22" s="1"/>
  <c r="G18" i="21"/>
  <c r="Q17" i="21" s="1"/>
  <c r="G18" i="22"/>
  <c r="Q17" i="22" s="1"/>
  <c r="G17" i="21"/>
  <c r="Q16" i="21" s="1"/>
  <c r="G17" i="22"/>
  <c r="Q16" i="22" s="1"/>
  <c r="G9" i="22"/>
  <c r="Q9" i="22" s="1"/>
  <c r="H116" i="14" s="1"/>
  <c r="G9" i="21"/>
  <c r="Q9" i="21" s="1"/>
  <c r="G11" i="22"/>
  <c r="Q11" i="22" s="1"/>
  <c r="H118" i="14" s="1"/>
  <c r="G11" i="21"/>
  <c r="Q11" i="21" s="1"/>
  <c r="G14" i="21"/>
  <c r="Q14" i="21" s="1"/>
  <c r="G14" i="22"/>
  <c r="Q14" i="22" s="1"/>
  <c r="H121" i="14" s="1"/>
  <c r="S456" i="2"/>
  <c r="G12" i="22"/>
  <c r="G12" i="21"/>
  <c r="U60" i="2"/>
  <c r="AD60" i="2" s="1"/>
  <c r="U61" i="2"/>
  <c r="AD61" i="2" s="1"/>
  <c r="U62" i="2"/>
  <c r="AD62" i="2" s="1"/>
  <c r="U63" i="2"/>
  <c r="AD63" i="2" s="1"/>
  <c r="AD64" i="2"/>
  <c r="AD65" i="2"/>
  <c r="AD66" i="2"/>
  <c r="AD67" i="2"/>
  <c r="AD68" i="2"/>
  <c r="AD69" i="2"/>
  <c r="AD70" i="2"/>
  <c r="AD71" i="2"/>
  <c r="AD72" i="2"/>
  <c r="AD73" i="2"/>
  <c r="AD74" i="2"/>
  <c r="AD75" i="2"/>
  <c r="AD76" i="2"/>
  <c r="AD77" i="2"/>
  <c r="AD78" i="2"/>
  <c r="AD79" i="2"/>
  <c r="AD80" i="2"/>
  <c r="AD81" i="2"/>
  <c r="AD82" i="2"/>
  <c r="AD83" i="2"/>
  <c r="AD84" i="2"/>
  <c r="AD85" i="2"/>
  <c r="AD86" i="2"/>
  <c r="AD87" i="2"/>
  <c r="AD88" i="2"/>
  <c r="AD89" i="2"/>
  <c r="AD90" i="2"/>
  <c r="AD91" i="2"/>
  <c r="AD92" i="2"/>
  <c r="AD93" i="2"/>
  <c r="AD94" i="2"/>
  <c r="AD95" i="2"/>
  <c r="AD96" i="2"/>
  <c r="AD97" i="2"/>
  <c r="AD98" i="2"/>
  <c r="AD99" i="2"/>
  <c r="U445" i="2"/>
  <c r="U446" i="2"/>
  <c r="U447" i="2"/>
  <c r="U448" i="2"/>
  <c r="U449" i="2"/>
  <c r="AD449" i="2" s="1"/>
  <c r="U450" i="2"/>
  <c r="AD450" i="2" s="1"/>
  <c r="U451" i="2"/>
  <c r="AD451" i="2" s="1"/>
  <c r="U452" i="2"/>
  <c r="AD452" i="2" s="1"/>
  <c r="U453" i="2"/>
  <c r="AD453" i="2" s="1"/>
  <c r="U454" i="2"/>
  <c r="AD454" i="2" s="1"/>
  <c r="U455" i="2"/>
  <c r="AD455" i="2" s="1"/>
  <c r="U7" i="22" l="1"/>
  <c r="T7" i="22"/>
  <c r="AF17" i="22"/>
  <c r="AG17" i="22"/>
  <c r="Q12" i="21"/>
  <c r="G15" i="21"/>
  <c r="D17" i="21" s="1"/>
  <c r="G22" i="21" s="1"/>
  <c r="Q12" i="22"/>
  <c r="G15" i="22"/>
  <c r="D17" i="22" s="1"/>
  <c r="G22" i="22" s="1"/>
  <c r="M9" i="2"/>
  <c r="X7" i="22" l="1"/>
  <c r="AF7" i="22" s="1"/>
  <c r="L114" i="14" s="1"/>
  <c r="J114" i="14"/>
  <c r="V7" i="22"/>
  <c r="W7" i="22" s="1"/>
  <c r="K114" i="14"/>
  <c r="D18" i="21"/>
  <c r="D16" i="21"/>
  <c r="D18" i="22"/>
  <c r="D16" i="22"/>
  <c r="H119" i="14"/>
  <c r="AG7" i="22" l="1"/>
  <c r="M114" i="14" s="1"/>
  <c r="C23" i="22"/>
  <c r="G23" i="22"/>
  <c r="H23" i="22" s="1"/>
  <c r="I124" i="14" s="1"/>
  <c r="C22" i="21"/>
  <c r="H22" i="21"/>
  <c r="C21" i="22"/>
  <c r="G21" i="22"/>
  <c r="H21" i="22" s="1"/>
  <c r="E21" i="22" s="1"/>
  <c r="G21" i="21"/>
  <c r="H21" i="21" s="1"/>
  <c r="E21" i="21" s="1"/>
  <c r="C21" i="21"/>
  <c r="C22" i="22"/>
  <c r="H22" i="22"/>
  <c r="G23" i="21"/>
  <c r="H23" i="21" s="1"/>
  <c r="C23" i="21"/>
  <c r="K142" i="14"/>
  <c r="K143" i="14"/>
  <c r="K144" i="14"/>
  <c r="K145" i="14"/>
  <c r="K146" i="14"/>
  <c r="K147" i="14"/>
  <c r="K148" i="14"/>
  <c r="K149" i="14"/>
  <c r="K141" i="14"/>
  <c r="M141" i="14"/>
  <c r="M142" i="14"/>
  <c r="M143" i="14"/>
  <c r="M144" i="14"/>
  <c r="M145" i="14"/>
  <c r="M146" i="14"/>
  <c r="M147" i="14"/>
  <c r="M148" i="14"/>
  <c r="M149" i="14"/>
  <c r="M140" i="14"/>
  <c r="L141" i="14"/>
  <c r="L142" i="14"/>
  <c r="L143" i="14"/>
  <c r="L144" i="14"/>
  <c r="L145" i="14"/>
  <c r="L146" i="14"/>
  <c r="L147" i="14"/>
  <c r="L148" i="14"/>
  <c r="L149" i="14"/>
  <c r="L140" i="14"/>
  <c r="H124" i="14" l="1"/>
  <c r="I122" i="14"/>
  <c r="D21" i="22"/>
  <c r="D22" i="22" s="1"/>
  <c r="D23" i="22" s="1"/>
  <c r="G24" i="22" s="1"/>
  <c r="Q18" i="22"/>
  <c r="H123" i="14"/>
  <c r="I123" i="14"/>
  <c r="D21" i="21"/>
  <c r="D22" i="21" s="1"/>
  <c r="D23" i="21" s="1"/>
  <c r="G24" i="21" s="1"/>
  <c r="E22" i="22"/>
  <c r="E23" i="22" s="1"/>
  <c r="H24" i="22" s="1"/>
  <c r="Q18" i="21"/>
  <c r="E22" i="21"/>
  <c r="E23" i="21" s="1"/>
  <c r="H24" i="21" s="1"/>
  <c r="H122" i="14"/>
  <c r="R18" i="21"/>
  <c r="F67" i="11"/>
  <c r="M153" i="14" s="1"/>
  <c r="F55" i="11"/>
  <c r="M150" i="14" s="1"/>
  <c r="E55" i="11"/>
  <c r="L150" i="14" s="1"/>
  <c r="F42" i="11"/>
  <c r="E42" i="11"/>
  <c r="F28" i="11"/>
  <c r="M138" i="14" s="1"/>
  <c r="F19" i="11"/>
  <c r="M137" i="14" s="1"/>
  <c r="F10" i="11"/>
  <c r="M136" i="14" s="1"/>
  <c r="F56" i="11" l="1"/>
  <c r="M152" i="14" s="1"/>
  <c r="M151" i="14"/>
  <c r="E56" i="11"/>
  <c r="L152" i="14" s="1"/>
  <c r="L151" i="14"/>
  <c r="R18" i="22"/>
  <c r="F68" i="11"/>
  <c r="M154" i="14" s="1"/>
  <c r="I125" i="14" l="1"/>
  <c r="H125" i="14"/>
  <c r="U22" i="2" l="1"/>
  <c r="AD22" i="2" s="1"/>
  <c r="U23" i="2"/>
  <c r="AD23" i="2" s="1"/>
  <c r="U24" i="2"/>
  <c r="AD24" i="2" s="1"/>
  <c r="U25" i="2"/>
  <c r="AD25" i="2" s="1"/>
  <c r="U26" i="2"/>
  <c r="AD26" i="2" s="1"/>
  <c r="U27" i="2"/>
  <c r="AD27" i="2" s="1"/>
  <c r="U28" i="2"/>
  <c r="AD28" i="2" s="1"/>
  <c r="U29" i="2"/>
  <c r="AD29" i="2" s="1"/>
  <c r="U30" i="2"/>
  <c r="AD30" i="2" s="1"/>
  <c r="U31" i="2"/>
  <c r="AD31" i="2" s="1"/>
  <c r="U32" i="2"/>
  <c r="AD32" i="2" s="1"/>
  <c r="U33" i="2"/>
  <c r="AD33" i="2" s="1"/>
  <c r="U34" i="2"/>
  <c r="AD34" i="2" s="1"/>
  <c r="U35" i="2"/>
  <c r="AD35" i="2" s="1"/>
  <c r="U36" i="2"/>
  <c r="AD36" i="2" s="1"/>
  <c r="U37" i="2"/>
  <c r="AD37" i="2" s="1"/>
  <c r="U38" i="2"/>
  <c r="AD38" i="2" s="1"/>
  <c r="U39" i="2"/>
  <c r="AD39" i="2" s="1"/>
  <c r="U40" i="2"/>
  <c r="AD40" i="2" s="1"/>
  <c r="U41" i="2"/>
  <c r="AD41" i="2" s="1"/>
  <c r="U42" i="2"/>
  <c r="AD42" i="2" s="1"/>
  <c r="U43" i="2"/>
  <c r="AD43" i="2" s="1"/>
  <c r="U44" i="2"/>
  <c r="AD44" i="2" s="1"/>
  <c r="U45" i="2"/>
  <c r="AD45" i="2" s="1"/>
  <c r="U46" i="2"/>
  <c r="AD46" i="2" s="1"/>
  <c r="U47" i="2"/>
  <c r="AD47" i="2" s="1"/>
  <c r="U48" i="2"/>
  <c r="AD48" i="2" s="1"/>
  <c r="U49" i="2"/>
  <c r="AD49" i="2" s="1"/>
  <c r="U50" i="2"/>
  <c r="AD50" i="2" s="1"/>
  <c r="U51" i="2"/>
  <c r="AD51" i="2" s="1"/>
  <c r="U52" i="2"/>
  <c r="AD52" i="2" s="1"/>
  <c r="U53" i="2"/>
  <c r="AD53" i="2" s="1"/>
  <c r="U54" i="2"/>
  <c r="AD54" i="2" s="1"/>
  <c r="U55" i="2"/>
  <c r="AD55" i="2" s="1"/>
  <c r="U56" i="2"/>
  <c r="AD56" i="2" s="1"/>
  <c r="U57" i="2"/>
  <c r="AD57" i="2" s="1"/>
  <c r="U58" i="2"/>
  <c r="AD58" i="2" s="1"/>
  <c r="U59" i="2"/>
  <c r="AD59" i="2" s="1"/>
  <c r="U9" i="2" l="1"/>
  <c r="U10" i="2"/>
  <c r="U11" i="2"/>
  <c r="U12" i="2"/>
  <c r="U13" i="2"/>
  <c r="U14" i="2"/>
  <c r="U15" i="2"/>
  <c r="U16" i="2"/>
  <c r="U17" i="2"/>
  <c r="U19" i="2"/>
  <c r="AD19" i="2" s="1"/>
  <c r="U20" i="2"/>
  <c r="AD20" i="2" s="1"/>
  <c r="U21" i="2"/>
  <c r="AD21" i="2" s="1"/>
  <c r="T15" i="22" l="1"/>
  <c r="U15" i="22"/>
  <c r="J121" i="14"/>
  <c r="X14" i="22"/>
  <c r="V14" i="22"/>
  <c r="W14" i="22" s="1"/>
  <c r="U17" i="22"/>
  <c r="T17" i="22"/>
  <c r="G124" i="14"/>
  <c r="U10" i="22"/>
  <c r="G117" i="14"/>
  <c r="U8" i="22"/>
  <c r="T8" i="22"/>
  <c r="K122" i="14" l="1"/>
  <c r="J122" i="14"/>
  <c r="X15" i="22"/>
  <c r="AF16" i="22" s="1"/>
  <c r="V15" i="22"/>
  <c r="W15" i="22" s="1"/>
  <c r="AF14" i="22"/>
  <c r="L121" i="14" s="1"/>
  <c r="AG14" i="22"/>
  <c r="M121" i="14" s="1"/>
  <c r="U12" i="22"/>
  <c r="T12" i="22"/>
  <c r="X17" i="22"/>
  <c r="AF18" i="22" s="1"/>
  <c r="J124" i="14"/>
  <c r="V17" i="22"/>
  <c r="W17" i="22" s="1"/>
  <c r="K124" i="14"/>
  <c r="AD456" i="2"/>
  <c r="X10" i="22"/>
  <c r="AF10" i="22" s="1"/>
  <c r="L117" i="14" s="1"/>
  <c r="J117" i="14"/>
  <c r="V10" i="22"/>
  <c r="W10" i="22" s="1"/>
  <c r="T11" i="22"/>
  <c r="U11" i="22"/>
  <c r="G118" i="14"/>
  <c r="U13" i="22"/>
  <c r="T13" i="22"/>
  <c r="G120" i="14"/>
  <c r="K117" i="14"/>
  <c r="G115" i="14"/>
  <c r="J115" i="14"/>
  <c r="X8" i="22"/>
  <c r="AF8" i="22" s="1"/>
  <c r="V8" i="22"/>
  <c r="W8" i="22" s="1"/>
  <c r="K115" i="14"/>
  <c r="L456" i="2"/>
  <c r="K456" i="2"/>
  <c r="J456" i="2"/>
  <c r="U18" i="22" l="1"/>
  <c r="T18" i="22"/>
  <c r="AG16" i="22"/>
  <c r="AG18" i="22"/>
  <c r="AG8" i="22"/>
  <c r="J119" i="14"/>
  <c r="X12" i="22"/>
  <c r="AF12" i="22" s="1"/>
  <c r="L119" i="14" s="1"/>
  <c r="V12" i="22"/>
  <c r="W12" i="22" s="1"/>
  <c r="K119" i="14"/>
  <c r="AG12" i="22"/>
  <c r="M119" i="14" s="1"/>
  <c r="AG10" i="22"/>
  <c r="M117" i="14" s="1"/>
  <c r="G125" i="14"/>
  <c r="K120" i="14"/>
  <c r="K118" i="14"/>
  <c r="X11" i="22"/>
  <c r="AF11" i="22" s="1"/>
  <c r="L118" i="14" s="1"/>
  <c r="J118" i="14"/>
  <c r="V11" i="22"/>
  <c r="W11" i="22" s="1"/>
  <c r="J120" i="14"/>
  <c r="X13" i="22"/>
  <c r="AF13" i="22" s="1"/>
  <c r="L120" i="14" s="1"/>
  <c r="V13" i="22"/>
  <c r="W13" i="22" s="1"/>
  <c r="S18" i="22"/>
  <c r="M115" i="14"/>
  <c r="L115" i="14"/>
  <c r="M456" i="2"/>
  <c r="X18" i="22" l="1"/>
  <c r="K125" i="14"/>
  <c r="J125" i="14"/>
  <c r="AG13" i="22"/>
  <c r="M120" i="14" s="1"/>
  <c r="AG11" i="22"/>
  <c r="AF15" i="22"/>
  <c r="AC17" i="22" s="1"/>
  <c r="AF22" i="22" s="1"/>
  <c r="E130" i="14" l="1"/>
  <c r="AG22" i="22"/>
  <c r="AC16" i="22"/>
  <c r="AF21" i="22" s="1"/>
  <c r="AC18" i="22"/>
  <c r="M118" i="14"/>
  <c r="AG15" i="22"/>
  <c r="AG21" i="22" l="1"/>
  <c r="M122" i="14" s="1"/>
  <c r="L122" i="14"/>
  <c r="AB22" i="22"/>
  <c r="AF23" i="22"/>
  <c r="AG23" i="22" s="1"/>
  <c r="AB23" i="22"/>
  <c r="AB21" i="22"/>
  <c r="M123" i="14"/>
  <c r="L123" i="14"/>
  <c r="L124" i="14" l="1"/>
  <c r="AD21" i="22"/>
  <c r="AD22" i="22" s="1"/>
  <c r="AC21" i="22"/>
  <c r="AC22" i="22" s="1"/>
  <c r="AC23" i="22" s="1"/>
  <c r="Q30" i="22" s="1"/>
  <c r="L125" i="14"/>
  <c r="Q24" i="22" l="1"/>
  <c r="V25" i="22" s="1"/>
  <c r="AD23" i="22"/>
  <c r="AG24" i="22" s="1"/>
  <c r="Q25" i="22" s="1"/>
  <c r="M124" i="14"/>
  <c r="M125" i="14" s="1"/>
  <c r="E131" i="14" s="1"/>
  <c r="Q26" i="22" l="1"/>
  <c r="J127" i="14"/>
</calcChain>
</file>

<file path=xl/comments1.xml><?xml version="1.0" encoding="utf-8"?>
<comments xmlns="http://schemas.openxmlformats.org/spreadsheetml/2006/main">
  <authors>
    <author>x080451</author>
  </authors>
  <commentList>
    <comment ref="K16" authorId="0" shapeId="0">
      <text>
        <r>
          <rPr>
            <b/>
            <sz val="9"/>
            <color rgb="FF000000"/>
            <rFont val="Tahoma"/>
            <family val="2"/>
          </rPr>
          <t>Aclaración:</t>
        </r>
        <r>
          <rPr>
            <sz val="9"/>
            <color rgb="FF000000"/>
            <rFont val="Tahoma"/>
            <family val="2"/>
          </rPr>
          <t xml:space="preserve">
Si el gasto previsto va a ser facturado por empresa con domicilio en Navarra.</t>
        </r>
      </text>
    </comment>
  </commentList>
</comments>
</file>

<file path=xl/comments2.xml><?xml version="1.0" encoding="utf-8"?>
<comments xmlns="http://schemas.openxmlformats.org/spreadsheetml/2006/main">
  <authors>
    <author>x080451</author>
    <author>X080963</author>
  </authors>
  <commentList>
    <comment ref="C8" authorId="0" shapeId="0">
      <text>
        <r>
          <rPr>
            <b/>
            <sz val="9"/>
            <color indexed="81"/>
            <rFont val="Tahoma"/>
            <family val="2"/>
          </rPr>
          <t xml:space="preserve">Aclaración:
</t>
        </r>
        <r>
          <rPr>
            <sz val="9"/>
            <color indexed="81"/>
            <rFont val="Tahoma"/>
            <family val="2"/>
          </rPr>
          <t xml:space="preserve">Formato de fecha 01/01/202X
</t>
        </r>
      </text>
    </comment>
    <comment ref="P8" authorId="0" shapeId="0">
      <text>
        <r>
          <rPr>
            <b/>
            <sz val="9"/>
            <color indexed="81"/>
            <rFont val="Tahoma"/>
            <family val="2"/>
          </rPr>
          <t>Aclaración:</t>
        </r>
        <r>
          <rPr>
            <sz val="9"/>
            <color indexed="81"/>
            <rFont val="Tahoma"/>
            <family val="2"/>
          </rPr>
          <t xml:space="preserve">
Gasto navarro según OF 69/2021</t>
        </r>
      </text>
    </comment>
    <comment ref="Q8" authorId="0" shapeId="0">
      <text>
        <r>
          <rPr>
            <b/>
            <sz val="9"/>
            <color indexed="81"/>
            <rFont val="Tahoma"/>
            <family val="2"/>
          </rPr>
          <t xml:space="preserve">Aclaración:
</t>
        </r>
        <r>
          <rPr>
            <sz val="9"/>
            <color indexed="81"/>
            <rFont val="Tahoma"/>
            <family val="2"/>
          </rPr>
          <t xml:space="preserve">Formato de fecha 01/01/202X
</t>
        </r>
      </text>
    </comment>
    <comment ref="R8" authorId="0" shapeId="0">
      <text>
        <r>
          <rPr>
            <b/>
            <sz val="9"/>
            <color indexed="81"/>
            <rFont val="Tahoma"/>
            <family val="2"/>
          </rPr>
          <t xml:space="preserve">Aclaración:
</t>
        </r>
        <r>
          <rPr>
            <sz val="9"/>
            <color indexed="81"/>
            <rFont val="Tahoma"/>
            <family val="2"/>
          </rPr>
          <t xml:space="preserve">Formato de fecha 01/01/202X
</t>
        </r>
      </text>
    </comment>
    <comment ref="AC8" authorId="1" shapeId="0">
      <text>
        <r>
          <rPr>
            <b/>
            <sz val="9"/>
            <color indexed="81"/>
            <rFont val="Tahoma"/>
            <family val="2"/>
          </rPr>
          <t>Poner asterisco siempre y cuando el gasto NO sea navarro (Columna P)</t>
        </r>
      </text>
    </comment>
  </commentList>
</comments>
</file>

<file path=xl/comments3.xml><?xml version="1.0" encoding="utf-8"?>
<comments xmlns="http://schemas.openxmlformats.org/spreadsheetml/2006/main">
  <authors>
    <author>x080451</author>
    <author>X080963</author>
  </authors>
  <commentList>
    <comment ref="M4" authorId="0" shapeId="0">
      <text>
        <r>
          <rPr>
            <b/>
            <sz val="9"/>
            <color rgb="FF000000"/>
            <rFont val="Tahoma"/>
            <family val="2"/>
          </rPr>
          <t>Aclaración:</t>
        </r>
        <r>
          <rPr>
            <sz val="9"/>
            <color rgb="FF000000"/>
            <rFont val="Tahoma"/>
            <family val="2"/>
          </rPr>
          <t xml:space="preserve">
Gasto navarro según se recoge en artículo 2.2.a) OF 69/2021</t>
        </r>
      </text>
    </comment>
    <comment ref="F6" authorId="0" shapeId="0">
      <text>
        <r>
          <rPr>
            <b/>
            <sz val="9"/>
            <color rgb="FF000000"/>
            <rFont val="Tahoma"/>
            <family val="2"/>
          </rPr>
          <t>Aclaración:</t>
        </r>
        <r>
          <rPr>
            <sz val="9"/>
            <color rgb="FF000000"/>
            <rFont val="Tahoma"/>
            <family val="2"/>
          </rPr>
          <t xml:space="preserve">
Recoge la suma del salario bruto más la seguridad social a cargo del trabajador y el IRPF
</t>
        </r>
      </text>
    </comment>
    <comment ref="J6" authorId="0" shapeId="0">
      <text>
        <r>
          <rPr>
            <b/>
            <sz val="9"/>
            <color rgb="FF000000"/>
            <rFont val="Tahoma"/>
            <family val="2"/>
          </rPr>
          <t>Aclaración:</t>
        </r>
        <r>
          <rPr>
            <sz val="9"/>
            <color rgb="FF000000"/>
            <rFont val="Tahoma"/>
            <family val="2"/>
          </rPr>
          <t xml:space="preserve">
Indicar el % de la nómina aplicada al proyecto</t>
        </r>
      </text>
    </comment>
    <comment ref="X6" authorId="1" shapeId="0">
      <text>
        <r>
          <rPr>
            <b/>
            <sz val="9"/>
            <color indexed="81"/>
            <rFont val="Tahoma"/>
            <family val="2"/>
          </rPr>
          <t>Poner asterisco siempre y cuando el gasto NO sea navarro (Columna M)</t>
        </r>
      </text>
    </comment>
  </commentList>
</comments>
</file>

<file path=xl/comments4.xml><?xml version="1.0" encoding="utf-8"?>
<comments xmlns="http://schemas.openxmlformats.org/spreadsheetml/2006/main">
  <authors>
    <author>x080451</author>
  </authors>
  <commentList>
    <comment ref="D44" authorId="0" shapeId="0">
      <text>
        <r>
          <rPr>
            <b/>
            <sz val="9"/>
            <color indexed="81"/>
            <rFont val="Tahoma"/>
            <family val="2"/>
          </rPr>
          <t>Aclaración:</t>
        </r>
        <r>
          <rPr>
            <sz val="9"/>
            <color indexed="81"/>
            <rFont val="Tahoma"/>
            <family val="2"/>
          </rPr>
          <t xml:space="preserve">
Una ayuda es minimis si explícitamente se indica en las bases de su convocatoria
</t>
        </r>
      </text>
    </comment>
  </commentList>
</comments>
</file>

<file path=xl/comments5.xml><?xml version="1.0" encoding="utf-8"?>
<comments xmlns="http://schemas.openxmlformats.org/spreadsheetml/2006/main">
  <authors>
    <author>x080451</author>
  </authors>
  <commentList>
    <comment ref="S5" authorId="0" shapeId="0">
      <text>
        <r>
          <rPr>
            <b/>
            <sz val="9"/>
            <color indexed="81"/>
            <rFont val="Tahoma"/>
            <family val="2"/>
          </rPr>
          <t xml:space="preserve">Aclaración:
</t>
        </r>
        <r>
          <rPr>
            <sz val="9"/>
            <color indexed="81"/>
            <rFont val="Tahoma"/>
            <family val="2"/>
          </rPr>
          <t>Esta columna será cumplimentada por el órgano gestor</t>
        </r>
      </text>
    </comment>
    <comment ref="L23" authorId="0" shapeId="0">
      <text>
        <r>
          <rPr>
            <b/>
            <sz val="9"/>
            <color indexed="81"/>
            <rFont val="Tahoma"/>
            <family val="2"/>
          </rPr>
          <t>Aclaración:
Ver Anexo I en presupuesto total</t>
        </r>
      </text>
    </comment>
  </commentList>
</comments>
</file>

<file path=xl/comments6.xml><?xml version="1.0" encoding="utf-8"?>
<comments xmlns="http://schemas.openxmlformats.org/spreadsheetml/2006/main">
  <authors>
    <author>x080451</author>
  </authors>
  <commentList>
    <comment ref="K27" authorId="0" shapeId="0">
      <text>
        <r>
          <rPr>
            <b/>
            <sz val="9"/>
            <color rgb="FF000000"/>
            <rFont val="Tahoma"/>
            <family val="2"/>
          </rPr>
          <t>Aclaración:</t>
        </r>
        <r>
          <rPr>
            <sz val="9"/>
            <color rgb="FF000000"/>
            <rFont val="Tahoma"/>
            <family val="2"/>
          </rPr>
          <t xml:space="preserve">
Si el gasto previsto va a ser facturado por empresa con domicilio en Navarra.</t>
        </r>
      </text>
    </comment>
    <comment ref="J112" authorId="0" shapeId="0">
      <text>
        <r>
          <rPr>
            <b/>
            <sz val="9"/>
            <color indexed="81"/>
            <rFont val="Tahoma"/>
            <family val="2"/>
          </rPr>
          <t>GASTO QUE CUMPLE CON REQUISITOS DE CONVOCATORIA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112" authorId="0" shapeId="0">
      <text>
        <r>
          <rPr>
            <b/>
            <sz val="9"/>
            <color indexed="81"/>
            <rFont val="Tahoma"/>
            <family val="2"/>
          </rPr>
          <t xml:space="preserve">GASTO DENTRO DE LOS LÍMITES DEL PTO ACEPTADO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113" authorId="0" shapeId="0">
      <text>
        <r>
          <rPr>
            <b/>
            <sz val="9"/>
            <color indexed="81"/>
            <rFont val="Tahoma"/>
            <family val="2"/>
          </rPr>
          <t>Aclaración:</t>
        </r>
        <r>
          <rPr>
            <sz val="9"/>
            <color indexed="81"/>
            <rFont val="Tahoma"/>
            <family val="2"/>
          </rPr>
          <t xml:space="preserve">
Esta columna será cumplimentada por el órgano gestor</t>
        </r>
      </text>
    </comment>
  </commentList>
</comments>
</file>

<file path=xl/sharedStrings.xml><?xml version="1.0" encoding="utf-8"?>
<sst xmlns="http://schemas.openxmlformats.org/spreadsheetml/2006/main" count="2142" uniqueCount="824">
  <si>
    <t>IRPF</t>
  </si>
  <si>
    <t>Nº FACTURA</t>
  </si>
  <si>
    <t>FECHA FACTURA</t>
  </si>
  <si>
    <t>CIF</t>
  </si>
  <si>
    <t>BASE IMPONIBLE</t>
  </si>
  <si>
    <t>IVA</t>
  </si>
  <si>
    <t>OBSERVACIONES</t>
  </si>
  <si>
    <t>PROVEEDOR</t>
  </si>
  <si>
    <t>TIPO DE GASTO</t>
  </si>
  <si>
    <t xml:space="preserve">CONCEPTO </t>
  </si>
  <si>
    <t>IMPORTE
 TOTAL FACTURA</t>
  </si>
  <si>
    <t>INSTRUCCIONES PARA CUMPLIMENTAR ESTE DOCUMENTO</t>
  </si>
  <si>
    <t>Hay que cumplimentar únicamente las casillas en color amarillo</t>
  </si>
  <si>
    <t>ORDEN CORRELATIVO DE FACTURAS Y PAGOS</t>
  </si>
  <si>
    <t>TOTAL</t>
  </si>
  <si>
    <t>TOTALES</t>
  </si>
  <si>
    <t>Total gastos facturados</t>
  </si>
  <si>
    <t>Presupuesto aceptado</t>
  </si>
  <si>
    <t>IMPORTE</t>
  </si>
  <si>
    <t>TIPO GASTO</t>
  </si>
  <si>
    <t>OTROS</t>
  </si>
  <si>
    <t>%</t>
  </si>
  <si>
    <t>El cuadro inferior lo cumplimentará el órgano gestor</t>
  </si>
  <si>
    <t>FECHA PAGO
FACTURA</t>
  </si>
  <si>
    <t>FECHA PAGO
IRPF</t>
  </si>
  <si>
    <t>PAGO FRA.</t>
  </si>
  <si>
    <t>PAGO IRPF</t>
  </si>
  <si>
    <t>Gasto en Navarra</t>
  </si>
  <si>
    <t>GN</t>
  </si>
  <si>
    <t>% DE AYUDA CONCEDIDA</t>
  </si>
  <si>
    <t>GRA</t>
  </si>
  <si>
    <t>TOTAL GRA</t>
  </si>
  <si>
    <t>Nombre de entidad bancaria</t>
  </si>
  <si>
    <t>Importe</t>
  </si>
  <si>
    <t>Total</t>
  </si>
  <si>
    <t xml:space="preserve">Nombre de entidad </t>
  </si>
  <si>
    <t>Aportaciones de entidades privadas</t>
  </si>
  <si>
    <t>Importe
solicitado</t>
  </si>
  <si>
    <t>Importe 
concedido</t>
  </si>
  <si>
    <t/>
  </si>
  <si>
    <t>Aportaciones de entidades públicas</t>
  </si>
  <si>
    <t>Importe
concedido</t>
  </si>
  <si>
    <t>Total otras ayudas</t>
  </si>
  <si>
    <t>EL IMPORTE DE AYUDAS CONCEDIDAS NO PUEDE SUPERAR EL DE AYUDAS SOLICITADAS</t>
  </si>
  <si>
    <t>FINANCIACIÓN TOTAL</t>
  </si>
  <si>
    <t>Se debe utilizar la aplicación EXCEL y rellenar el documento siguiendo el orden en el que aparecen las pestañas.</t>
  </si>
  <si>
    <t>GASTO EN NAVARRA</t>
  </si>
  <si>
    <t>SI</t>
  </si>
  <si>
    <t>NO</t>
  </si>
  <si>
    <t>AYUDA CONCEDIDA (según resolución de concesión)</t>
  </si>
  <si>
    <t>PRESUPUESTO ACEPTADO (según resolución de concesión)</t>
  </si>
  <si>
    <t>DGRPA</t>
  </si>
  <si>
    <t>RECURSOS AJENOS (PRÉSTAMOS, CRÉDITOS, AVALES, APORTACIOINES DE INVERSORES PRIVADOS</t>
  </si>
  <si>
    <t>RECURSOS PROPIOS</t>
  </si>
  <si>
    <r>
      <t xml:space="preserve">DECLARACIÓN DE AYUDAS Y SUBVENCIONES
</t>
    </r>
    <r>
      <rPr>
        <sz val="8"/>
        <rFont val="Arial"/>
        <family val="2"/>
      </rPr>
      <t>Declarar las solicitadas aunque no estén resueltas y concedidas.</t>
    </r>
  </si>
  <si>
    <t>Ayuda minimis</t>
  </si>
  <si>
    <t>FUENTES DE FINANCIACIÓN Y DECLARACIÓN DE AYUDAS</t>
  </si>
  <si>
    <r>
      <t xml:space="preserve">TOTAL DECLARACIÓN DE AYUDAS Y SUBVENCIONES
</t>
    </r>
    <r>
      <rPr>
        <sz val="8"/>
        <rFont val="Arial"/>
        <family val="2"/>
      </rPr>
      <t>Declarar las solicitadas aunque no estén resueltas y concedidas.</t>
    </r>
  </si>
  <si>
    <t>Aportaciones de entidades PÚBLICAS</t>
  </si>
  <si>
    <t>AYUDAS PÚBLICAS Y PRIVADAS</t>
  </si>
  <si>
    <t>Aportaciones de entidades PRIVADAS</t>
  </si>
  <si>
    <t>Los cuadros inferiores los cumplimentará el órgano gestor</t>
  </si>
  <si>
    <t>Fijo</t>
  </si>
  <si>
    <t>Temporal</t>
  </si>
  <si>
    <t>SMI MENSUAL</t>
  </si>
  <si>
    <t>SMI PRORRATEADAS EXTRAS</t>
  </si>
  <si>
    <t>MÁXIMO SALARIO BRUTO ADMITIDO
3 veces SMI</t>
  </si>
  <si>
    <t>CORRECCIÓN SEGÚN SMI TOTAL IMPORTE DEDICADO AL PROYECTO
(2)</t>
  </si>
  <si>
    <t>FECHA</t>
  </si>
  <si>
    <t>En el caso de que el salario bruto supere 3 veces el SMI, se aceptará un máximo de SS a cargo de la empresa del 35% del máximo salario bruto admitido</t>
  </si>
  <si>
    <t>NOMBRE EMPLEADX</t>
  </si>
  <si>
    <t>TIPO DE CONTRATO</t>
  </si>
  <si>
    <t>TAREA DESARROLLADA
Trabajos que impliquen la puesta en marcha y ejecución del proyecto</t>
  </si>
  <si>
    <t>TOTAL DEVENGADO
MENSUAL
(BRUTO)</t>
  </si>
  <si>
    <t>% DE GASTO APLICADO AL PROYECTO SEGÚN MEMORIA EXPLICATIVA</t>
  </si>
  <si>
    <t>TOTAL IMPORTE DEDICADO AL PROYECTO (1)</t>
  </si>
  <si>
    <t>TOTAL GASTOS DECLARADOS DE PERSONAL APLICADOS AL PROYECTO</t>
  </si>
  <si>
    <t>a. Gestión de películas</t>
  </si>
  <si>
    <t>b. Edición de publicaciones</t>
  </si>
  <si>
    <t>c. Comunicación y prensa</t>
  </si>
  <si>
    <t>d. Publicidad y difusión</t>
  </si>
  <si>
    <t>e. Invitados (Alojamiento, Manutención, Desplazamientos)</t>
  </si>
  <si>
    <t>….</t>
  </si>
  <si>
    <r>
      <rPr>
        <b/>
        <sz val="10"/>
        <color theme="0"/>
        <rFont val="Verdana"/>
        <family val="2"/>
      </rPr>
      <t>ANEXO  IV</t>
    </r>
    <r>
      <rPr>
        <b/>
        <sz val="12"/>
        <color theme="0"/>
        <rFont val="Verdana"/>
        <family val="2"/>
      </rPr>
      <t xml:space="preserve">
DECLARACIÓN DE COSTE Y FINANCIACIÓN FESTIVALES</t>
    </r>
  </si>
  <si>
    <t xml:space="preserve">IMPORTANTE: Este archivo se entregará en formato EXCEL y se acompañará de un PDF que recoja las facturas y justificantes de pago tal como se señala en la base 11.1.1. b) de la convocatoria. </t>
  </si>
  <si>
    <t>PATROCINIO Y /O MECENAZGO</t>
  </si>
  <si>
    <t>OTROS INGRESOS</t>
  </si>
  <si>
    <t>TIPO IAE</t>
  </si>
  <si>
    <t>Grupo 961</t>
  </si>
  <si>
    <t>PERSONALIDAD DEL SOLICITANTE</t>
  </si>
  <si>
    <t>Física</t>
  </si>
  <si>
    <t>NOMBRE REPRESENTANTE</t>
  </si>
  <si>
    <t>DNI</t>
  </si>
  <si>
    <t>LOCALIDAD</t>
  </si>
  <si>
    <t>CP</t>
  </si>
  <si>
    <t>CALLE</t>
  </si>
  <si>
    <t>TELEFONO</t>
  </si>
  <si>
    <t>EMAIL</t>
  </si>
  <si>
    <t>Jurídica</t>
  </si>
  <si>
    <t>S.L.</t>
  </si>
  <si>
    <t>S.A.</t>
  </si>
  <si>
    <t>S.Coop.</t>
  </si>
  <si>
    <t>Com. Bienes</t>
  </si>
  <si>
    <t>Sin Áni. Lucro</t>
  </si>
  <si>
    <t>Colectiva</t>
  </si>
  <si>
    <t>Comanditaria</t>
  </si>
  <si>
    <t>EMPRESA</t>
  </si>
  <si>
    <t>NIF</t>
  </si>
  <si>
    <t>TITULO PROYECTO</t>
  </si>
  <si>
    <t>AÑO PRESENTACIÓN</t>
  </si>
  <si>
    <t>GASTO PRESENTADO</t>
  </si>
  <si>
    <t>GASTO REALIZADO</t>
  </si>
  <si>
    <t>GASTO ACEPTADO</t>
  </si>
  <si>
    <t>IMPORTE TOTAL AYUDA QUE CORRESPONDE</t>
  </si>
  <si>
    <t>SOBREFINANCIACIÓN</t>
  </si>
  <si>
    <t>PATROCINIO Y/O MECENAZGO</t>
  </si>
  <si>
    <t>Gasto Total</t>
  </si>
  <si>
    <t>Gasto Navarra</t>
  </si>
  <si>
    <t>BASE DE CÁLCULO PARA DETERMINAR IMPORTE MÁXIMO DE COSTES LIMITADOS</t>
  </si>
  <si>
    <t>Limitado al 5% de la base de cálculo</t>
  </si>
  <si>
    <t>Limitado al 20% de la base de cálculo</t>
  </si>
  <si>
    <t>CORRECCIÓN COSTES LIMITADOS</t>
  </si>
  <si>
    <t xml:space="preserve">HOMBRES </t>
  </si>
  <si>
    <t>MUJERES</t>
  </si>
  <si>
    <t>OTROS/NC/NS</t>
  </si>
  <si>
    <t>Otros</t>
  </si>
  <si>
    <t>Dirección mujer</t>
  </si>
  <si>
    <t>3. DATOS RELATIVOS AL EQUIPO</t>
  </si>
  <si>
    <t>1. DATOS RELATIVOS AL FESTIVAL REALIZADO</t>
  </si>
  <si>
    <t xml:space="preserve">En el punto 11.1.1. de las bases de la convocatoria se establece que es necesario presentar, además de la Memoria explicativa de la actividad ejecutada y una Memoria de género, los DATOS DE LAS MEMORIAS FINALES (que recogen los datos específicos), para lo que se debe proporcionar la información solicitada a continuación. </t>
  </si>
  <si>
    <t>2. DATOS RELATIVOS A LA ASISTENCIA</t>
  </si>
  <si>
    <t>Hombre</t>
  </si>
  <si>
    <t>Mujer</t>
  </si>
  <si>
    <t>Nº de acciones en euskera</t>
  </si>
  <si>
    <t>Director/a novel</t>
  </si>
  <si>
    <t>Nº de acciones de accesibilidad, sostenibilidad, conciliación, de contribución al reto demográfico</t>
  </si>
  <si>
    <t>INVITADOS/AS</t>
  </si>
  <si>
    <t xml:space="preserve">TOTAL </t>
  </si>
  <si>
    <t>Perfil productor/a</t>
  </si>
  <si>
    <t>ACCIONES</t>
  </si>
  <si>
    <t>Presentación de películas</t>
  </si>
  <si>
    <t>Cursos, talleres</t>
  </si>
  <si>
    <t>Número de medidas de accesibilidad</t>
  </si>
  <si>
    <t>Número de medidas de conciliación</t>
  </si>
  <si>
    <t>Número de medidas de sostenibilidad</t>
  </si>
  <si>
    <t>Número de medidas de contribución al reto demográfico</t>
  </si>
  <si>
    <t>Generazinema Festivales</t>
  </si>
  <si>
    <t xml:space="preserve">Perfil
 director/a, </t>
  </si>
  <si>
    <t>Generazinema FESTIVALES</t>
  </si>
  <si>
    <t>Grupo 962</t>
  </si>
  <si>
    <t>Grupo 963</t>
  </si>
  <si>
    <t>Grupo 01</t>
  </si>
  <si>
    <t>Asociación o fundación</t>
  </si>
  <si>
    <r>
      <t>En referencia a los gastos de alojamiento, manutención y desplazamiento en vehículo propio, se deberá indicar en la correspondiente celda de “Observaciones” la información que a continuación de señala: (</t>
    </r>
    <r>
      <rPr>
        <b/>
        <sz val="10"/>
        <rFont val="Arial"/>
        <family val="2"/>
      </rPr>
      <t>Ver los límites en la base 5ª de la convocatoria</t>
    </r>
    <r>
      <rPr>
        <sz val="10"/>
        <rFont val="Arial"/>
        <family val="2"/>
      </rPr>
      <t xml:space="preserve">)
</t>
    </r>
  </si>
  <si>
    <t xml:space="preserve">NOMBRE DE LA ENTIDAD </t>
  </si>
  <si>
    <t>% DE IVA SUBVENCIONABLE</t>
  </si>
  <si>
    <t>% DE GASTO APLICADO AL PROYECTO</t>
  </si>
  <si>
    <t>IMPORTE DEDICADO AL PROYECTO</t>
  </si>
  <si>
    <t>TOTAL GASTO PROYECTO EXCLUIDO PERSONAL EN NÓMINA</t>
  </si>
  <si>
    <t>SEG. SOCIAL  TRABAJADOR</t>
  </si>
  <si>
    <t>IRPF  TRABAJADOR</t>
  </si>
  <si>
    <t>SEG. SOCIAL EMPRESA</t>
  </si>
  <si>
    <t>TIPO TAREA</t>
  </si>
  <si>
    <t>GASSTO NAVARRA</t>
  </si>
  <si>
    <t>GJ</t>
  </si>
  <si>
    <t>IMPORTE IRPF SIN JUSTIFICAR</t>
  </si>
  <si>
    <t>IMPORTE SS SIN JUSTIFICAR</t>
  </si>
  <si>
    <t>TOTAL GJ</t>
  </si>
  <si>
    <t>ANEXO  IV</t>
  </si>
  <si>
    <r>
      <t>GASTO JUSTIFICADO</t>
    </r>
    <r>
      <rPr>
        <b/>
        <sz val="16"/>
        <color indexed="9"/>
        <rFont val="Calibri"/>
        <family val="2"/>
      </rPr>
      <t xml:space="preserve">
</t>
    </r>
    <r>
      <rPr>
        <b/>
        <sz val="12"/>
        <color indexed="9"/>
        <rFont val="Verdana"/>
        <family val="2"/>
      </rPr>
      <t>Este cuadro lo cumplimentará el órgano gestor</t>
    </r>
  </si>
  <si>
    <r>
      <rPr>
        <b/>
        <sz val="10"/>
        <rFont val="Arial"/>
        <family val="2"/>
      </rPr>
      <t>2. RELACIÓN FACTURAS</t>
    </r>
    <r>
      <rPr>
        <sz val="10"/>
        <rFont val="Arial"/>
        <family val="2"/>
      </rPr>
      <t>: Se deben cumplimentar estas pestañas con los datos de las facturas y documentos de pago requeridos, con el fin de justificar el importe correspondiente a la solicitud del abono.</t>
    </r>
  </si>
  <si>
    <r>
      <rPr>
        <b/>
        <sz val="10"/>
        <rFont val="Arial"/>
        <family val="2"/>
      </rPr>
      <t>6. DATOS DE LAS MEMORIAS FINALES:</t>
    </r>
    <r>
      <rPr>
        <sz val="10"/>
        <rFont val="Arial"/>
        <family val="2"/>
      </rPr>
      <t xml:space="preserve"> Los datos consignados en esta pestaña son datos básicos que también aparecen en la Memoria explicativa de la actividad ejecutada y en la Memoria de género.</t>
    </r>
  </si>
  <si>
    <t>BASE IMPONIBLE APLICADA AL PROYECTO</t>
  </si>
  <si>
    <t>f. Gastos vinculados a actividades online y procesos de digitalización</t>
  </si>
  <si>
    <t>g. Gastos vinculados a la sostenibilidad y la conciliación</t>
  </si>
  <si>
    <t>h. Gastos de contratación de medios externos</t>
  </si>
  <si>
    <t xml:space="preserve">i. Gastos generales </t>
  </si>
  <si>
    <t>(Corregido según SMI)</t>
  </si>
  <si>
    <t>j. Costes salariales y seguridad social</t>
  </si>
  <si>
    <t>FECHA NÓMINA</t>
  </si>
  <si>
    <t>PAGO NÓMINA</t>
  </si>
  <si>
    <t>PAGO SS</t>
  </si>
  <si>
    <t>UBICACIÓN DEL FESTIVAL: ZONA GEOGRÁFICA</t>
  </si>
  <si>
    <t>Larraun-Leitzaldea</t>
  </si>
  <si>
    <t>Sakana</t>
  </si>
  <si>
    <t>España</t>
  </si>
  <si>
    <t>Película dobladas al castellano</t>
  </si>
  <si>
    <t>Directores navarros</t>
  </si>
  <si>
    <t>No me identifico con las opciones anteriores</t>
  </si>
  <si>
    <t>Navarra</t>
  </si>
  <si>
    <t>Extranjero</t>
  </si>
  <si>
    <t xml:space="preserve">Perfil actor/actriz </t>
  </si>
  <si>
    <t>Nº de acciones complementarias a las proyecciones (presentaciones de películas, debates, mesas redondas, cursos, talleres, acciones formativas)</t>
  </si>
  <si>
    <t>Nº de acciones de difusión y comunicación</t>
  </si>
  <si>
    <t>Presencia del festival en medios generalistas (prensa, radio y televisión) (entrevistas, artículos, críticas...)</t>
  </si>
  <si>
    <t>Presencia del festival en medios especializados (entrevistas, artículos, críticas...)</t>
  </si>
  <si>
    <t>Presencia del festival en redes sociales</t>
  </si>
  <si>
    <t>Elaboración propia de blogs, podcast, webs…</t>
  </si>
  <si>
    <t>Nacionalidad</t>
  </si>
  <si>
    <t>Versión  original en euskera</t>
  </si>
  <si>
    <t>CANADÁ</t>
  </si>
  <si>
    <t>REINO UNIDO</t>
  </si>
  <si>
    <t>FRANCIA</t>
  </si>
  <si>
    <t>CONTINENTE</t>
  </si>
  <si>
    <t>PAÍS</t>
  </si>
  <si>
    <t>ÁFRICA</t>
  </si>
  <si>
    <t>ANGOLA</t>
  </si>
  <si>
    <t>ARGELIA</t>
  </si>
  <si>
    <t>BENIN</t>
  </si>
  <si>
    <t>BOTSUANA</t>
  </si>
  <si>
    <t>BURKINA FASO</t>
  </si>
  <si>
    <t>BURUNDI</t>
  </si>
  <si>
    <t>CABO VERDE</t>
  </si>
  <si>
    <t>CAMERÚN</t>
  </si>
  <si>
    <t>CHAD</t>
  </si>
  <si>
    <t>COMORAS</t>
  </si>
  <si>
    <t>COSTA DE MARFIL</t>
  </si>
  <si>
    <t>EGIPTO</t>
  </si>
  <si>
    <t>ERITREA</t>
  </si>
  <si>
    <t>ETIOPÍA</t>
  </si>
  <si>
    <t>GABÓN</t>
  </si>
  <si>
    <t>GAMBIA</t>
  </si>
  <si>
    <t>GHANA</t>
  </si>
  <si>
    <t>GUINEA</t>
  </si>
  <si>
    <t>GUINEA ECUATORIAL</t>
  </si>
  <si>
    <t>GUINEA-BISSAU</t>
  </si>
  <si>
    <t>KENIA</t>
  </si>
  <si>
    <t>LESOTO</t>
  </si>
  <si>
    <t>LIBERIA</t>
  </si>
  <si>
    <t>LIBIA</t>
  </si>
  <si>
    <t>MADAGASCAR</t>
  </si>
  <si>
    <t>MALAUI</t>
  </si>
  <si>
    <t>MALI</t>
  </si>
  <si>
    <t>MARRUECOS</t>
  </si>
  <si>
    <t>MAURICIO</t>
  </si>
  <si>
    <t>MAURITANIA</t>
  </si>
  <si>
    <t>MOZAMBIQUE</t>
  </si>
  <si>
    <t>NAMIBIA</t>
  </si>
  <si>
    <t>NÍGER</t>
  </si>
  <si>
    <t>NIGERIA</t>
  </si>
  <si>
    <t>REPÚBLICA CENTROAFRICANA</t>
  </si>
  <si>
    <t>REPÚBLICA DEL CONGO</t>
  </si>
  <si>
    <t>REPÚBLICA DEMOCRÁTICA DEL CONGO</t>
  </si>
  <si>
    <t>REPÚBLICA SAHARAUI</t>
  </si>
  <si>
    <t>RUANDA</t>
  </si>
  <si>
    <t>SANTO TOMÉ Y PRÍNCIPE</t>
  </si>
  <si>
    <t>SENEGAL</t>
  </si>
  <si>
    <t>SEYCHELLES</t>
  </si>
  <si>
    <t>SIERRA LEONA</t>
  </si>
  <si>
    <t>SOMALIA</t>
  </si>
  <si>
    <t>SUAZILANDIA</t>
  </si>
  <si>
    <t>SUDÁFRICA</t>
  </si>
  <si>
    <t>SUDÁN DEL NORTE</t>
  </si>
  <si>
    <t>SUDÁN DEL SUR</t>
  </si>
  <si>
    <t>TANZANIA</t>
  </si>
  <si>
    <t>TOGO</t>
  </si>
  <si>
    <t>TÚNEZ</t>
  </si>
  <si>
    <t>UGANDA</t>
  </si>
  <si>
    <t>YIBUTI</t>
  </si>
  <si>
    <t>ZAMBIA</t>
  </si>
  <si>
    <t>ZIMBABUE</t>
  </si>
  <si>
    <t>AMÉRICA</t>
  </si>
  <si>
    <t>ANTIGUA Y BARBUDA</t>
  </si>
  <si>
    <t>ARGENTINA</t>
  </si>
  <si>
    <t>BAHAMAS</t>
  </si>
  <si>
    <t>BARBADOS</t>
  </si>
  <si>
    <t>BELICE</t>
  </si>
  <si>
    <t>BOLIVIA</t>
  </si>
  <si>
    <t>BRASIL</t>
  </si>
  <si>
    <t>CHILE</t>
  </si>
  <si>
    <t>COLOMBIA</t>
  </si>
  <si>
    <t>COSTA RICA</t>
  </si>
  <si>
    <t>CUBA</t>
  </si>
  <si>
    <t>DOMINICA</t>
  </si>
  <si>
    <t>ECUADOR</t>
  </si>
  <si>
    <t>EL SALVADOR</t>
  </si>
  <si>
    <t>ESTADOS UNIDOS</t>
  </si>
  <si>
    <t>GRANADA</t>
  </si>
  <si>
    <t>GUATEMALA</t>
  </si>
  <si>
    <t>GUYANA</t>
  </si>
  <si>
    <t>HAITÍ</t>
  </si>
  <si>
    <t>HONDURAS</t>
  </si>
  <si>
    <t>JAMAICA</t>
  </si>
  <si>
    <t>MÉXICO</t>
  </si>
  <si>
    <t>NICARAGUA</t>
  </si>
  <si>
    <t>PANAMÁ</t>
  </si>
  <si>
    <t>PARAGUAY</t>
  </si>
  <si>
    <t>PERÚ</t>
  </si>
  <si>
    <t>PUERTO RICO</t>
  </si>
  <si>
    <t>REPÚBLICA DOMINICANA</t>
  </si>
  <si>
    <t>SAN CRISTÓBAL Y NIEVES</t>
  </si>
  <si>
    <t>SAN VICENTE Y LAS GRANADINAS</t>
  </si>
  <si>
    <t>SANTA LUCÍA</t>
  </si>
  <si>
    <t>SURINAM</t>
  </si>
  <si>
    <t>TRINIDAD Y TOBAGO</t>
  </si>
  <si>
    <t>URUGUAY</t>
  </si>
  <si>
    <t>VENEZUELA</t>
  </si>
  <si>
    <t>ASIA</t>
  </si>
  <si>
    <t>AFGANISTÁN</t>
  </si>
  <si>
    <t>ARABIA SAUDITA</t>
  </si>
  <si>
    <t>BANGLADÉS</t>
  </si>
  <si>
    <t>BARÉIN</t>
  </si>
  <si>
    <t>BRUNEI</t>
  </si>
  <si>
    <t>BUTÁN</t>
  </si>
  <si>
    <t>CAMBOYA</t>
  </si>
  <si>
    <t>CATAR</t>
  </si>
  <si>
    <t>CHINA</t>
  </si>
  <si>
    <t>CHIPRE</t>
  </si>
  <si>
    <t>COREA DEL NORTE</t>
  </si>
  <si>
    <t>COREA DEL SUR</t>
  </si>
  <si>
    <t>EMIRATOS ARABES UNIDOS</t>
  </si>
  <si>
    <t>FILIPINAS</t>
  </si>
  <si>
    <t>INDIA</t>
  </si>
  <si>
    <t>INDONESIA</t>
  </si>
  <si>
    <t>IRÁN</t>
  </si>
  <si>
    <t>IRAQ</t>
  </si>
  <si>
    <t>ISRAEL</t>
  </si>
  <si>
    <t>JAPÓN</t>
  </si>
  <si>
    <t>JORDANIA</t>
  </si>
  <si>
    <t>KAZAJISTÁN</t>
  </si>
  <si>
    <t>KIRGUISTÁN</t>
  </si>
  <si>
    <t>KUWAIT</t>
  </si>
  <si>
    <t>LAOS</t>
  </si>
  <si>
    <t>LÍBANO</t>
  </si>
  <si>
    <t>MALASIA</t>
  </si>
  <si>
    <t>MALDIVAS</t>
  </si>
  <si>
    <t>MONGOLIA</t>
  </si>
  <si>
    <t>MYANMAR (BIRMANIA)</t>
  </si>
  <si>
    <t>NEPAL</t>
  </si>
  <si>
    <t>OMÁN</t>
  </si>
  <si>
    <t>PAKISTÁN</t>
  </si>
  <si>
    <t>PALESTINA</t>
  </si>
  <si>
    <t>SINGAPUR</t>
  </si>
  <si>
    <t>SIRIA</t>
  </si>
  <si>
    <t>SRI LANKA</t>
  </si>
  <si>
    <t>TAILANDIA</t>
  </si>
  <si>
    <t>TAIWAN</t>
  </si>
  <si>
    <t>TAYIKISTÁN</t>
  </si>
  <si>
    <t>TIMOR ORIENTAL</t>
  </si>
  <si>
    <t>TURKMENISTÁN</t>
  </si>
  <si>
    <t>TURQUÍA</t>
  </si>
  <si>
    <t>UZBEKISTÁN</t>
  </si>
  <si>
    <t>VIETNAM</t>
  </si>
  <si>
    <t>YEMEN</t>
  </si>
  <si>
    <t>EUROPA</t>
  </si>
  <si>
    <t>ALBANIA</t>
  </si>
  <si>
    <t>ALEMANIA</t>
  </si>
  <si>
    <t>ANDORRA</t>
  </si>
  <si>
    <t>ARMENIA</t>
  </si>
  <si>
    <t>AUSTRIA</t>
  </si>
  <si>
    <t>AZERBAIYÁN</t>
  </si>
  <si>
    <t>BÉLGICA</t>
  </si>
  <si>
    <t>BIELORRUSIA</t>
  </si>
  <si>
    <t>BOSNIA Y HERZEGOVINA</t>
  </si>
  <si>
    <t>BULGARIA</t>
  </si>
  <si>
    <t>CROACIA</t>
  </si>
  <si>
    <t>DINAMARCA</t>
  </si>
  <si>
    <t>ESLOVAQUIA</t>
  </si>
  <si>
    <t>ESLOVENIA</t>
  </si>
  <si>
    <t>ESPAÑA</t>
  </si>
  <si>
    <t>ESTONIA</t>
  </si>
  <si>
    <t>FINLANDIA</t>
  </si>
  <si>
    <t>GEORGIA</t>
  </si>
  <si>
    <t>GRECIA</t>
  </si>
  <si>
    <t>HUNGRÍA</t>
  </si>
  <si>
    <t>IRLANDA</t>
  </si>
  <si>
    <t>ISLANDIA</t>
  </si>
  <si>
    <t>ITALIA</t>
  </si>
  <si>
    <t>LETONIA</t>
  </si>
  <si>
    <t>LIECHTENSTEIN</t>
  </si>
  <si>
    <t>LITUANIA</t>
  </si>
  <si>
    <t>LUXEMBURGO</t>
  </si>
  <si>
    <t>MALTA</t>
  </si>
  <si>
    <t>MOLDAVIA</t>
  </si>
  <si>
    <t>MÓNACO</t>
  </si>
  <si>
    <t>MONTENEGRO</t>
  </si>
  <si>
    <t>NORUEGA</t>
  </si>
  <si>
    <t>PAÍSES BAJOS</t>
  </si>
  <si>
    <t>POLONIA</t>
  </si>
  <si>
    <t>PORTUGAL</t>
  </si>
  <si>
    <t>REPÚBLICA CHECA</t>
  </si>
  <si>
    <t>REPÚBLICA DE MACEDONIA</t>
  </si>
  <si>
    <t>RUMANIA</t>
  </si>
  <si>
    <t>RUSIA</t>
  </si>
  <si>
    <t>SAN MARINO</t>
  </si>
  <si>
    <t>SERBIA</t>
  </si>
  <si>
    <t>SUECIA</t>
  </si>
  <si>
    <t>SUIZA</t>
  </si>
  <si>
    <t>UCRANIA</t>
  </si>
  <si>
    <t>VATICANO</t>
  </si>
  <si>
    <t>OCEANÍA</t>
  </si>
  <si>
    <t>AUSTRALIA</t>
  </si>
  <si>
    <t>FIYI</t>
  </si>
  <si>
    <t>ISLAS MARSHALL</t>
  </si>
  <si>
    <t>ISLAS SALOMÓN</t>
  </si>
  <si>
    <t>KIRIBATI</t>
  </si>
  <si>
    <t>MICRONESIA</t>
  </si>
  <si>
    <t>NAURU</t>
  </si>
  <si>
    <t>NUEVA ZELANDA</t>
  </si>
  <si>
    <t>PALAOS</t>
  </si>
  <si>
    <t>PAPÚA NUEVA GUINEA</t>
  </si>
  <si>
    <t>SAMOA</t>
  </si>
  <si>
    <t>TONGA</t>
  </si>
  <si>
    <t>TUVALU</t>
  </si>
  <si>
    <t>VANUATU</t>
  </si>
  <si>
    <t>ZONA</t>
  </si>
  <si>
    <t>OTRAS PROCEDENCIAS</t>
  </si>
  <si>
    <t>IBEROAMÉRICA</t>
  </si>
  <si>
    <t>Localidad</t>
  </si>
  <si>
    <t>Zona geográfica</t>
  </si>
  <si>
    <t>Abáigar</t>
  </si>
  <si>
    <t>Aberin</t>
  </si>
  <si>
    <t>Ablitas</t>
  </si>
  <si>
    <t>Tudela</t>
  </si>
  <si>
    <t>Adiós</t>
  </si>
  <si>
    <t>Aguilar de Codés</t>
  </si>
  <si>
    <t>Allo</t>
  </si>
  <si>
    <t>Améscoa Baja</t>
  </si>
  <si>
    <t>Andosilla</t>
  </si>
  <si>
    <t>Añorbe</t>
  </si>
  <si>
    <t>Aranguren</t>
  </si>
  <si>
    <t>Arantza</t>
  </si>
  <si>
    <t>Arano</t>
  </si>
  <si>
    <t>Arakil</t>
  </si>
  <si>
    <t>Aras</t>
  </si>
  <si>
    <t>Arbizu</t>
  </si>
  <si>
    <t>Arellano</t>
  </si>
  <si>
    <t>Areso</t>
  </si>
  <si>
    <t>Arguedas</t>
  </si>
  <si>
    <t>Aria</t>
  </si>
  <si>
    <t>Armañanzas</t>
  </si>
  <si>
    <t>Arróniz</t>
  </si>
  <si>
    <t>Arruazu</t>
  </si>
  <si>
    <t>Artajona</t>
  </si>
  <si>
    <t>Artazu</t>
  </si>
  <si>
    <t>Azagra</t>
  </si>
  <si>
    <t>Azuelo</t>
  </si>
  <si>
    <t>Bakaiku</t>
  </si>
  <si>
    <t>Barásoain</t>
  </si>
  <si>
    <t>Barbarin</t>
  </si>
  <si>
    <t>Bargota</t>
  </si>
  <si>
    <t>Barillas</t>
  </si>
  <si>
    <t>Baztan</t>
  </si>
  <si>
    <t>Beintza-Labaien</t>
  </si>
  <si>
    <t>Beire</t>
  </si>
  <si>
    <t>Belascoáin</t>
  </si>
  <si>
    <t>Bera</t>
  </si>
  <si>
    <t>Berbinzana</t>
  </si>
  <si>
    <t>Beriáin</t>
  </si>
  <si>
    <t>Berriozar</t>
  </si>
  <si>
    <t>Bertizarana</t>
  </si>
  <si>
    <t>Betelu</t>
  </si>
  <si>
    <t>Biurrun-Olcoz</t>
  </si>
  <si>
    <t>Buñuel</t>
  </si>
  <si>
    <t>Cabanillas</t>
  </si>
  <si>
    <t>Cabredo</t>
  </si>
  <si>
    <t>Cadreita</t>
  </si>
  <si>
    <t>Caparroso</t>
  </si>
  <si>
    <t>Cárcar</t>
  </si>
  <si>
    <t>Carcastillo</t>
  </si>
  <si>
    <t>Cascante</t>
  </si>
  <si>
    <t>Cáseda</t>
  </si>
  <si>
    <t>Castejón</t>
  </si>
  <si>
    <t>Castillonuevo</t>
  </si>
  <si>
    <t>Cintruénigo</t>
  </si>
  <si>
    <t>Cizur</t>
  </si>
  <si>
    <t>Corella</t>
  </si>
  <si>
    <t>Cortes</t>
  </si>
  <si>
    <t>Desojo</t>
  </si>
  <si>
    <t>Dicastillo</t>
  </si>
  <si>
    <t>El Busto</t>
  </si>
  <si>
    <t>Elgorriaga</t>
  </si>
  <si>
    <t>Eratsun</t>
  </si>
  <si>
    <t>Ergoiena</t>
  </si>
  <si>
    <t>Erro</t>
  </si>
  <si>
    <t>Eslava</t>
  </si>
  <si>
    <t>Espronceda</t>
  </si>
  <si>
    <t>Estella-Lizarra</t>
  </si>
  <si>
    <t>Etayo</t>
  </si>
  <si>
    <t>Etxalar</t>
  </si>
  <si>
    <t>Etxarri Aranatz</t>
  </si>
  <si>
    <t>Etxauri</t>
  </si>
  <si>
    <t>Eulate</t>
  </si>
  <si>
    <t>Ezcabarte</t>
  </si>
  <si>
    <t>Ezprogui</t>
  </si>
  <si>
    <t>Falces</t>
  </si>
  <si>
    <t>Fitero</t>
  </si>
  <si>
    <t>Fontellas</t>
  </si>
  <si>
    <t>Funes</t>
  </si>
  <si>
    <t>Fustiñana</t>
  </si>
  <si>
    <t>Galar</t>
  </si>
  <si>
    <t>Garaioa</t>
  </si>
  <si>
    <t>Garde</t>
  </si>
  <si>
    <t>Garínoain</t>
  </si>
  <si>
    <t>Garralda</t>
  </si>
  <si>
    <t>Genevilla</t>
  </si>
  <si>
    <t>Goizueta</t>
  </si>
  <si>
    <t>Goñi</t>
  </si>
  <si>
    <t>Guirguillano</t>
  </si>
  <si>
    <t>Ibargoiti</t>
  </si>
  <si>
    <t>Igúzquiza</t>
  </si>
  <si>
    <t>Imotz</t>
  </si>
  <si>
    <t>Irañeta</t>
  </si>
  <si>
    <t>Irurtzun</t>
  </si>
  <si>
    <t>Ituren</t>
  </si>
  <si>
    <t>Iturmendi</t>
  </si>
  <si>
    <t>Izagaondoa</t>
  </si>
  <si>
    <t>Jaurrieta</t>
  </si>
  <si>
    <t>Javier</t>
  </si>
  <si>
    <t>Lakuntza</t>
  </si>
  <si>
    <t>Lana</t>
  </si>
  <si>
    <t>Lantz</t>
  </si>
  <si>
    <t>Lapoblación</t>
  </si>
  <si>
    <t>Larraga</t>
  </si>
  <si>
    <t>Larraona</t>
  </si>
  <si>
    <t>Lazagurría</t>
  </si>
  <si>
    <t>Legarda</t>
  </si>
  <si>
    <t>Legaria</t>
  </si>
  <si>
    <t>Leitza</t>
  </si>
  <si>
    <t>Lekunberri</t>
  </si>
  <si>
    <t>Lerga</t>
  </si>
  <si>
    <t>Lerín</t>
  </si>
  <si>
    <t>Lesaka</t>
  </si>
  <si>
    <t>Liédena</t>
  </si>
  <si>
    <t>Lodosa</t>
  </si>
  <si>
    <t>Los Arcos</t>
  </si>
  <si>
    <t>Lumbier</t>
  </si>
  <si>
    <t>Luquin</t>
  </si>
  <si>
    <t>Mañeru</t>
  </si>
  <si>
    <t>Marañón</t>
  </si>
  <si>
    <t>Marcilla</t>
  </si>
  <si>
    <t>Mélida</t>
  </si>
  <si>
    <t>Mendavia</t>
  </si>
  <si>
    <t>Mendaza</t>
  </si>
  <si>
    <t>Metauten</t>
  </si>
  <si>
    <t>Milagro</t>
  </si>
  <si>
    <t>Mirafuentes</t>
  </si>
  <si>
    <t>Miranda de Arga</t>
  </si>
  <si>
    <t>Monteagudo</t>
  </si>
  <si>
    <t>Morentin</t>
  </si>
  <si>
    <t>Mues</t>
  </si>
  <si>
    <t>Murchante</t>
  </si>
  <si>
    <t>Murieta</t>
  </si>
  <si>
    <t>Murillo el Cuende</t>
  </si>
  <si>
    <t>Murillo el Fruto</t>
  </si>
  <si>
    <t>Muruzábal</t>
  </si>
  <si>
    <t>Nazar</t>
  </si>
  <si>
    <t>Obanos</t>
  </si>
  <si>
    <t>Oco</t>
  </si>
  <si>
    <t>Odieta</t>
  </si>
  <si>
    <t>Oiz</t>
  </si>
  <si>
    <t>Oláibar</t>
  </si>
  <si>
    <t>Olejua</t>
  </si>
  <si>
    <t>Orbara</t>
  </si>
  <si>
    <t>Orísoain</t>
  </si>
  <si>
    <t>Orkoien</t>
  </si>
  <si>
    <t>Oteiza</t>
  </si>
  <si>
    <t>Pamplona/Iruña</t>
  </si>
  <si>
    <t>Petilla de Aragón</t>
  </si>
  <si>
    <t>Piedramillera</t>
  </si>
  <si>
    <t>Pitillas</t>
  </si>
  <si>
    <t>Ribaforada</t>
  </si>
  <si>
    <t>Sada</t>
  </si>
  <si>
    <t>San Adrián</t>
  </si>
  <si>
    <t>San Martín de Unx</t>
  </si>
  <si>
    <t>Sansol</t>
  </si>
  <si>
    <t>Santacara</t>
  </si>
  <si>
    <t>Sartaguda</t>
  </si>
  <si>
    <t>Sesma</t>
  </si>
  <si>
    <t>Sorlada</t>
  </si>
  <si>
    <t>Sunbilla</t>
  </si>
  <si>
    <t>Tafalla</t>
  </si>
  <si>
    <t>Tiebas-Muruarte de Reta</t>
  </si>
  <si>
    <t>Tirapu</t>
  </si>
  <si>
    <t>Torralba del Río</t>
  </si>
  <si>
    <t>Torres del Río</t>
  </si>
  <si>
    <t>Tulebras</t>
  </si>
  <si>
    <t>Úcar</t>
  </si>
  <si>
    <t>Ultzama</t>
  </si>
  <si>
    <t>Unciti</t>
  </si>
  <si>
    <t>Urraúl Alto</t>
  </si>
  <si>
    <t>Urraúl Bajo</t>
  </si>
  <si>
    <t>Urroz-Villa</t>
  </si>
  <si>
    <t>Uterga</t>
  </si>
  <si>
    <t>Valtierra</t>
  </si>
  <si>
    <t>Viana</t>
  </si>
  <si>
    <t>Villafranca</t>
  </si>
  <si>
    <t>Villamayor de Monjardín</t>
  </si>
  <si>
    <t>Villatuerta</t>
  </si>
  <si>
    <t>Yesa</t>
  </si>
  <si>
    <t>Ziordia</t>
  </si>
  <si>
    <t>Zubieta</t>
  </si>
  <si>
    <t>Zugarramurdi</t>
  </si>
  <si>
    <t>Zúñiga</t>
  </si>
  <si>
    <t>Comarca</t>
  </si>
  <si>
    <t>Araitz</t>
  </si>
  <si>
    <t>Baztan-Bidasoa</t>
  </si>
  <si>
    <t>Aribe</t>
  </si>
  <si>
    <t>Bidaurreta</t>
  </si>
  <si>
    <t>Igantzi</t>
  </si>
  <si>
    <t xml:space="preserve"> Ley Foral 4/2019, de 4 de febrero, de reforma de la Administración Local de Navarra</t>
  </si>
  <si>
    <t>https://www.boe.es/boe/dias/2019/02/26/pdfs/BOE-A-2019-2642.pdf</t>
  </si>
  <si>
    <t>En los Anexos II y III</t>
  </si>
  <si>
    <t>COMUNIDAD ECONÓMICA EUROPEA (EXCEPTUANDO ESPAÑA)</t>
  </si>
  <si>
    <t>Debates, mesas redondas</t>
  </si>
  <si>
    <t>Estructura fija de la empresa</t>
  </si>
  <si>
    <t>Nuevas contrataciones</t>
  </si>
  <si>
    <t>TOTAL HOMBRES</t>
  </si>
  <si>
    <t>TOTAL MUJERES</t>
  </si>
  <si>
    <t>TOTAL EMPLEADOS CON ALGÚN TIPO DE DISCAPACIDAD (*)</t>
  </si>
  <si>
    <t>TOTAL EMPLEADOS CON CONTRATO EN PRÁCTICAS</t>
  </si>
  <si>
    <t>(*) Discapacidad igual o superior al 33% reconocido por organismos competente</t>
  </si>
  <si>
    <t>Nº de empleos asociados al proyecto (personal con contrato mercantil/autónomos)</t>
  </si>
  <si>
    <t>7. LISTADO DE PELÍCULAS</t>
  </si>
  <si>
    <t>Número de personas</t>
  </si>
  <si>
    <t>% respecto al total de personas</t>
  </si>
  <si>
    <t>Nº de acciones colaborativas del festival o certamen con otros festivales, asociaciones o entidades que aseguren su presencia y continuidad en su área de influencia más allá de las fechas estrictas de celebración de los eventos</t>
  </si>
  <si>
    <t>GENERAZINEMA FESTIVALES</t>
  </si>
  <si>
    <t>Solicitante</t>
  </si>
  <si>
    <t>Título del Proyecto</t>
  </si>
  <si>
    <t>Gastos</t>
  </si>
  <si>
    <t>Concepto</t>
  </si>
  <si>
    <t>1. Gastos por derechos de exhibición</t>
  </si>
  <si>
    <t>2. Gastos por subtitulado de copias</t>
  </si>
  <si>
    <t>3. Gastos de transporte de copias</t>
  </si>
  <si>
    <t>4. Gastos de alquileres de sala de exhibición</t>
  </si>
  <si>
    <t>1. Gastos de edición de los programas de actividades</t>
  </si>
  <si>
    <t>1. Gastos de contratación específica de agentes de prensa y comunicación</t>
  </si>
  <si>
    <t>2. Gastos de materiales para los medios de comunicación</t>
  </si>
  <si>
    <t>1. Gastos de campañas publicitarias</t>
  </si>
  <si>
    <t>2. Gastos de cartelería</t>
  </si>
  <si>
    <t>3. Gastos de material promocional</t>
  </si>
  <si>
    <t>e. Invitados (alojamiento, manutención, desplazamientos)</t>
  </si>
  <si>
    <t>1. Gastos de alojamiento</t>
  </si>
  <si>
    <t>2. Gastos de manutención</t>
  </si>
  <si>
    <t>3. Gastos de desplazamiento</t>
  </si>
  <si>
    <t>Nombre</t>
  </si>
  <si>
    <t>1. Gastos por el alquiler para el uso de plataformas virtuales para actividades online</t>
  </si>
  <si>
    <t>2. Gastos por el alojamiento virtual de contenidos relacionados con los proyectos o profesionales seleccionados en las actividades programadas</t>
  </si>
  <si>
    <t>3. Aplicación de tecnología IA a las actividades, estudios de marketing, testeo con el público asistente y detección de nuevos públicos</t>
  </si>
  <si>
    <t>1. Los gastos relacionados con planes de conciliación y sostenibilidad contratados a terceros</t>
  </si>
  <si>
    <t>2. Actividades de formación en materia de sostenibilidad</t>
  </si>
  <si>
    <t>3. Obtención de certificaciones de sostenibilidad por organismos reconocidos</t>
  </si>
  <si>
    <t>4. Contratación de proveedores de servicios de mensajería certificados como ecológicos</t>
  </si>
  <si>
    <t>5. Instalación de contenedores y puntos limpios que favorezcan el reciclaje y la reutilización</t>
  </si>
  <si>
    <t>6. Realización de acciones para la compensación del impacto ambiental de la actividad subvencionable</t>
  </si>
  <si>
    <t>1. Gastos como honorarios del equipo artístico, alquileres de espacios, alquileres de equipos y medios materiales necesarios para la producción y ejecución del proyecto</t>
  </si>
  <si>
    <t>i. Gastos generales</t>
  </si>
  <si>
    <t>1. Gastos generales que, sin ser imputables al festival, son necesarios para que la actividad se lleve a cabo</t>
  </si>
  <si>
    <t>j. Costes salariales y seguridad social de personal asalariado.</t>
  </si>
  <si>
    <t>1. Costes salariales y seguridad social del personal contratado por la entidad beneficiaria necesarios para la puesta en marcha del proyecto, en la medida proporcional a su dedicación</t>
  </si>
  <si>
    <t>k. Intereses financieros y gastos de negociación</t>
  </si>
  <si>
    <t xml:space="preserve">1. Intereses financieros y gastos de negociación de los préstamos para la financiación del desarrollo del proyecto </t>
  </si>
  <si>
    <t xml:space="preserve">Total Gastos: </t>
  </si>
  <si>
    <t>COSTE REAL TOTAL</t>
  </si>
  <si>
    <t xml:space="preserve">COSTE REAL TOTAL </t>
  </si>
  <si>
    <t xml:space="preserve">Otros gastos no subvencionables </t>
  </si>
  <si>
    <r>
      <rPr>
        <b/>
        <sz val="10"/>
        <rFont val="Arial"/>
        <family val="2"/>
      </rPr>
      <t xml:space="preserve">4. GASTO DECLARADO SUBVENCIONABLE: </t>
    </r>
    <r>
      <rPr>
        <sz val="10"/>
        <rFont val="Arial"/>
        <family val="2"/>
      </rPr>
      <t xml:space="preserve">Esta pestaña devolverá de forma automática, la suma de los gastos consignados en las pestañas anteriores, agrupados por epígrafes. También ofrecerá que parte del gasto corresponde a proveedores navarros.
</t>
    </r>
  </si>
  <si>
    <t>GASTO TOTAL Y GASTO EN NAVARRA DECLARADO SUBVENCIONABLE</t>
  </si>
  <si>
    <t>GASTO DECLARADO DENTRO DE LOS LÍMITES SUBVENCIONABLES</t>
  </si>
  <si>
    <t>Gasto total</t>
  </si>
  <si>
    <t>PA</t>
  </si>
  <si>
    <t>GASTO JUSTIFICADO ACEPTADO DENTRO DE LOS LÍMITES SUBVENCIONABLES</t>
  </si>
  <si>
    <t>Estudio sobrefinanciación</t>
  </si>
  <si>
    <t>% DE GASTO NAVARRO SEGÚN PRESUPUESTO ACEPTADO</t>
  </si>
  <si>
    <t>GASTO JUSTIFICADO ACEPTADO</t>
  </si>
  <si>
    <t>GASTO NAVARRO JUSTIFICADO ACEPTADO</t>
  </si>
  <si>
    <t>% DE GASTO NAVARRO ACEPTADO</t>
  </si>
  <si>
    <t>AYUDA TOTAL QUE CORRESPONDE AL PROYECTO</t>
  </si>
  <si>
    <t>ANTICIPO</t>
  </si>
  <si>
    <t>PAGO A CUENTA</t>
  </si>
  <si>
    <t>ABONO FINAL</t>
  </si>
  <si>
    <r>
      <t xml:space="preserve">      · Manutención: </t>
    </r>
    <r>
      <rPr>
        <sz val="10"/>
        <rFont val="Arial"/>
        <family val="2"/>
      </rPr>
      <t xml:space="preserve">tipo de gasto, quienes son las personas (nombre y apellidos), puesto/cargo y tipo de manutención (comida/cena).
        </t>
    </r>
    <r>
      <rPr>
        <i/>
        <u/>
        <sz val="10"/>
        <rFont val="Arial"/>
        <family val="2"/>
      </rPr>
      <t>Ejemplo</t>
    </r>
    <r>
      <rPr>
        <b/>
        <sz val="10"/>
        <rFont val="Arial"/>
        <family val="2"/>
      </rPr>
      <t xml:space="preserve">: </t>
    </r>
    <r>
      <rPr>
        <sz val="10"/>
        <rFont val="Arial"/>
        <family val="2"/>
      </rPr>
      <t>Manutención, María García Olaso, Directora, Cena.</t>
    </r>
  </si>
  <si>
    <r>
      <rPr>
        <b/>
        <sz val="10"/>
        <rFont val="Arial"/>
        <family val="2"/>
      </rPr>
      <t xml:space="preserve">      · Alojamiento:</t>
    </r>
    <r>
      <rPr>
        <sz val="10"/>
        <rFont val="Arial"/>
        <family val="2"/>
      </rPr>
      <t xml:space="preserve"> tipo de gasto, quién/quienes se aloja/n (nombre y apellidos), puesto/cargo, fechas de la estancia, e indicar el nombre y ubicación del festival, feria o 
        evento profesional al que corresponda dicho gasto.
        </t>
    </r>
    <r>
      <rPr>
        <i/>
        <u/>
        <sz val="10"/>
        <rFont val="Arial"/>
        <family val="2"/>
      </rPr>
      <t>Ejemplo</t>
    </r>
    <r>
      <rPr>
        <b/>
        <sz val="10"/>
        <rFont val="Arial"/>
        <family val="2"/>
      </rPr>
      <t xml:space="preserve">: </t>
    </r>
    <r>
      <rPr>
        <sz val="10"/>
        <rFont val="Arial"/>
        <family val="2"/>
      </rPr>
      <t>Alojamiento, María García Olaso, Directora, del 12 al 14 de junio, Mendi Film Festival, Bilbao.</t>
    </r>
  </si>
  <si>
    <t>Otras 
acciones</t>
  </si>
  <si>
    <t>ZONA GEOGRÁFICA</t>
  </si>
  <si>
    <t>Versión  original en castellano</t>
  </si>
  <si>
    <t>Nº de empleos asociados al proyecto (personal con contrato laboral)</t>
  </si>
  <si>
    <t>Tipología (duración)</t>
  </si>
  <si>
    <t>Título de la película</t>
  </si>
  <si>
    <t xml:space="preserve">Versión original subtitulada VOS (excluyendo las de versión original en euskera) </t>
  </si>
  <si>
    <t>IDIOMA</t>
  </si>
  <si>
    <t>DIRECCIÓN</t>
  </si>
  <si>
    <t>PROCEDENCIA</t>
  </si>
  <si>
    <t>Área geográfica / idiomática</t>
  </si>
  <si>
    <t>Número de pases de la película</t>
  </si>
  <si>
    <t>TIPOLOGÍA</t>
  </si>
  <si>
    <t>Tipología (género)</t>
  </si>
  <si>
    <t>USA</t>
  </si>
  <si>
    <t>Tamaño localidad</t>
  </si>
  <si>
    <t>Menos de 20.000 habitantes</t>
  </si>
  <si>
    <t>Entre 20.000 y 30.000 habitantes</t>
  </si>
  <si>
    <t>Más de 30.000 habitantes</t>
  </si>
  <si>
    <t>k. Gastos financieros</t>
  </si>
  <si>
    <t>j. Costes salariales y seguridad social           (Corregido según SMI)</t>
  </si>
  <si>
    <t>Estudio intensidad de ayuda</t>
  </si>
  <si>
    <t>Ayudas públicas sin considerar mínimis</t>
  </si>
  <si>
    <t>% de intensidad de obra audiovisual</t>
  </si>
  <si>
    <t>% de intensidad máx. de obra audiovisual</t>
  </si>
  <si>
    <t>% DE GASTO NAVARRO REALIZADO</t>
  </si>
  <si>
    <t xml:space="preserve"> </t>
  </si>
  <si>
    <t>ins</t>
  </si>
  <si>
    <r>
      <rPr>
        <b/>
        <sz val="10"/>
        <rFont val="Arial"/>
        <family val="2"/>
      </rPr>
      <t>5. FUENTES DE FINANCIACIÓN:</t>
    </r>
    <r>
      <rPr>
        <sz val="10"/>
        <rFont val="Arial"/>
        <family val="2"/>
      </rPr>
      <t xml:space="preserve"> Los datos consignados en esta pestaña servirán para determinar si se produce sobrefinanciación.</t>
    </r>
  </si>
  <si>
    <t>(1) Estos datos pasarán directamente a la pestaña de 4. GASTO DECLARADO SUBVENC.</t>
  </si>
  <si>
    <t>(2) Estos gastos, por estar limitados a tres veces el SMI, pasarán directamente a la pestaña de 4. GASTO DECLARADO SUBVENC.</t>
  </si>
  <si>
    <t>DATOS DE LAS MEMORIAS FINALES
GENERAZINEMA FESTIVALES 2024</t>
  </si>
  <si>
    <r>
      <rPr>
        <b/>
        <sz val="10"/>
        <rFont val="Arial"/>
        <family val="2"/>
      </rPr>
      <t>3. GASTOS SALARIALES Y DE SS:</t>
    </r>
    <r>
      <rPr>
        <sz val="10"/>
        <rFont val="Arial"/>
        <family val="2"/>
      </rPr>
      <t xml:space="preserve"> Se deben cumplimentar estas pestañas con los datos de las nóminas y documentos de pago requeridos, con el fin de justificar el importe correspondiente a la solicitud del abono.</t>
    </r>
  </si>
  <si>
    <r>
      <t xml:space="preserve">INDICAR EN NÚMERO EL PORCENTAJE DE IVA QUE SE PUEDE RECUPERAR </t>
    </r>
    <r>
      <rPr>
        <b/>
        <sz val="11"/>
        <color rgb="FFFF0000"/>
        <rFont val="Calibri"/>
        <family val="2"/>
        <scheme val="minor"/>
      </rPr>
      <t>(Ver hoja INSTRUCCIONES)</t>
    </r>
  </si>
  <si>
    <t>PAÍSES IBEROAMÉRICANOS</t>
  </si>
  <si>
    <r>
      <t xml:space="preserve">    </t>
    </r>
    <r>
      <rPr>
        <u/>
        <sz val="10"/>
        <rFont val="Arial"/>
        <family val="2"/>
      </rPr>
      <t>En el caso de asociaciones, fundaciones y demás entidades sin ánimo de lucro</t>
    </r>
    <r>
      <rPr>
        <sz val="10"/>
        <rFont val="Arial"/>
        <family val="2"/>
      </rPr>
      <t xml:space="preserve">: Se deberá rellenar la celda H5 de la hoja “2. RELACIÓN FACTURAS”:
       - En el caso de que </t>
    </r>
    <r>
      <rPr>
        <b/>
        <sz val="10"/>
        <rFont val="Arial"/>
        <family val="2"/>
      </rPr>
      <t>SÍ</t>
    </r>
    <r>
      <rPr>
        <sz val="10"/>
        <rFont val="Arial"/>
        <family val="2"/>
      </rPr>
      <t xml:space="preserve"> se pueda recuperar el IVA correspondiente a cada factura: con el </t>
    </r>
    <r>
      <rPr>
        <b/>
        <sz val="10"/>
        <rFont val="Arial"/>
        <family val="2"/>
      </rPr>
      <t>valor 0</t>
    </r>
    <r>
      <rPr>
        <sz val="10"/>
        <rFont val="Arial"/>
        <family val="2"/>
      </rPr>
      <t xml:space="preserve"> 
       - En el caso de que </t>
    </r>
    <r>
      <rPr>
        <b/>
        <sz val="10"/>
        <rFont val="Arial"/>
        <family val="2"/>
      </rPr>
      <t>NO</t>
    </r>
    <r>
      <rPr>
        <sz val="10"/>
        <rFont val="Arial"/>
        <family val="2"/>
      </rPr>
      <t xml:space="preserve"> se pueda recuperar el IVA correspondiente a cada factura: con el </t>
    </r>
    <r>
      <rPr>
        <b/>
        <sz val="10"/>
        <rFont val="Arial"/>
        <family val="2"/>
      </rPr>
      <t>valor 100</t>
    </r>
    <r>
      <rPr>
        <sz val="10"/>
        <rFont val="Arial"/>
        <family val="2"/>
      </rPr>
      <t xml:space="preserve"> 
       - Si la entidad aplica prorrata de IVA, se indicará el valor que aparece en la casilla 303 del modelo F-69 del cuarto trimestre del año anterior presentado en Hacienda.</t>
    </r>
  </si>
  <si>
    <t>Carnet joven (Menor o igual a 30 años)</t>
  </si>
  <si>
    <t>Resto (comprendidos entre 30 años hasta los 65 años)</t>
  </si>
  <si>
    <t>Carnet senior (Mayor de 65 años)</t>
  </si>
  <si>
    <r>
      <rPr>
        <b/>
        <sz val="10"/>
        <rFont val="Arial"/>
        <family val="2"/>
      </rPr>
      <t>1.COSTE REAL TOTAL</t>
    </r>
    <r>
      <rPr>
        <sz val="10"/>
        <rFont val="Arial"/>
        <family val="2"/>
      </rPr>
      <t>: En esta pestaña se recoge el importe total de los gastos relacionados con el festival sean subvencionables o no y los gastos gastos fuera del periodo  
subvencionable.</t>
    </r>
  </si>
  <si>
    <t>RESUMEN DATOS MEMORIA
GENERAZINEMA FESTIVALES 2025</t>
  </si>
  <si>
    <t>LISTADO DE PELÍCULAS
GENERAZINEMA FESTIVALES 2025</t>
  </si>
  <si>
    <r>
      <t xml:space="preserve">FUENTES DE FINANCIACIÓN
DECLARACIÓN DE OTRAS AYUDAS Y SUBVENCIONES
</t>
    </r>
    <r>
      <rPr>
        <b/>
        <sz val="12"/>
        <color theme="0"/>
        <rFont val="Verdana"/>
        <family val="2"/>
      </rPr>
      <t>GENERAZINEMA FESTIVALES 2025</t>
    </r>
  </si>
  <si>
    <t>GASTOS DE PERSONAL
GENERAZINEMA FESTIVALES 2025</t>
  </si>
  <si>
    <r>
      <t xml:space="preserve">GENERAZINEMA FESTIVALES 2025
</t>
    </r>
    <r>
      <rPr>
        <b/>
        <sz val="12"/>
        <rFont val="Verdana"/>
        <family val="2"/>
      </rPr>
      <t>RELACIÓN DE FACTURAS</t>
    </r>
  </si>
  <si>
    <t>GENERAZINEMA FESTIVALES 2025</t>
  </si>
  <si>
    <r>
      <t xml:space="preserve">ANEXO IV
</t>
    </r>
    <r>
      <rPr>
        <b/>
        <sz val="12"/>
        <color indexed="9"/>
        <rFont val="Verdana"/>
        <family val="2"/>
      </rPr>
      <t>DECLARACIÓN DE COSTE Y FINANCIACIÓN
GENERAZINEMA FESTIVALES 2025</t>
    </r>
  </si>
  <si>
    <r>
      <rPr>
        <b/>
        <sz val="10"/>
        <rFont val="Arial"/>
        <family val="2"/>
      </rPr>
      <t xml:space="preserve">      · Desplazamiento</t>
    </r>
    <r>
      <rPr>
        <sz val="10"/>
        <rFont val="Arial"/>
        <family val="2"/>
      </rPr>
      <t xml:space="preserve"> en vehículo propio: tipo de gasto, quién se desplaza (nombre y apellidos), puesto/cargo, datos del viaje (origen, destino, fecha), kilómetros, y 
        €/km. Además, en la documentación a presentar podrán descargarse el anexo "</t>
    </r>
    <r>
      <rPr>
        <u/>
        <sz val="10"/>
        <rFont val="Arial"/>
        <family val="2"/>
      </rPr>
      <t>Declaración responsable kilometraje</t>
    </r>
    <r>
      <rPr>
        <sz val="10"/>
        <rFont val="Arial"/>
        <family val="2"/>
      </rPr>
      <t xml:space="preserve">".
        </t>
    </r>
    <r>
      <rPr>
        <i/>
        <u/>
        <sz val="10"/>
        <rFont val="Arial"/>
        <family val="2"/>
      </rPr>
      <t>Ejemplo</t>
    </r>
    <r>
      <rPr>
        <b/>
        <sz val="10"/>
        <rFont val="Arial"/>
        <family val="2"/>
      </rPr>
      <t xml:space="preserve">: </t>
    </r>
    <r>
      <rPr>
        <sz val="10"/>
        <rFont val="Arial"/>
        <family val="2"/>
      </rPr>
      <t>Kilometraje, María García Olaso, Directora, Madrid-Pamplona 12 de junio, 396 km, 0,34 €/km.</t>
    </r>
  </si>
  <si>
    <r>
      <t xml:space="preserve">        Además, </t>
    </r>
    <r>
      <rPr>
        <b/>
        <sz val="10"/>
        <color rgb="FF0070C0"/>
        <rFont val="Arial"/>
        <family val="2"/>
      </rPr>
      <t>en el caso de facturas</t>
    </r>
    <r>
      <rPr>
        <sz val="10"/>
        <rFont val="Arial"/>
        <family val="2"/>
      </rPr>
      <t xml:space="preserve"> (o documentos equivalentes): se deberá presentar la factura, justificante de pago de la factura y, en el caso del IRPF, se deben 
        presentar las correspondientes declaraciones trimestrales de IRPF (modelo 715) y los justificantes de pago, salvo lo correspondiente al 4º trimestre del año 
        2025, que deberán presentarse antes del 15 de febrero de 2026.</t>
    </r>
    <r>
      <rPr>
        <b/>
        <sz val="10"/>
        <color rgb="FF0070C0"/>
        <rFont val="Arial"/>
        <family val="2"/>
      </rPr>
      <t/>
    </r>
  </si>
  <si>
    <r>
      <rPr>
        <b/>
        <sz val="10"/>
        <color rgb="FF0070C0"/>
        <rFont val="Arial"/>
        <family val="2"/>
      </rPr>
      <t xml:space="preserve">        En el caso de las nóminas</t>
    </r>
    <r>
      <rPr>
        <sz val="10"/>
        <rFont val="Arial"/>
        <family val="2"/>
      </rPr>
      <t>: En el caso de las nóminas: Se deberán presentar las nóminas, justificante de pago de las nóminas, RLC (antiguo TC1) / RNT (antiguo TC2), 
        justificante de pago a la seguridad social, declaración trimestral de IRPF, justificante de pago del IRPF, salvo lo correspondiente a las nóminas del mes de octubre de 2025 
        (si las hubiere), y los gastos correspondientes al 4º trimestre de IRPF del año 2025, que deberán presentarse antes del 15 de febrero de 2026.</t>
    </r>
  </si>
  <si>
    <r>
      <t xml:space="preserve">GENERAZINEMA FESTIVALES 2025
RESUMEN </t>
    </r>
    <r>
      <rPr>
        <b/>
        <sz val="14"/>
        <color indexed="9"/>
        <rFont val="Arial"/>
        <family val="2"/>
      </rPr>
      <t xml:space="preserve">POR EPÍGRAFES
</t>
    </r>
  </si>
  <si>
    <r>
      <t xml:space="preserve">RESUMEN </t>
    </r>
    <r>
      <rPr>
        <b/>
        <sz val="14"/>
        <color indexed="9"/>
        <rFont val="Arial"/>
        <family val="2"/>
      </rPr>
      <t>DECLARACIÓN DE COSTE POR EPÍGRAFES</t>
    </r>
  </si>
  <si>
    <t>DATOS DE LAS MEMORIAS FINALES</t>
  </si>
  <si>
    <t xml:space="preserve">LISTADO DE PELÍCULAS
GENERAZINEMA FESTIVALES </t>
  </si>
  <si>
    <t>Tierra Estella / Estellerria</t>
  </si>
  <si>
    <t>Abárzuza / Abartzuza</t>
  </si>
  <si>
    <t>Abaurregaina / Abaurrea Alta</t>
  </si>
  <si>
    <t>Pirineo / Pirinioak</t>
  </si>
  <si>
    <t>Abaurrepea / Abaurrea Baja</t>
  </si>
  <si>
    <t>Ribera / Erribera</t>
  </si>
  <si>
    <t>Valdizarbe-Novenera / Izarbeibar-Noverena</t>
  </si>
  <si>
    <t>Aibar / Oibar</t>
  </si>
  <si>
    <t>Sangüesa / Zangozerria</t>
  </si>
  <si>
    <t>Allín / Allin</t>
  </si>
  <si>
    <t>Altsasu / Alsasua</t>
  </si>
  <si>
    <t>Ancín / Antzin</t>
  </si>
  <si>
    <t>Ansoáin / Antsoain</t>
  </si>
  <si>
    <t>Pamplona / Iruñerria</t>
  </si>
  <si>
    <t>Anue</t>
  </si>
  <si>
    <t>Aoiz / Agoitz</t>
  </si>
  <si>
    <t>Prepirineo / Pirinioaurrea</t>
  </si>
  <si>
    <t>Aranarache / Aranaratxe</t>
  </si>
  <si>
    <t>Arce / Artzi</t>
  </si>
  <si>
    <t>Atetz</t>
  </si>
  <si>
    <t>Auritz / Burguete</t>
  </si>
  <si>
    <t>Ayegui / Aiegi</t>
  </si>
  <si>
    <t>Ribera Alta / Erribera Goiena</t>
  </si>
  <si>
    <t>Barañáin / Barañain</t>
  </si>
  <si>
    <t>Zona Media / Erdialdea</t>
  </si>
  <si>
    <t>Basaburua</t>
  </si>
  <si>
    <t>Berrioplano / Berriobeiti</t>
  </si>
  <si>
    <t>Burgui / Burgi</t>
  </si>
  <si>
    <t>Burlada / Burlata</t>
  </si>
  <si>
    <t>Cendea de Olza / Oltza Zendea</t>
  </si>
  <si>
    <t>Cirauqui / Zirauki</t>
  </si>
  <si>
    <t>Ciriza / Ziritza</t>
  </si>
  <si>
    <t>Donamaria</t>
  </si>
  <si>
    <t>Doneztebe / Santesteban</t>
  </si>
  <si>
    <t>Echarri / Etxarri</t>
  </si>
  <si>
    <t>Enériz / Eneritz</t>
  </si>
  <si>
    <t>Esparza de Salazar / Espartza Zaraitzu</t>
  </si>
  <si>
    <t>Esteribar</t>
  </si>
  <si>
    <t>Ezcároz / Ezkaroze</t>
  </si>
  <si>
    <t>Ezkurra</t>
  </si>
  <si>
    <t>Gallipienzo / Galipentzu</t>
  </si>
  <si>
    <t>Gallués / Galoze</t>
  </si>
  <si>
    <t>Güesa / Gorza</t>
  </si>
  <si>
    <t>Guesálaz / Gesalatz</t>
  </si>
  <si>
    <t>Hiriberri / Villanueva de Aezkoa</t>
  </si>
  <si>
    <t>Huarte / Uharte</t>
  </si>
  <si>
    <t>Isaba / Izaba</t>
  </si>
  <si>
    <t>Iza/Itza</t>
  </si>
  <si>
    <t>Izalzu / Itzaltzu</t>
  </si>
  <si>
    <t>Juslapeña / Txulapain</t>
  </si>
  <si>
    <t>Larraun</t>
  </si>
  <si>
    <t>Leache / Leatxe</t>
  </si>
  <si>
    <t>Leoz / Leotz</t>
  </si>
  <si>
    <t>Lezaun</t>
  </si>
  <si>
    <t>Lizoáin-Arriasgoiti / Lizoainibar-Arriasgoiti</t>
  </si>
  <si>
    <t>Lónguida / Longida</t>
  </si>
  <si>
    <t>Luzaide / Valcarlos</t>
  </si>
  <si>
    <t>Mendigorria</t>
  </si>
  <si>
    <t>Monreal / Elo</t>
  </si>
  <si>
    <t>Navascués / Nabaskoze</t>
  </si>
  <si>
    <t>Noáin (Valle de Elorz)/ Noain (Elortzibar)</t>
  </si>
  <si>
    <t>Ochagavía / Otsagabia</t>
  </si>
  <si>
    <t>Olazti / Olazagutía</t>
  </si>
  <si>
    <t>Olite / Erriberri</t>
  </si>
  <si>
    <t>Olóriz / Oloritz</t>
  </si>
  <si>
    <t>Orbaizeta</t>
  </si>
  <si>
    <t>Oronz / Orontze</t>
  </si>
  <si>
    <t>Oroz-Betelu / Orotz-Betelu</t>
  </si>
  <si>
    <t>Orreaga / Roncesvalles</t>
  </si>
  <si>
    <t>Peralta / Azkoien</t>
  </si>
  <si>
    <t>Puente la Reina / Gares</t>
  </si>
  <si>
    <t>Pueyo / Puiu</t>
  </si>
  <si>
    <t>Romanzado / Erromantzat Ua</t>
  </si>
  <si>
    <t>Roncal / Erronkari</t>
  </si>
  <si>
    <t>Saldias</t>
  </si>
  <si>
    <t>Salinas de Oro / Jaitz</t>
  </si>
  <si>
    <t>Sangüesa / Zangoza</t>
  </si>
  <si>
    <t>Sarriés / Sartze</t>
  </si>
  <si>
    <t>Uharte Arakil</t>
  </si>
  <si>
    <t>Ujué / Uxue</t>
  </si>
  <si>
    <t>Unzué / Untzue</t>
  </si>
  <si>
    <t>Urdazubi / Urdax</t>
  </si>
  <si>
    <t>Urdiain</t>
  </si>
  <si>
    <t>Urroz</t>
  </si>
  <si>
    <t>Urzainqui / Urzainki</t>
  </si>
  <si>
    <t>Uztárroz / Uztarroze</t>
  </si>
  <si>
    <t>Valle de Egüés / Eguesibar</t>
  </si>
  <si>
    <t>Valle de Ollo / Ollaran</t>
  </si>
  <si>
    <t>Valle de Yerri / Deierri</t>
  </si>
  <si>
    <t>Vidángoz / Bidankoze</t>
  </si>
  <si>
    <t>Villava / Atarrabia</t>
  </si>
  <si>
    <t>Zabalza / Zabaltza</t>
  </si>
  <si>
    <t>Zizur Mayor / Zizur Nagusia</t>
  </si>
  <si>
    <r>
      <rPr>
        <b/>
        <sz val="11"/>
        <color rgb="FF040C28"/>
        <rFont val="Arial"/>
        <family val="2"/>
      </rPr>
      <t>Países</t>
    </r>
    <r>
      <rPr>
        <b/>
        <sz val="11"/>
        <color rgb="FF202124"/>
        <rFont val="Arial"/>
        <family val="2"/>
      </rPr>
      <t> Miembros: 22 Estados de América y Europa, de lengua española y portuguesa:</t>
    </r>
    <r>
      <rPr>
        <sz val="11"/>
        <color rgb="FF202124"/>
        <rFont val="Arial"/>
        <family val="2"/>
      </rPr>
      <t xml:space="preserve"> Andorra, Argentina, Bolivia, Brasil, Colombia, Costa Rica, Cuba Chile, República Dominicana, Ecuador, El Salvador,</t>
    </r>
    <r>
      <rPr>
        <b/>
        <u/>
        <sz val="11"/>
        <color rgb="FF202124"/>
        <rFont val="Arial"/>
        <family val="2"/>
      </rPr>
      <t xml:space="preserve"> España</t>
    </r>
    <r>
      <rPr>
        <sz val="11"/>
        <color rgb="FF202124"/>
        <rFont val="Arial"/>
        <family val="2"/>
      </rPr>
      <t>, Guatemala, Honduras, México, Nicaragua, Panamá, Paraguay, Perú, Portugal, Uruguay y Venezuela.</t>
    </r>
  </si>
  <si>
    <r>
      <rPr>
        <b/>
        <sz val="11"/>
        <color rgb="FF040C28"/>
        <rFont val="Arial"/>
        <family val="2"/>
      </rPr>
      <t>Países de la Unión Europea,</t>
    </r>
    <r>
      <rPr>
        <b/>
        <sz val="11"/>
        <color rgb="FF202124"/>
        <rFont val="Arial"/>
        <family val="2"/>
      </rPr>
      <t> 27 Estados miembro (</t>
    </r>
    <r>
      <rPr>
        <b/>
        <sz val="11"/>
        <color rgb="FF040C28"/>
        <rFont val="Arial"/>
        <family val="2"/>
      </rPr>
      <t>UE</t>
    </r>
    <r>
      <rPr>
        <b/>
        <sz val="11"/>
        <color rgb="FF202124"/>
        <rFont val="Arial"/>
        <family val="2"/>
      </rPr>
      <t>):</t>
    </r>
    <r>
      <rPr>
        <sz val="11"/>
        <color rgb="FF202124"/>
        <rFont val="Arial"/>
        <family val="2"/>
      </rPr>
      <t xml:space="preserve"> Alemania, Bélgica, Croacia, Dinamarca, </t>
    </r>
    <r>
      <rPr>
        <b/>
        <u/>
        <sz val="11"/>
        <color rgb="FF202124"/>
        <rFont val="Arial"/>
        <family val="2"/>
      </rPr>
      <t>España</t>
    </r>
    <r>
      <rPr>
        <sz val="11"/>
        <color rgb="FF202124"/>
        <rFont val="Arial"/>
        <family val="2"/>
      </rPr>
      <t>, Francia, Irlanda, Letonia, Luxemburgo, </t>
    </r>
    <r>
      <rPr>
        <sz val="11"/>
        <color rgb="FF040C28"/>
        <rFont val="Arial"/>
        <family val="2"/>
      </rPr>
      <t>Países</t>
    </r>
    <r>
      <rPr>
        <sz val="11"/>
        <color rgb="FF202124"/>
        <rFont val="Arial"/>
        <family val="2"/>
      </rPr>
      <t> Bajos, Suecia, Bulgaria, Eslovaquia, Estonia, Grecia, Malta, Polonia, República Checa, Austria, Chipre, Eslovenia, Finlandia, Hungría, Italia, Lituania, Portugal y Rumanía.</t>
    </r>
  </si>
  <si>
    <t>ABONOS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</si>
</sst>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dd\-mm\-yy;@"/>
    <numFmt numFmtId="165" formatCode="d\-m\-yy;@"/>
    <numFmt numFmtId="166" formatCode="#,##0.00_ ;\-#,##0.00\ "/>
  </numFmts>
  <fonts count="139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theme="0"/>
      <name val="Arial"/>
      <family val="2"/>
    </font>
    <font>
      <b/>
      <i/>
      <sz val="10"/>
      <color rgb="FFFF0000"/>
      <name val="Arial"/>
      <family val="2"/>
    </font>
    <font>
      <i/>
      <sz val="10"/>
      <color rgb="FFFF0000"/>
      <name val="Arial"/>
      <family val="2"/>
    </font>
    <font>
      <i/>
      <sz val="10"/>
      <name val="Arial"/>
      <family val="2"/>
    </font>
    <font>
      <sz val="10"/>
      <color rgb="FFFF0000"/>
      <name val="Arial"/>
      <family val="2"/>
    </font>
    <font>
      <b/>
      <sz val="10"/>
      <color theme="0"/>
      <name val="Verdana"/>
      <family val="2"/>
    </font>
    <font>
      <b/>
      <sz val="12"/>
      <color theme="0"/>
      <name val="Verdana"/>
      <family val="2"/>
    </font>
    <font>
      <b/>
      <sz val="12"/>
      <color indexed="9"/>
      <name val="Verdana"/>
      <family val="2"/>
    </font>
    <font>
      <b/>
      <sz val="10"/>
      <color rgb="FF7030A0"/>
      <name val="Arial"/>
      <family val="2"/>
    </font>
    <font>
      <b/>
      <sz val="12"/>
      <name val="Verdana"/>
      <family val="2"/>
    </font>
    <font>
      <sz val="11"/>
      <color theme="0"/>
      <name val="Calibri"/>
      <family val="2"/>
      <scheme val="minor"/>
    </font>
    <font>
      <sz val="10"/>
      <name val="Calibri"/>
      <family val="2"/>
    </font>
    <font>
      <b/>
      <sz val="14"/>
      <color rgb="FFFFFFFF"/>
      <name val="Verdana"/>
      <family val="2"/>
    </font>
    <font>
      <b/>
      <sz val="12"/>
      <name val="Calibri"/>
      <family val="2"/>
    </font>
    <font>
      <b/>
      <sz val="12"/>
      <color indexed="9"/>
      <name val="Calibri"/>
      <family val="2"/>
    </font>
    <font>
      <i/>
      <sz val="13"/>
      <color rgb="FF5D2884"/>
      <name val="Calibri"/>
      <family val="2"/>
    </font>
    <font>
      <b/>
      <sz val="10"/>
      <name val="Calibri"/>
      <family val="2"/>
      <scheme val="minor"/>
    </font>
    <font>
      <sz val="12"/>
      <color indexed="9"/>
      <name val="Calibri"/>
      <family val="2"/>
    </font>
    <font>
      <sz val="12"/>
      <name val="Calibri"/>
      <family val="2"/>
    </font>
    <font>
      <sz val="11"/>
      <name val="Arial"/>
      <family val="2"/>
    </font>
    <font>
      <i/>
      <sz val="12"/>
      <color theme="0"/>
      <name val="Calibri"/>
      <family val="2"/>
    </font>
    <font>
      <i/>
      <sz val="13"/>
      <color theme="0"/>
      <name val="Calibri"/>
      <family val="2"/>
    </font>
    <font>
      <sz val="12"/>
      <color rgb="FFFF0000"/>
      <name val="Calibri"/>
      <family val="2"/>
    </font>
    <font>
      <sz val="10"/>
      <color indexed="12"/>
      <name val="Calibri"/>
      <family val="2"/>
    </font>
    <font>
      <sz val="10"/>
      <color indexed="9"/>
      <name val="Calibri"/>
      <family val="2"/>
    </font>
    <font>
      <b/>
      <sz val="14"/>
      <name val="Calibri"/>
      <family val="2"/>
    </font>
    <font>
      <b/>
      <sz val="13"/>
      <name val="Calibri"/>
      <family val="2"/>
    </font>
    <font>
      <b/>
      <sz val="14"/>
      <color theme="1"/>
      <name val="Calibri"/>
      <family val="2"/>
      <scheme val="minor"/>
    </font>
    <font>
      <b/>
      <sz val="10"/>
      <color rgb="FFFF0000"/>
      <name val="Calibri"/>
      <family val="2"/>
    </font>
    <font>
      <b/>
      <sz val="12"/>
      <color rgb="FFFF0000"/>
      <name val="Calibri"/>
      <family val="2"/>
    </font>
    <font>
      <b/>
      <sz val="9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2"/>
      <color theme="0"/>
      <name val="Calibri"/>
      <family val="2"/>
    </font>
    <font>
      <b/>
      <sz val="11"/>
      <color theme="0"/>
      <name val="Arial"/>
      <family val="2"/>
    </font>
    <font>
      <i/>
      <sz val="13"/>
      <color theme="0" tint="-4.9989318521683403E-2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name val="Arial"/>
      <family val="2"/>
    </font>
    <font>
      <sz val="8"/>
      <color theme="1"/>
      <name val="Calibri"/>
      <family val="2"/>
      <scheme val="minor"/>
    </font>
    <font>
      <sz val="8"/>
      <color rgb="FFFF0000"/>
      <name val="Calibri"/>
      <family val="2"/>
    </font>
    <font>
      <b/>
      <sz val="14"/>
      <color rgb="FFFFFFFF"/>
      <name val="Arial"/>
      <family val="2"/>
    </font>
    <font>
      <b/>
      <sz val="14"/>
      <color indexed="9"/>
      <name val="Arial"/>
      <family val="2"/>
    </font>
    <font>
      <b/>
      <sz val="14"/>
      <color theme="0"/>
      <name val="Verdana"/>
      <family val="2"/>
    </font>
    <font>
      <b/>
      <sz val="12"/>
      <name val="Arial"/>
      <family val="2"/>
    </font>
    <font>
      <sz val="8"/>
      <name val="Arial"/>
      <family val="2"/>
    </font>
    <font>
      <sz val="14"/>
      <color theme="0"/>
      <name val="Calibri"/>
      <family val="2"/>
      <scheme val="minor"/>
    </font>
    <font>
      <sz val="10"/>
      <color theme="1"/>
      <name val="Arial"/>
      <family val="2"/>
    </font>
    <font>
      <sz val="8"/>
      <color rgb="FFFF0000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sz val="8"/>
      <color rgb="FFC00000"/>
      <name val="Arial"/>
      <family val="2"/>
    </font>
    <font>
      <b/>
      <sz val="8"/>
      <name val="Arial"/>
      <family val="2"/>
    </font>
    <font>
      <sz val="9"/>
      <color rgb="FFFF0000"/>
      <name val="Arial"/>
      <family val="2"/>
    </font>
    <font>
      <sz val="10"/>
      <color theme="1"/>
      <name val="Calibri"/>
      <family val="2"/>
    </font>
    <font>
      <b/>
      <sz val="16"/>
      <color theme="1"/>
      <name val="Calibri"/>
      <family val="2"/>
      <scheme val="minor"/>
    </font>
    <font>
      <b/>
      <sz val="12"/>
      <color rgb="FFC00000"/>
      <name val="Calibri"/>
      <family val="2"/>
    </font>
    <font>
      <sz val="14"/>
      <name val="Calibri"/>
      <family val="2"/>
    </font>
    <font>
      <sz val="11"/>
      <name val="Calibri"/>
      <family val="2"/>
    </font>
    <font>
      <sz val="8"/>
      <name val="Calibri"/>
      <family val="2"/>
    </font>
    <font>
      <sz val="10"/>
      <color rgb="FFFF0000"/>
      <name val="Calibri"/>
      <family val="2"/>
    </font>
    <font>
      <b/>
      <sz val="10"/>
      <color theme="0"/>
      <name val="Calibri"/>
      <family val="2"/>
    </font>
    <font>
      <sz val="10"/>
      <color rgb="FFE4DFEC"/>
      <name val="Calibri"/>
      <family val="2"/>
    </font>
    <font>
      <sz val="12"/>
      <color rgb="FF403151"/>
      <name val="Calibri"/>
      <family val="2"/>
    </font>
    <font>
      <sz val="10"/>
      <color rgb="FFFFFFFF"/>
      <name val="Calibri"/>
      <family val="2"/>
    </font>
    <font>
      <sz val="12"/>
      <color theme="0"/>
      <name val="Calibri"/>
      <family val="2"/>
    </font>
    <font>
      <sz val="10"/>
      <color rgb="FF000000"/>
      <name val="Verdana"/>
      <family val="2"/>
    </font>
    <font>
      <sz val="9"/>
      <color theme="1"/>
      <name val="Verdana"/>
      <family val="2"/>
    </font>
    <font>
      <sz val="11"/>
      <color theme="1"/>
      <name val="Verdana"/>
      <family val="2"/>
    </font>
    <font>
      <sz val="7"/>
      <color theme="1"/>
      <name val="Verdana"/>
      <family val="2"/>
    </font>
    <font>
      <sz val="11"/>
      <name val="Verdana"/>
      <family val="2"/>
    </font>
    <font>
      <sz val="10"/>
      <color theme="1"/>
      <name val="Verdana"/>
      <family val="2"/>
    </font>
    <font>
      <b/>
      <sz val="12"/>
      <name val="Arial Narrow"/>
      <family val="2"/>
    </font>
    <font>
      <b/>
      <sz val="11"/>
      <color rgb="FF808080"/>
      <name val="Verdana"/>
      <family val="2"/>
    </font>
    <font>
      <b/>
      <sz val="12"/>
      <color theme="9"/>
      <name val="Calibri"/>
      <family val="2"/>
      <scheme val="minor"/>
    </font>
    <font>
      <b/>
      <sz val="12"/>
      <color theme="0"/>
      <name val="Arial Narrow"/>
      <family val="2"/>
    </font>
    <font>
      <b/>
      <sz val="10"/>
      <color theme="1"/>
      <name val="Verdana"/>
      <family val="2"/>
    </font>
    <font>
      <b/>
      <sz val="10"/>
      <name val="Calibri"/>
      <family val="2"/>
    </font>
    <font>
      <b/>
      <i/>
      <sz val="13"/>
      <color rgb="FFFF0000"/>
      <name val="Calibri"/>
      <family val="2"/>
    </font>
    <font>
      <b/>
      <i/>
      <sz val="12"/>
      <color theme="0"/>
      <name val="Calibri"/>
      <family val="2"/>
    </font>
    <font>
      <sz val="12"/>
      <color theme="7" tint="0.79998168889431442"/>
      <name val="Calibri"/>
      <family val="2"/>
    </font>
    <font>
      <b/>
      <sz val="16"/>
      <color indexed="9"/>
      <name val="Calibri"/>
      <family val="2"/>
    </font>
    <font>
      <vertAlign val="superscript"/>
      <sz val="8"/>
      <color rgb="FF000000"/>
      <name val="Verdana"/>
      <family val="2"/>
    </font>
    <font>
      <b/>
      <sz val="10"/>
      <color rgb="FF0070C0"/>
      <name val="Arial"/>
      <family val="2"/>
    </font>
    <font>
      <i/>
      <u/>
      <sz val="10"/>
      <name val="Arial"/>
      <family val="2"/>
    </font>
    <font>
      <u/>
      <sz val="10"/>
      <name val="Arial"/>
      <family val="2"/>
    </font>
    <font>
      <b/>
      <sz val="10"/>
      <color rgb="FFFFFFFF"/>
      <name val="Verdana"/>
      <family val="2"/>
    </font>
    <font>
      <sz val="11"/>
      <color theme="1"/>
      <name val="Calibri"/>
      <family val="2"/>
    </font>
    <font>
      <sz val="11"/>
      <color rgb="FFFF0000"/>
      <name val="Calibri"/>
      <family val="2"/>
    </font>
    <font>
      <sz val="8"/>
      <color rgb="FF000000"/>
      <name val="Calibri"/>
      <family val="2"/>
    </font>
    <font>
      <sz val="11"/>
      <color rgb="FFFFFFFF"/>
      <name val="Calibri"/>
      <family val="2"/>
    </font>
    <font>
      <b/>
      <sz val="12"/>
      <color rgb="FFFFFFFF"/>
      <name val="Calibri"/>
      <family val="2"/>
    </font>
    <font>
      <b/>
      <sz val="10"/>
      <color rgb="FFFFFFFF"/>
      <name val="Calibri"/>
      <family val="2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i/>
      <sz val="12"/>
      <color rgb="FF000000"/>
      <name val="Calibri"/>
      <family val="2"/>
      <scheme val="minor"/>
    </font>
    <font>
      <i/>
      <sz val="9"/>
      <color rgb="FF000000"/>
      <name val="Verdana"/>
      <family val="2"/>
    </font>
    <font>
      <b/>
      <sz val="11"/>
      <color rgb="FF000000"/>
      <name val="Calibri"/>
      <family val="2"/>
    </font>
    <font>
      <b/>
      <sz val="10"/>
      <color rgb="FFFFFFFF"/>
      <name val="Arial"/>
      <family val="2"/>
    </font>
    <font>
      <sz val="11"/>
      <color rgb="FF000000"/>
      <name val="Calibri"/>
      <family val="2"/>
    </font>
    <font>
      <sz val="11"/>
      <color rgb="FF000000"/>
      <name val="Verdana"/>
      <family val="2"/>
    </font>
    <font>
      <b/>
      <sz val="10"/>
      <color rgb="FF000000"/>
      <name val="Verdana"/>
      <family val="2"/>
    </font>
    <font>
      <b/>
      <sz val="14"/>
      <color rgb="FF000000"/>
      <name val="Calibri"/>
      <family val="2"/>
    </font>
    <font>
      <b/>
      <sz val="11"/>
      <name val="Calibri"/>
      <family val="2"/>
    </font>
    <font>
      <sz val="9"/>
      <color rgb="FF000000"/>
      <name val="Verdana"/>
      <family val="2"/>
    </font>
    <font>
      <sz val="9"/>
      <color rgb="FF000000"/>
      <name val="Calibri"/>
      <family val="2"/>
    </font>
    <font>
      <i/>
      <sz val="11"/>
      <color rgb="FF000000"/>
      <name val="Verdana"/>
      <family val="2"/>
    </font>
    <font>
      <b/>
      <sz val="11"/>
      <color theme="1"/>
      <name val="Calibri"/>
      <family val="2"/>
    </font>
    <font>
      <b/>
      <sz val="10"/>
      <name val="Verdana"/>
      <family val="2"/>
    </font>
    <font>
      <b/>
      <u/>
      <sz val="12"/>
      <color theme="1"/>
      <name val="Verdana"/>
      <family val="2"/>
    </font>
    <font>
      <b/>
      <u/>
      <sz val="12"/>
      <color rgb="FF000000"/>
      <name val="Verdana"/>
      <family val="2"/>
    </font>
    <font>
      <sz val="10"/>
      <name val="Verdana"/>
      <family val="2"/>
    </font>
    <font>
      <b/>
      <sz val="20"/>
      <name val="Calibri"/>
      <family val="2"/>
    </font>
    <font>
      <b/>
      <sz val="16"/>
      <name val="Calibri"/>
      <family val="2"/>
    </font>
    <font>
      <b/>
      <sz val="16"/>
      <color rgb="FFFF0000"/>
      <name val="Calibri"/>
      <family val="2"/>
    </font>
    <font>
      <vertAlign val="superscript"/>
      <sz val="10"/>
      <name val="Calibri"/>
      <family val="2"/>
    </font>
    <font>
      <b/>
      <sz val="12"/>
      <color rgb="FFFFFFFF"/>
      <name val="Verdana"/>
      <family val="2"/>
    </font>
    <font>
      <b/>
      <sz val="8"/>
      <color rgb="FFFFFFFF"/>
      <name val="Calibri"/>
      <family val="2"/>
    </font>
    <font>
      <b/>
      <sz val="16"/>
      <color rgb="FFFFFFFF"/>
      <name val="Calibri"/>
      <family val="2"/>
    </font>
    <font>
      <sz val="12"/>
      <color rgb="FFFFFFFF"/>
      <name val="Calibri"/>
      <family val="2"/>
    </font>
    <font>
      <sz val="10"/>
      <color rgb="FF0000FF"/>
      <name val="Calibri"/>
      <family val="2"/>
    </font>
    <font>
      <i/>
      <sz val="14"/>
      <color rgb="FF000000"/>
      <name val="Calibri"/>
      <family val="2"/>
    </font>
    <font>
      <b/>
      <i/>
      <sz val="9"/>
      <color theme="0"/>
      <name val="Arial"/>
      <family val="2"/>
    </font>
    <font>
      <sz val="11"/>
      <color theme="1"/>
      <name val="Calibri"/>
      <family val="2"/>
      <scheme val="minor"/>
    </font>
    <font>
      <sz val="11"/>
      <color rgb="FF040C28"/>
      <name val="Arial"/>
      <family val="2"/>
    </font>
    <font>
      <sz val="11"/>
      <color rgb="FF202124"/>
      <name val="Arial"/>
      <family val="2"/>
    </font>
    <font>
      <b/>
      <sz val="11"/>
      <color rgb="FF040C28"/>
      <name val="Arial"/>
      <family val="2"/>
    </font>
    <font>
      <b/>
      <sz val="11"/>
      <color rgb="FF202124"/>
      <name val="Arial"/>
      <family val="2"/>
    </font>
    <font>
      <i/>
      <sz val="9"/>
      <name val="Verdana"/>
      <family val="2"/>
    </font>
    <font>
      <b/>
      <sz val="11"/>
      <color theme="1"/>
      <name val="Verdana"/>
      <family val="2"/>
    </font>
    <font>
      <b/>
      <sz val="11"/>
      <color rgb="FFFF0000"/>
      <name val="Calibri"/>
      <family val="2"/>
      <scheme val="minor"/>
    </font>
    <font>
      <b/>
      <u/>
      <sz val="11"/>
      <color rgb="FF202124"/>
      <name val="Arial"/>
      <family val="2"/>
    </font>
    <font>
      <b/>
      <sz val="11"/>
      <color rgb="FFFF0000"/>
      <name val="Calibri"/>
      <family val="2"/>
    </font>
  </fonts>
  <fills count="4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FFCC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FFC000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theme="1" tint="0.499984740745262"/>
        <bgColor rgb="FF000000"/>
      </patternFill>
    </fill>
    <fill>
      <patternFill patternType="solid">
        <fgColor rgb="FFFFFFFF"/>
        <bgColor rgb="FFFFFFFF"/>
      </patternFill>
    </fill>
    <fill>
      <patternFill patternType="solid">
        <fgColor rgb="FFD9D9D9"/>
        <bgColor rgb="FFD9D9D9"/>
      </patternFill>
    </fill>
    <fill>
      <patternFill patternType="solid">
        <fgColor rgb="FFD8D8D8"/>
        <bgColor rgb="FFD8D8D8"/>
      </patternFill>
    </fill>
    <fill>
      <patternFill patternType="solid">
        <fgColor rgb="FFFFFFCC"/>
        <bgColor rgb="FFFFFFCC"/>
      </patternFill>
    </fill>
    <fill>
      <patternFill patternType="solid">
        <fgColor rgb="FFD9D9D9"/>
        <bgColor rgb="FFD8D8D8"/>
      </patternFill>
    </fill>
    <fill>
      <patternFill patternType="solid">
        <fgColor rgb="FF002060"/>
        <bgColor rgb="FF000000"/>
      </patternFill>
    </fill>
    <fill>
      <patternFill patternType="solid">
        <fgColor theme="0" tint="-0.14999847407452621"/>
        <bgColor rgb="FFFFFFFF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FFFFCC"/>
        <bgColor rgb="FFFFFFFF"/>
      </patternFill>
    </fill>
    <fill>
      <patternFill patternType="solid">
        <fgColor rgb="FFE6E6FF"/>
        <bgColor rgb="FF000000"/>
      </patternFill>
    </fill>
    <fill>
      <patternFill patternType="solid">
        <fgColor rgb="FFE1E1E1"/>
        <bgColor rgb="FF000000"/>
      </patternFill>
    </fill>
    <fill>
      <patternFill patternType="solid">
        <fgColor rgb="FF666699"/>
        <bgColor rgb="FF000000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7" tint="0.79998168889431442"/>
        <bgColor rgb="FF000000"/>
      </patternFill>
    </fill>
    <fill>
      <patternFill patternType="solid">
        <fgColor theme="7"/>
        <bgColor rgb="FF000000"/>
      </patternFill>
    </fill>
    <fill>
      <patternFill patternType="solid">
        <fgColor theme="9" tint="0.59999389629810485"/>
        <bgColor rgb="FF000000"/>
      </patternFill>
    </fill>
    <fill>
      <patternFill patternType="solid">
        <fgColor theme="4" tint="0.79998168889431442"/>
        <bgColor rgb="FF000000"/>
      </patternFill>
    </fill>
    <fill>
      <patternFill patternType="solid">
        <fgColor theme="0" tint="-0.499984740745262"/>
        <bgColor rgb="FF000000"/>
      </patternFill>
    </fill>
  </fills>
  <borders count="1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theme="7" tint="-0.499984740745262"/>
      </left>
      <right/>
      <top style="medium">
        <color theme="7" tint="-0.499984740745262"/>
      </top>
      <bottom/>
      <diagonal/>
    </border>
    <border>
      <left/>
      <right/>
      <top style="medium">
        <color theme="7" tint="-0.499984740745262"/>
      </top>
      <bottom/>
      <diagonal/>
    </border>
    <border>
      <left/>
      <right style="medium">
        <color theme="7" tint="-0.499984740745262"/>
      </right>
      <top style="medium">
        <color theme="7" tint="-0.499984740745262"/>
      </top>
      <bottom/>
      <diagonal/>
    </border>
    <border>
      <left style="medium">
        <color theme="7" tint="-0.499984740745262"/>
      </left>
      <right/>
      <top/>
      <bottom/>
      <diagonal/>
    </border>
    <border>
      <left/>
      <right style="medium">
        <color theme="7" tint="-0.499984740745262"/>
      </right>
      <top/>
      <bottom/>
      <diagonal/>
    </border>
    <border>
      <left style="thin">
        <color theme="7" tint="-0.499984740745262"/>
      </left>
      <right style="thin">
        <color theme="7" tint="-0.499984740745262"/>
      </right>
      <top style="thin">
        <color theme="7" tint="-0.499984740745262"/>
      </top>
      <bottom style="thin">
        <color theme="7" tint="-0.499984740745262"/>
      </bottom>
      <diagonal/>
    </border>
    <border>
      <left style="medium">
        <color theme="7" tint="-0.499984740745262"/>
      </left>
      <right/>
      <top/>
      <bottom style="medium">
        <color theme="7" tint="-0.499984740745262"/>
      </bottom>
      <diagonal/>
    </border>
    <border>
      <left/>
      <right/>
      <top/>
      <bottom style="medium">
        <color theme="7" tint="-0.499984740745262"/>
      </bottom>
      <diagonal/>
    </border>
    <border>
      <left/>
      <right style="medium">
        <color theme="7" tint="-0.499984740745262"/>
      </right>
      <top/>
      <bottom style="medium">
        <color theme="7" tint="-0.4999847407452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7" tint="-0.499984740745262"/>
      </left>
      <right style="thin">
        <color theme="7" tint="-0.499984740745262"/>
      </right>
      <top style="thin">
        <color indexed="64"/>
      </top>
      <bottom style="thin">
        <color theme="7" tint="-0.499984740745262"/>
      </bottom>
      <diagonal/>
    </border>
    <border>
      <left/>
      <right/>
      <top/>
      <bottom style="thin">
        <color theme="7" tint="-0.499984740745262"/>
      </bottom>
      <diagonal/>
    </border>
    <border>
      <left style="thin">
        <color indexed="64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theme="7" tint="-0.499984740745262"/>
      </left>
      <right style="thin">
        <color theme="7" tint="-0.499984740745262"/>
      </right>
      <top/>
      <bottom style="thin">
        <color theme="7" tint="-0.499984740745262"/>
      </bottom>
      <diagonal/>
    </border>
    <border>
      <left style="thin">
        <color theme="7" tint="-0.499984740745262"/>
      </left>
      <right/>
      <top style="thin">
        <color theme="7" tint="-0.499984740745262"/>
      </top>
      <bottom style="thin">
        <color theme="7" tint="-0.499984740745262"/>
      </bottom>
      <diagonal/>
    </border>
    <border>
      <left/>
      <right style="thin">
        <color theme="7" tint="-0.499984740745262"/>
      </right>
      <top style="thin">
        <color theme="7" tint="-0.499984740745262"/>
      </top>
      <bottom style="thin">
        <color theme="7" tint="-0.499984740745262"/>
      </bottom>
      <diagonal/>
    </border>
    <border>
      <left/>
      <right/>
      <top style="thin">
        <color theme="7" tint="-0.499984740745262"/>
      </top>
      <bottom style="thin">
        <color theme="7" tint="-0.499984740745262"/>
      </bottom>
      <diagonal/>
    </border>
    <border>
      <left style="thin">
        <color rgb="FFFF0000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7" tint="-0.499984740745262"/>
      </left>
      <right style="thin">
        <color theme="7" tint="-0.499984740745262"/>
      </right>
      <top style="thin">
        <color theme="7" tint="-0.499984740745262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808080"/>
      </left>
      <right/>
      <top/>
      <bottom/>
      <diagonal/>
    </border>
    <border>
      <left/>
      <right style="thin">
        <color rgb="FF808080"/>
      </right>
      <top/>
      <bottom/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666699"/>
      </right>
      <top/>
      <bottom style="thin">
        <color rgb="FF666699"/>
      </bottom>
      <diagonal/>
    </border>
    <border>
      <left style="thin">
        <color rgb="FF666699"/>
      </left>
      <right/>
      <top style="thin">
        <color indexed="64"/>
      </top>
      <bottom style="thin">
        <color rgb="FF666699"/>
      </bottom>
      <diagonal/>
    </border>
    <border>
      <left/>
      <right/>
      <top style="thin">
        <color indexed="64"/>
      </top>
      <bottom style="thin">
        <color rgb="FF666699"/>
      </bottom>
      <diagonal/>
    </border>
    <border>
      <left/>
      <right style="thin">
        <color indexed="64"/>
      </right>
      <top style="thin">
        <color indexed="64"/>
      </top>
      <bottom style="thin">
        <color rgb="FF666699"/>
      </bottom>
      <diagonal/>
    </border>
    <border>
      <left style="thin">
        <color indexed="64"/>
      </left>
      <right style="thin">
        <color indexed="64"/>
      </right>
      <top style="thin">
        <color rgb="FF666699"/>
      </top>
      <bottom style="thin">
        <color rgb="FF666699"/>
      </bottom>
      <diagonal/>
    </border>
    <border>
      <left/>
      <right style="thin">
        <color rgb="FF666699"/>
      </right>
      <top style="thin">
        <color rgb="FF666699"/>
      </top>
      <bottom style="thin">
        <color rgb="FF666699"/>
      </bottom>
      <diagonal/>
    </border>
    <border>
      <left style="thin">
        <color rgb="FF403151"/>
      </left>
      <right style="thin">
        <color rgb="FF403151"/>
      </right>
      <top style="thin">
        <color rgb="FF403151"/>
      </top>
      <bottom style="thin">
        <color rgb="FF403151"/>
      </bottom>
      <diagonal/>
    </border>
    <border>
      <left style="thin">
        <color theme="7" tint="-0.499984740745262"/>
      </left>
      <right/>
      <top style="thin">
        <color theme="7" tint="-0.499984740745262"/>
      </top>
      <bottom style="thin">
        <color indexed="64"/>
      </bottom>
      <diagonal/>
    </border>
    <border>
      <left/>
      <right/>
      <top style="thin">
        <color theme="7" tint="-0.499984740745262"/>
      </top>
      <bottom style="thin">
        <color indexed="64"/>
      </bottom>
      <diagonal/>
    </border>
    <border>
      <left/>
      <right style="thin">
        <color theme="7" tint="-0.499984740745262"/>
      </right>
      <top style="thin">
        <color theme="7" tint="-0.499984740745262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666699"/>
      </right>
      <top style="thin">
        <color rgb="FF666699"/>
      </top>
      <bottom/>
      <diagonal/>
    </border>
    <border>
      <left/>
      <right style="thin">
        <color rgb="FF666699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29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907">
    <xf numFmtId="0" fontId="0" fillId="0" borderId="0" xfId="0"/>
    <xf numFmtId="0" fontId="4" fillId="0" borderId="0" xfId="0" applyFont="1" applyFill="1" applyBorder="1" applyProtection="1"/>
    <xf numFmtId="0" fontId="4" fillId="4" borderId="5" xfId="0" applyFont="1" applyFill="1" applyBorder="1" applyProtection="1"/>
    <xf numFmtId="0" fontId="4" fillId="4" borderId="0" xfId="0" applyFont="1" applyFill="1" applyBorder="1" applyProtection="1"/>
    <xf numFmtId="0" fontId="4" fillId="4" borderId="0" xfId="0" applyFont="1" applyFill="1" applyBorder="1" applyAlignment="1" applyProtection="1">
      <alignment horizontal="left" indent="3"/>
    </xf>
    <xf numFmtId="0" fontId="5" fillId="4" borderId="0" xfId="0" applyFont="1" applyFill="1" applyBorder="1" applyAlignment="1" applyProtection="1"/>
    <xf numFmtId="0" fontId="4" fillId="4" borderId="6" xfId="0" applyFont="1" applyFill="1" applyBorder="1" applyProtection="1"/>
    <xf numFmtId="0" fontId="6" fillId="4" borderId="0" xfId="0" applyFont="1" applyFill="1" applyBorder="1" applyProtection="1"/>
    <xf numFmtId="0" fontId="0" fillId="4" borderId="0" xfId="0" applyFill="1"/>
    <xf numFmtId="0" fontId="8" fillId="4" borderId="0" xfId="0" quotePrefix="1" applyFont="1" applyFill="1" applyBorder="1" applyAlignment="1"/>
    <xf numFmtId="0" fontId="8" fillId="4" borderId="0" xfId="0" applyFont="1" applyFill="1" applyBorder="1"/>
    <xf numFmtId="0" fontId="4" fillId="4" borderId="0" xfId="0" applyFont="1" applyFill="1" applyBorder="1" applyAlignment="1" applyProtection="1">
      <alignment horizontal="left" wrapText="1"/>
    </xf>
    <xf numFmtId="0" fontId="0" fillId="4" borderId="0" xfId="0" applyFill="1" applyBorder="1"/>
    <xf numFmtId="0" fontId="1" fillId="4" borderId="0" xfId="0" applyFont="1" applyFill="1" applyBorder="1" applyAlignment="1" applyProtection="1">
      <alignment horizontal="left"/>
      <protection hidden="1"/>
    </xf>
    <xf numFmtId="0" fontId="1" fillId="4" borderId="0" xfId="0" applyFont="1" applyFill="1" applyBorder="1" applyProtection="1">
      <protection hidden="1"/>
    </xf>
    <xf numFmtId="9" fontId="1" fillId="4" borderId="0" xfId="0" applyNumberFormat="1" applyFont="1" applyFill="1" applyBorder="1" applyProtection="1">
      <protection hidden="1"/>
    </xf>
    <xf numFmtId="0" fontId="3" fillId="4" borderId="0" xfId="0" applyFont="1" applyFill="1" applyBorder="1" applyProtection="1">
      <protection hidden="1"/>
    </xf>
    <xf numFmtId="0" fontId="4" fillId="4" borderId="0" xfId="0" applyFont="1" applyFill="1" applyBorder="1" applyAlignment="1">
      <alignment horizontal="left"/>
    </xf>
    <xf numFmtId="0" fontId="4" fillId="4" borderId="0" xfId="0" applyFont="1" applyFill="1" applyBorder="1" applyAlignment="1">
      <alignment horizontal="left" wrapText="1"/>
    </xf>
    <xf numFmtId="3" fontId="5" fillId="4" borderId="0" xfId="0" applyNumberFormat="1" applyFont="1" applyFill="1" applyBorder="1" applyProtection="1"/>
    <xf numFmtId="0" fontId="6" fillId="4" borderId="0" xfId="0" applyFont="1" applyFill="1" applyBorder="1" applyAlignment="1">
      <alignment horizontal="left" vertical="center" wrapText="1"/>
    </xf>
    <xf numFmtId="0" fontId="6" fillId="4" borderId="0" xfId="0" applyFont="1" applyFill="1" applyBorder="1" applyAlignment="1">
      <alignment vertical="center" wrapText="1"/>
    </xf>
    <xf numFmtId="0" fontId="10" fillId="4" borderId="5" xfId="0" applyFont="1" applyFill="1" applyBorder="1" applyProtection="1"/>
    <xf numFmtId="0" fontId="10" fillId="4" borderId="0" xfId="0" applyFont="1" applyFill="1" applyBorder="1" applyProtection="1"/>
    <xf numFmtId="0" fontId="9" fillId="4" borderId="0" xfId="0" applyFont="1" applyFill="1" applyBorder="1"/>
    <xf numFmtId="0" fontId="9" fillId="4" borderId="0" xfId="0" applyFont="1" applyFill="1" applyBorder="1" applyAlignment="1">
      <alignment horizontal="center"/>
    </xf>
    <xf numFmtId="0" fontId="4" fillId="4" borderId="7" xfId="0" applyFont="1" applyFill="1" applyBorder="1" applyProtection="1"/>
    <xf numFmtId="0" fontId="4" fillId="4" borderId="9" xfId="0" applyFont="1" applyFill="1" applyBorder="1" applyProtection="1"/>
    <xf numFmtId="0" fontId="4" fillId="8" borderId="5" xfId="0" applyFont="1" applyFill="1" applyBorder="1" applyProtection="1"/>
    <xf numFmtId="0" fontId="0" fillId="4" borderId="0" xfId="0" applyFill="1" applyProtection="1">
      <protection hidden="1"/>
    </xf>
    <xf numFmtId="0" fontId="17" fillId="4" borderId="0" xfId="0" applyFont="1" applyFill="1" applyProtection="1">
      <protection hidden="1"/>
    </xf>
    <xf numFmtId="0" fontId="19" fillId="4" borderId="0" xfId="0" applyFont="1" applyFill="1" applyBorder="1" applyAlignment="1" applyProtection="1">
      <alignment vertical="center"/>
      <protection hidden="1"/>
    </xf>
    <xf numFmtId="0" fontId="0" fillId="0" borderId="0" xfId="0" applyProtection="1">
      <protection hidden="1"/>
    </xf>
    <xf numFmtId="0" fontId="20" fillId="4" borderId="0" xfId="0" applyFont="1" applyFill="1" applyBorder="1" applyAlignment="1" applyProtection="1">
      <alignment vertical="center"/>
      <protection hidden="1"/>
    </xf>
    <xf numFmtId="0" fontId="21" fillId="4" borderId="0" xfId="0" applyFont="1" applyFill="1" applyBorder="1" applyAlignment="1" applyProtection="1">
      <alignment horizontal="left" vertical="center"/>
      <protection hidden="1"/>
    </xf>
    <xf numFmtId="0" fontId="19" fillId="4" borderId="0" xfId="0" applyFont="1" applyFill="1" applyAlignment="1" applyProtection="1">
      <alignment vertical="center"/>
      <protection hidden="1"/>
    </xf>
    <xf numFmtId="0" fontId="20" fillId="4" borderId="0" xfId="0" applyFont="1" applyFill="1" applyAlignment="1" applyProtection="1">
      <alignment vertical="center"/>
      <protection hidden="1"/>
    </xf>
    <xf numFmtId="0" fontId="19" fillId="0" borderId="0" xfId="0" applyFont="1" applyAlignment="1" applyProtection="1">
      <alignment vertical="center"/>
      <protection hidden="1"/>
    </xf>
    <xf numFmtId="0" fontId="23" fillId="4" borderId="0" xfId="0" applyFont="1" applyFill="1" applyAlignment="1" applyProtection="1">
      <alignment vertical="center"/>
      <protection hidden="1"/>
    </xf>
    <xf numFmtId="0" fontId="24" fillId="4" borderId="0" xfId="0" applyFont="1" applyFill="1" applyAlignment="1" applyProtection="1">
      <alignment vertical="center"/>
      <protection hidden="1"/>
    </xf>
    <xf numFmtId="0" fontId="24" fillId="0" borderId="0" xfId="0" applyFont="1" applyAlignment="1" applyProtection="1">
      <alignment vertical="center"/>
      <protection hidden="1"/>
    </xf>
    <xf numFmtId="0" fontId="29" fillId="4" borderId="0" xfId="0" applyFont="1" applyFill="1" applyAlignment="1" applyProtection="1">
      <alignment vertical="center"/>
      <protection hidden="1"/>
    </xf>
    <xf numFmtId="0" fontId="17" fillId="4" borderId="0" xfId="0" applyFont="1" applyFill="1" applyAlignment="1" applyProtection="1">
      <alignment vertical="center"/>
      <protection hidden="1"/>
    </xf>
    <xf numFmtId="0" fontId="17" fillId="0" borderId="0" xfId="0" applyFont="1" applyAlignment="1" applyProtection="1">
      <alignment vertical="center"/>
      <protection hidden="1"/>
    </xf>
    <xf numFmtId="0" fontId="17" fillId="4" borderId="0" xfId="0" applyFont="1" applyFill="1" applyBorder="1" applyAlignment="1" applyProtection="1">
      <alignment vertical="center"/>
      <protection hidden="1"/>
    </xf>
    <xf numFmtId="0" fontId="17" fillId="0" borderId="0" xfId="0" applyFont="1" applyFill="1" applyBorder="1" applyAlignment="1" applyProtection="1">
      <alignment vertical="center"/>
      <protection hidden="1"/>
    </xf>
    <xf numFmtId="0" fontId="17" fillId="0" borderId="0" xfId="0" applyFont="1" applyFill="1" applyAlignment="1" applyProtection="1">
      <alignment vertical="center"/>
      <protection hidden="1"/>
    </xf>
    <xf numFmtId="0" fontId="30" fillId="4" borderId="0" xfId="0" applyFont="1" applyFill="1" applyAlignment="1" applyProtection="1">
      <alignment vertical="center"/>
      <protection hidden="1"/>
    </xf>
    <xf numFmtId="4" fontId="20" fillId="4" borderId="0" xfId="0" applyNumberFormat="1" applyFont="1" applyFill="1" applyBorder="1" applyAlignment="1" applyProtection="1">
      <alignment vertical="center"/>
      <protection hidden="1"/>
    </xf>
    <xf numFmtId="0" fontId="30" fillId="4" borderId="0" xfId="0" applyFont="1" applyFill="1" applyBorder="1" applyAlignment="1" applyProtection="1">
      <alignment vertical="center"/>
      <protection hidden="1"/>
    </xf>
    <xf numFmtId="0" fontId="24" fillId="4" borderId="0" xfId="0" applyFont="1" applyFill="1" applyBorder="1" applyAlignment="1" applyProtection="1">
      <alignment vertical="center"/>
      <protection hidden="1"/>
    </xf>
    <xf numFmtId="0" fontId="32" fillId="4" borderId="0" xfId="0" applyFont="1" applyFill="1" applyBorder="1" applyAlignment="1" applyProtection="1">
      <alignment vertical="center"/>
      <protection hidden="1"/>
    </xf>
    <xf numFmtId="0" fontId="21" fillId="4" borderId="0" xfId="0" applyFont="1" applyFill="1" applyBorder="1" applyAlignment="1" applyProtection="1">
      <alignment vertical="center"/>
      <protection hidden="1"/>
    </xf>
    <xf numFmtId="0" fontId="19" fillId="6" borderId="0" xfId="0" applyFont="1" applyFill="1" applyBorder="1" applyAlignment="1" applyProtection="1">
      <alignment horizontal="left" vertical="center"/>
      <protection hidden="1"/>
    </xf>
    <xf numFmtId="0" fontId="21" fillId="6" borderId="0" xfId="0" applyFont="1" applyFill="1" applyBorder="1" applyAlignment="1" applyProtection="1">
      <alignment horizontal="left" vertical="center"/>
      <protection hidden="1"/>
    </xf>
    <xf numFmtId="10" fontId="20" fillId="6" borderId="0" xfId="0" applyNumberFormat="1" applyFont="1" applyFill="1" applyBorder="1" applyAlignment="1" applyProtection="1">
      <alignment vertical="center"/>
      <protection hidden="1"/>
    </xf>
    <xf numFmtId="4" fontId="25" fillId="6" borderId="0" xfId="0" applyNumberFormat="1" applyFont="1" applyFill="1" applyBorder="1" applyAlignment="1" applyProtection="1">
      <alignment vertical="center"/>
      <protection hidden="1"/>
    </xf>
    <xf numFmtId="0" fontId="27" fillId="4" borderId="0" xfId="0" applyFont="1" applyFill="1" applyBorder="1" applyAlignment="1" applyProtection="1">
      <alignment vertical="center"/>
      <protection hidden="1"/>
    </xf>
    <xf numFmtId="4" fontId="24" fillId="4" borderId="1" xfId="0" applyNumberFormat="1" applyFont="1" applyFill="1" applyBorder="1" applyAlignment="1" applyProtection="1">
      <alignment vertical="center"/>
      <protection hidden="1"/>
    </xf>
    <xf numFmtId="0" fontId="12" fillId="7" borderId="0" xfId="0" applyFont="1" applyFill="1" applyAlignment="1" applyProtection="1">
      <alignment vertical="center" wrapText="1"/>
      <protection hidden="1"/>
    </xf>
    <xf numFmtId="0" fontId="12" fillId="4" borderId="5" xfId="0" applyFont="1" applyFill="1" applyBorder="1" applyAlignment="1" applyProtection="1">
      <alignment vertical="center" wrapText="1"/>
      <protection hidden="1"/>
    </xf>
    <xf numFmtId="0" fontId="12" fillId="4" borderId="0" xfId="0" applyFont="1" applyFill="1" applyAlignment="1" applyProtection="1">
      <alignment vertical="center" wrapText="1"/>
      <protection hidden="1"/>
    </xf>
    <xf numFmtId="0" fontId="0" fillId="4" borderId="0" xfId="0" applyFont="1" applyFill="1" applyProtection="1">
      <protection hidden="1"/>
    </xf>
    <xf numFmtId="0" fontId="0" fillId="4" borderId="0" xfId="0" applyFont="1" applyFill="1" applyBorder="1" applyProtection="1">
      <protection hidden="1"/>
    </xf>
    <xf numFmtId="0" fontId="0" fillId="4" borderId="0" xfId="0" applyFill="1" applyBorder="1" applyProtection="1">
      <protection hidden="1"/>
    </xf>
    <xf numFmtId="0" fontId="0" fillId="0" borderId="0" xfId="0" applyBorder="1" applyProtection="1">
      <protection hidden="1"/>
    </xf>
    <xf numFmtId="0" fontId="12" fillId="7" borderId="8" xfId="0" applyFont="1" applyFill="1" applyBorder="1" applyAlignment="1" applyProtection="1">
      <alignment vertical="center" wrapText="1"/>
      <protection hidden="1"/>
    </xf>
    <xf numFmtId="0" fontId="12" fillId="4" borderId="0" xfId="0" applyFont="1" applyFill="1" applyBorder="1" applyAlignment="1" applyProtection="1">
      <alignment vertical="center" wrapText="1"/>
      <protection hidden="1"/>
    </xf>
    <xf numFmtId="0" fontId="0" fillId="4" borderId="0" xfId="0" applyFont="1" applyFill="1" applyBorder="1" applyAlignment="1" applyProtection="1">
      <alignment horizontal="center"/>
      <protection hidden="1"/>
    </xf>
    <xf numFmtId="14" fontId="0" fillId="4" borderId="0" xfId="0" applyNumberFormat="1" applyFill="1" applyBorder="1" applyProtection="1">
      <protection hidden="1"/>
    </xf>
    <xf numFmtId="14" fontId="0" fillId="0" borderId="0" xfId="0" applyNumberFormat="1" applyBorder="1" applyProtection="1">
      <protection hidden="1"/>
    </xf>
    <xf numFmtId="0" fontId="0" fillId="6" borderId="1" xfId="0" applyFont="1" applyFill="1" applyBorder="1" applyAlignment="1" applyProtection="1">
      <alignment horizontal="center" wrapText="1"/>
      <protection hidden="1"/>
    </xf>
    <xf numFmtId="0" fontId="0" fillId="6" borderId="1" xfId="0" applyFont="1" applyFill="1" applyBorder="1" applyAlignment="1" applyProtection="1">
      <alignment horizontal="center" vertical="center" wrapText="1"/>
      <protection hidden="1"/>
    </xf>
    <xf numFmtId="164" fontId="0" fillId="6" borderId="1" xfId="0" applyNumberFormat="1" applyFont="1" applyFill="1" applyBorder="1" applyAlignment="1" applyProtection="1">
      <alignment horizontal="center" vertical="center" wrapText="1"/>
      <protection hidden="1"/>
    </xf>
    <xf numFmtId="0" fontId="0" fillId="6" borderId="19" xfId="0" applyFont="1" applyFill="1" applyBorder="1" applyAlignment="1" applyProtection="1">
      <alignment horizontal="center" vertical="center" wrapText="1"/>
      <protection hidden="1"/>
    </xf>
    <xf numFmtId="0" fontId="0" fillId="4" borderId="24" xfId="0" applyFont="1" applyFill="1" applyBorder="1" applyAlignment="1" applyProtection="1">
      <alignment horizontal="center" vertical="center" wrapText="1"/>
      <protection hidden="1"/>
    </xf>
    <xf numFmtId="0" fontId="0" fillId="4" borderId="1" xfId="0" applyFont="1" applyFill="1" applyBorder="1" applyAlignment="1" applyProtection="1">
      <alignment textRotation="90" wrapText="1"/>
      <protection hidden="1"/>
    </xf>
    <xf numFmtId="0" fontId="0" fillId="0" borderId="1" xfId="0" applyBorder="1" applyAlignment="1" applyProtection="1">
      <alignment horizontal="center" vertical="center" wrapText="1"/>
      <protection hidden="1"/>
    </xf>
    <xf numFmtId="0" fontId="0" fillId="0" borderId="0" xfId="0" applyAlignment="1" applyProtection="1">
      <alignment wrapText="1"/>
      <protection hidden="1"/>
    </xf>
    <xf numFmtId="0" fontId="0" fillId="4" borderId="0" xfId="0" applyFont="1" applyFill="1" applyBorder="1" applyAlignment="1" applyProtection="1">
      <alignment textRotation="90" wrapText="1"/>
      <protection hidden="1"/>
    </xf>
    <xf numFmtId="0" fontId="0" fillId="4" borderId="0" xfId="0" applyFont="1" applyFill="1" applyBorder="1" applyAlignment="1" applyProtection="1">
      <alignment wrapText="1"/>
      <protection hidden="1"/>
    </xf>
    <xf numFmtId="0" fontId="0" fillId="4" borderId="0" xfId="0" applyFill="1" applyBorder="1" applyAlignment="1" applyProtection="1">
      <alignment wrapText="1"/>
      <protection hidden="1"/>
    </xf>
    <xf numFmtId="0" fontId="0" fillId="0" borderId="0" xfId="0" applyBorder="1" applyAlignment="1" applyProtection="1">
      <alignment wrapText="1"/>
      <protection hidden="1"/>
    </xf>
    <xf numFmtId="0" fontId="0" fillId="0" borderId="0" xfId="0" applyBorder="1" applyAlignment="1" applyProtection="1">
      <alignment horizontal="center" wrapText="1"/>
      <protection hidden="1"/>
    </xf>
    <xf numFmtId="0" fontId="0" fillId="0" borderId="0" xfId="0" applyFill="1" applyBorder="1" applyAlignment="1" applyProtection="1">
      <alignment wrapText="1"/>
      <protection hidden="1"/>
    </xf>
    <xf numFmtId="0" fontId="16" fillId="4" borderId="24" xfId="0" applyFont="1" applyFill="1" applyBorder="1" applyAlignment="1" applyProtection="1">
      <alignment horizontal="left" wrapText="1"/>
      <protection hidden="1"/>
    </xf>
    <xf numFmtId="4" fontId="0" fillId="4" borderId="0" xfId="0" applyNumberFormat="1" applyFill="1" applyBorder="1" applyProtection="1">
      <protection hidden="1"/>
    </xf>
    <xf numFmtId="4" fontId="0" fillId="0" borderId="0" xfId="0" applyNumberFormat="1" applyBorder="1" applyProtection="1">
      <protection hidden="1"/>
    </xf>
    <xf numFmtId="2" fontId="0" fillId="4" borderId="0" xfId="0" applyNumberFormat="1" applyFill="1" applyBorder="1" applyProtection="1">
      <protection hidden="1"/>
    </xf>
    <xf numFmtId="164" fontId="0" fillId="4" borderId="0" xfId="0" applyNumberFormat="1" applyFont="1" applyFill="1" applyProtection="1">
      <protection hidden="1"/>
    </xf>
    <xf numFmtId="0" fontId="0" fillId="0" borderId="0" xfId="0" applyFont="1" applyProtection="1">
      <protection hidden="1"/>
    </xf>
    <xf numFmtId="164" fontId="0" fillId="0" borderId="0" xfId="0" applyNumberFormat="1" applyFont="1" applyProtection="1">
      <protection hidden="1"/>
    </xf>
    <xf numFmtId="4" fontId="0" fillId="5" borderId="1" xfId="0" applyNumberFormat="1" applyFont="1" applyFill="1" applyBorder="1" applyAlignment="1" applyProtection="1">
      <alignment horizontal="right" vertical="center"/>
      <protection hidden="1"/>
    </xf>
    <xf numFmtId="0" fontId="18" fillId="4" borderId="0" xfId="0" applyFont="1" applyFill="1" applyBorder="1" applyAlignment="1" applyProtection="1">
      <alignment horizontal="center" vertical="center" wrapText="1"/>
      <protection hidden="1"/>
    </xf>
    <xf numFmtId="0" fontId="19" fillId="6" borderId="10" xfId="0" applyFont="1" applyFill="1" applyBorder="1" applyAlignment="1" applyProtection="1">
      <alignment vertical="center"/>
      <protection hidden="1"/>
    </xf>
    <xf numFmtId="0" fontId="19" fillId="6" borderId="11" xfId="0" applyFont="1" applyFill="1" applyBorder="1" applyAlignment="1" applyProtection="1">
      <alignment vertical="center"/>
      <protection hidden="1"/>
    </xf>
    <xf numFmtId="0" fontId="21" fillId="6" borderId="11" xfId="0" applyFont="1" applyFill="1" applyBorder="1" applyAlignment="1" applyProtection="1">
      <alignment horizontal="left" vertical="center"/>
      <protection hidden="1"/>
    </xf>
    <xf numFmtId="0" fontId="19" fillId="6" borderId="13" xfId="0" applyFont="1" applyFill="1" applyBorder="1" applyAlignment="1" applyProtection="1">
      <alignment vertical="center"/>
      <protection hidden="1"/>
    </xf>
    <xf numFmtId="0" fontId="21" fillId="6" borderId="0" xfId="0" applyFont="1" applyFill="1" applyBorder="1" applyAlignment="1" applyProtection="1">
      <alignment vertical="center"/>
      <protection hidden="1"/>
    </xf>
    <xf numFmtId="0" fontId="19" fillId="6" borderId="0" xfId="0" applyFont="1" applyFill="1" applyBorder="1" applyAlignment="1" applyProtection="1">
      <alignment vertical="center"/>
      <protection hidden="1"/>
    </xf>
    <xf numFmtId="0" fontId="22" fillId="6" borderId="0" xfId="0" applyFont="1" applyFill="1" applyBorder="1" applyAlignment="1" applyProtection="1">
      <alignment vertical="center"/>
      <protection hidden="1"/>
    </xf>
    <xf numFmtId="0" fontId="22" fillId="6" borderId="22" xfId="0" applyFont="1" applyFill="1" applyBorder="1" applyAlignment="1" applyProtection="1">
      <alignment horizontal="center" vertical="center"/>
      <protection hidden="1"/>
    </xf>
    <xf numFmtId="0" fontId="24" fillId="6" borderId="13" xfId="0" applyFont="1" applyFill="1" applyBorder="1" applyAlignment="1" applyProtection="1">
      <alignment vertical="center"/>
      <protection hidden="1"/>
    </xf>
    <xf numFmtId="4" fontId="25" fillId="6" borderId="15" xfId="0" applyNumberFormat="1" applyFont="1" applyFill="1" applyBorder="1" applyAlignment="1" applyProtection="1">
      <alignment vertical="center"/>
      <protection hidden="1"/>
    </xf>
    <xf numFmtId="0" fontId="17" fillId="6" borderId="0" xfId="0" applyFont="1" applyFill="1" applyBorder="1" applyAlignment="1" applyProtection="1">
      <alignment horizontal="left" vertical="center"/>
      <protection hidden="1"/>
    </xf>
    <xf numFmtId="0" fontId="28" fillId="6" borderId="0" xfId="0" applyFont="1" applyFill="1" applyBorder="1" applyAlignment="1" applyProtection="1">
      <alignment horizontal="left" vertical="center"/>
      <protection hidden="1"/>
    </xf>
    <xf numFmtId="0" fontId="24" fillId="6" borderId="0" xfId="0" applyFont="1" applyFill="1" applyBorder="1" applyAlignment="1" applyProtection="1">
      <alignment horizontal="left" vertical="center"/>
      <protection hidden="1"/>
    </xf>
    <xf numFmtId="0" fontId="26" fillId="6" borderId="13" xfId="0" applyFont="1" applyFill="1" applyBorder="1" applyAlignment="1" applyProtection="1">
      <alignment vertical="center"/>
      <protection hidden="1"/>
    </xf>
    <xf numFmtId="0" fontId="17" fillId="6" borderId="16" xfId="0" applyFont="1" applyFill="1" applyBorder="1" applyAlignment="1" applyProtection="1">
      <alignment vertical="center"/>
      <protection hidden="1"/>
    </xf>
    <xf numFmtId="0" fontId="21" fillId="6" borderId="14" xfId="0" applyFont="1" applyFill="1" applyBorder="1" applyAlignment="1" applyProtection="1">
      <alignment vertical="center"/>
      <protection hidden="1"/>
    </xf>
    <xf numFmtId="0" fontId="17" fillId="6" borderId="17" xfId="0" applyFont="1" applyFill="1" applyBorder="1" applyAlignment="1" applyProtection="1">
      <alignment vertical="center"/>
      <protection hidden="1"/>
    </xf>
    <xf numFmtId="0" fontId="21" fillId="6" borderId="18" xfId="0" applyFont="1" applyFill="1" applyBorder="1" applyAlignment="1" applyProtection="1">
      <alignment horizontal="left" vertical="center"/>
      <protection hidden="1"/>
    </xf>
    <xf numFmtId="0" fontId="24" fillId="6" borderId="0" xfId="0" applyFont="1" applyFill="1" applyAlignment="1" applyProtection="1">
      <alignment vertical="center"/>
      <protection hidden="1"/>
    </xf>
    <xf numFmtId="0" fontId="21" fillId="6" borderId="12" xfId="0" applyFont="1" applyFill="1" applyBorder="1" applyAlignment="1" applyProtection="1">
      <alignment horizontal="left" vertical="center"/>
      <protection hidden="1"/>
    </xf>
    <xf numFmtId="0" fontId="22" fillId="6" borderId="14" xfId="0" applyFont="1" applyFill="1" applyBorder="1" applyAlignment="1" applyProtection="1">
      <alignment horizontal="center" vertical="center"/>
      <protection hidden="1"/>
    </xf>
    <xf numFmtId="0" fontId="37" fillId="6" borderId="14" xfId="0" applyFont="1" applyFill="1" applyBorder="1" applyAlignment="1" applyProtection="1">
      <alignment horizontal="center" vertical="center"/>
      <protection hidden="1"/>
    </xf>
    <xf numFmtId="4" fontId="39" fillId="10" borderId="1" xfId="0" applyNumberFormat="1" applyFont="1" applyFill="1" applyBorder="1" applyAlignment="1" applyProtection="1">
      <alignment vertical="center"/>
      <protection hidden="1"/>
    </xf>
    <xf numFmtId="0" fontId="40" fillId="6" borderId="14" xfId="0" applyFont="1" applyFill="1" applyBorder="1" applyAlignment="1" applyProtection="1">
      <alignment vertical="center"/>
      <protection hidden="1"/>
    </xf>
    <xf numFmtId="10" fontId="35" fillId="6" borderId="0" xfId="0" applyNumberFormat="1" applyFont="1" applyFill="1" applyBorder="1" applyAlignment="1" applyProtection="1">
      <alignment vertical="center"/>
      <protection hidden="1"/>
    </xf>
    <xf numFmtId="0" fontId="38" fillId="4" borderId="0" xfId="0" applyFont="1" applyFill="1" applyBorder="1" applyAlignment="1" applyProtection="1">
      <alignment vertical="center"/>
      <protection hidden="1"/>
    </xf>
    <xf numFmtId="0" fontId="34" fillId="6" borderId="0" xfId="0" applyFont="1" applyFill="1" applyBorder="1" applyAlignment="1" applyProtection="1">
      <alignment horizontal="left" vertical="center"/>
      <protection hidden="1"/>
    </xf>
    <xf numFmtId="4" fontId="28" fillId="6" borderId="0" xfId="0" applyNumberFormat="1" applyFont="1" applyFill="1" applyBorder="1" applyAlignment="1" applyProtection="1">
      <alignment horizontal="right" vertical="center"/>
      <protection hidden="1"/>
    </xf>
    <xf numFmtId="0" fontId="45" fillId="6" borderId="17" xfId="0" applyFont="1" applyFill="1" applyBorder="1" applyAlignment="1" applyProtection="1">
      <alignment vertical="top"/>
      <protection hidden="1"/>
    </xf>
    <xf numFmtId="0" fontId="0" fillId="4" borderId="5" xfId="0" applyFill="1" applyBorder="1" applyAlignment="1" applyProtection="1">
      <alignment wrapText="1"/>
      <protection hidden="1"/>
    </xf>
    <xf numFmtId="4" fontId="43" fillId="4" borderId="19" xfId="0" applyNumberFormat="1" applyFont="1" applyFill="1" applyBorder="1" applyAlignment="1" applyProtection="1">
      <alignment vertical="center"/>
      <protection hidden="1"/>
    </xf>
    <xf numFmtId="4" fontId="43" fillId="4" borderId="20" xfId="0" applyNumberFormat="1" applyFont="1" applyFill="1" applyBorder="1" applyAlignment="1" applyProtection="1">
      <alignment vertical="center"/>
      <protection hidden="1"/>
    </xf>
    <xf numFmtId="0" fontId="19" fillId="6" borderId="17" xfId="0" applyFont="1" applyFill="1" applyBorder="1" applyAlignment="1" applyProtection="1">
      <alignment horizontal="left" vertical="center"/>
      <protection hidden="1"/>
    </xf>
    <xf numFmtId="4" fontId="25" fillId="6" borderId="17" xfId="0" applyNumberFormat="1" applyFont="1" applyFill="1" applyBorder="1" applyAlignment="1" applyProtection="1">
      <alignment vertical="center"/>
      <protection hidden="1"/>
    </xf>
    <xf numFmtId="0" fontId="21" fillId="6" borderId="18" xfId="0" applyFont="1" applyFill="1" applyBorder="1" applyAlignment="1" applyProtection="1">
      <alignment vertical="center"/>
      <protection hidden="1"/>
    </xf>
    <xf numFmtId="0" fontId="0" fillId="4" borderId="2" xfId="0" applyFill="1" applyBorder="1" applyProtection="1">
      <protection hidden="1"/>
    </xf>
    <xf numFmtId="0" fontId="0" fillId="4" borderId="3" xfId="0" applyFill="1" applyBorder="1" applyProtection="1">
      <protection hidden="1"/>
    </xf>
    <xf numFmtId="0" fontId="0" fillId="4" borderId="4" xfId="0" applyFill="1" applyBorder="1" applyProtection="1">
      <protection hidden="1"/>
    </xf>
    <xf numFmtId="0" fontId="0" fillId="4" borderId="5" xfId="0" applyFill="1" applyBorder="1" applyProtection="1">
      <protection hidden="1"/>
    </xf>
    <xf numFmtId="0" fontId="0" fillId="4" borderId="6" xfId="0" applyFill="1" applyBorder="1" applyProtection="1">
      <protection hidden="1"/>
    </xf>
    <xf numFmtId="0" fontId="6" fillId="4" borderId="0" xfId="0" applyFont="1" applyFill="1" applyProtection="1">
      <protection hidden="1"/>
    </xf>
    <xf numFmtId="0" fontId="4" fillId="3" borderId="1" xfId="0" applyFont="1" applyFill="1" applyBorder="1" applyProtection="1">
      <protection hidden="1"/>
    </xf>
    <xf numFmtId="4" fontId="0" fillId="2" borderId="1" xfId="0" applyNumberFormat="1" applyFill="1" applyBorder="1" applyProtection="1">
      <protection locked="0"/>
    </xf>
    <xf numFmtId="4" fontId="0" fillId="7" borderId="1" xfId="0" applyNumberFormat="1" applyFill="1" applyBorder="1" applyProtection="1">
      <protection hidden="1"/>
    </xf>
    <xf numFmtId="0" fontId="49" fillId="4" borderId="0" xfId="0" applyFont="1" applyFill="1" applyBorder="1" applyAlignment="1" applyProtection="1">
      <alignment horizontal="right" wrapText="1"/>
      <protection hidden="1"/>
    </xf>
    <xf numFmtId="0" fontId="51" fillId="4" borderId="0" xfId="0" applyFont="1" applyFill="1" applyProtection="1">
      <protection hidden="1"/>
    </xf>
    <xf numFmtId="0" fontId="52" fillId="3" borderId="19" xfId="0" applyFont="1" applyFill="1" applyBorder="1" applyAlignment="1" applyProtection="1">
      <alignment horizontal="left" vertical="center"/>
      <protection hidden="1"/>
    </xf>
    <xf numFmtId="0" fontId="52" fillId="3" borderId="20" xfId="0" applyFont="1" applyFill="1" applyBorder="1" applyAlignment="1" applyProtection="1">
      <alignment horizontal="center" vertical="center"/>
      <protection hidden="1"/>
    </xf>
    <xf numFmtId="0" fontId="52" fillId="3" borderId="1" xfId="0" applyFont="1" applyFill="1" applyBorder="1" applyAlignment="1" applyProtection="1">
      <alignment horizontal="center" vertical="center" wrapText="1"/>
      <protection hidden="1"/>
    </xf>
    <xf numFmtId="0" fontId="53" fillId="4" borderId="6" xfId="0" applyFont="1" applyFill="1" applyBorder="1" applyProtection="1">
      <protection hidden="1"/>
    </xf>
    <xf numFmtId="0" fontId="0" fillId="4" borderId="0" xfId="0" applyFill="1" applyAlignment="1" applyProtection="1">
      <alignment horizontal="center" vertical="center"/>
      <protection hidden="1"/>
    </xf>
    <xf numFmtId="4" fontId="55" fillId="7" borderId="1" xfId="0" applyNumberFormat="1" applyFont="1" applyFill="1" applyBorder="1" applyProtection="1">
      <protection hidden="1"/>
    </xf>
    <xf numFmtId="0" fontId="54" fillId="12" borderId="19" xfId="0" applyFont="1" applyFill="1" applyBorder="1" applyAlignment="1" applyProtection="1">
      <alignment horizontal="right"/>
      <protection hidden="1"/>
    </xf>
    <xf numFmtId="0" fontId="54" fillId="12" borderId="20" xfId="0" applyFont="1" applyFill="1" applyBorder="1" applyAlignment="1" applyProtection="1">
      <alignment horizontal="right"/>
      <protection hidden="1"/>
    </xf>
    <xf numFmtId="2" fontId="55" fillId="12" borderId="1" xfId="0" applyNumberFormat="1" applyFont="1" applyFill="1" applyBorder="1" applyProtection="1">
      <protection hidden="1"/>
    </xf>
    <xf numFmtId="0" fontId="0" fillId="3" borderId="1" xfId="0" applyFill="1" applyBorder="1" applyAlignment="1" applyProtection="1">
      <alignment horizontal="center" vertical="center" wrapText="1"/>
      <protection hidden="1"/>
    </xf>
    <xf numFmtId="4" fontId="55" fillId="7" borderId="1" xfId="0" applyNumberFormat="1" applyFont="1" applyFill="1" applyBorder="1" applyAlignment="1" applyProtection="1">
      <alignment horizontal="right" vertical="center"/>
      <protection hidden="1"/>
    </xf>
    <xf numFmtId="0" fontId="6" fillId="4" borderId="6" xfId="0" applyFont="1" applyFill="1" applyBorder="1" applyProtection="1">
      <protection hidden="1"/>
    </xf>
    <xf numFmtId="4" fontId="55" fillId="7" borderId="1" xfId="0" applyNumberFormat="1" applyFont="1" applyFill="1" applyBorder="1" applyAlignment="1" applyProtection="1">
      <alignment vertical="center"/>
      <protection hidden="1"/>
    </xf>
    <xf numFmtId="0" fontId="57" fillId="4" borderId="0" xfId="0" applyFont="1" applyFill="1" applyProtection="1">
      <protection hidden="1"/>
    </xf>
    <xf numFmtId="4" fontId="4" fillId="2" borderId="1" xfId="0" applyNumberFormat="1" applyFont="1" applyFill="1" applyBorder="1" applyProtection="1">
      <protection locked="0"/>
    </xf>
    <xf numFmtId="0" fontId="0" fillId="4" borderId="7" xfId="0" applyFill="1" applyBorder="1" applyProtection="1">
      <protection hidden="1"/>
    </xf>
    <xf numFmtId="0" fontId="0" fillId="4" borderId="8" xfId="0" applyFill="1" applyBorder="1" applyProtection="1">
      <protection hidden="1"/>
    </xf>
    <xf numFmtId="0" fontId="0" fillId="4" borderId="9" xfId="0" applyFill="1" applyBorder="1" applyProtection="1">
      <protection hidden="1"/>
    </xf>
    <xf numFmtId="0" fontId="3" fillId="4" borderId="0" xfId="0" applyFont="1" applyFill="1" applyBorder="1" applyAlignment="1" applyProtection="1">
      <alignment horizontal="left"/>
      <protection hidden="1"/>
    </xf>
    <xf numFmtId="4" fontId="25" fillId="4" borderId="0" xfId="0" applyNumberFormat="1" applyFont="1" applyFill="1" applyBorder="1" applyAlignment="1" applyProtection="1">
      <alignment vertical="center"/>
      <protection hidden="1"/>
    </xf>
    <xf numFmtId="0" fontId="4" fillId="13" borderId="5" xfId="0" applyFont="1" applyFill="1" applyBorder="1" applyProtection="1"/>
    <xf numFmtId="10" fontId="25" fillId="4" borderId="23" xfId="0" applyNumberFormat="1" applyFont="1" applyFill="1" applyBorder="1" applyAlignment="1" applyProtection="1">
      <alignment vertical="center"/>
      <protection hidden="1"/>
    </xf>
    <xf numFmtId="0" fontId="4" fillId="3" borderId="1" xfId="0" applyFont="1" applyFill="1" applyBorder="1" applyAlignment="1" applyProtection="1">
      <alignment horizontal="center" vertical="center" wrapText="1"/>
      <protection hidden="1"/>
    </xf>
    <xf numFmtId="0" fontId="56" fillId="3" borderId="19" xfId="0" applyFont="1" applyFill="1" applyBorder="1" applyAlignment="1" applyProtection="1">
      <alignment vertical="center"/>
      <protection hidden="1"/>
    </xf>
    <xf numFmtId="0" fontId="56" fillId="3" borderId="1" xfId="0" applyFont="1" applyFill="1" applyBorder="1" applyAlignment="1" applyProtection="1">
      <alignment horizontal="right" vertical="center"/>
      <protection hidden="1"/>
    </xf>
    <xf numFmtId="0" fontId="60" fillId="2" borderId="1" xfId="0" applyFont="1" applyFill="1" applyBorder="1" applyAlignment="1" applyProtection="1">
      <alignment horizontal="right" vertical="center"/>
      <protection locked="0"/>
    </xf>
    <xf numFmtId="0" fontId="16" fillId="4" borderId="0" xfId="0" applyFont="1" applyFill="1" applyProtection="1">
      <protection hidden="1"/>
    </xf>
    <xf numFmtId="0" fontId="56" fillId="3" borderId="26" xfId="0" applyFont="1" applyFill="1" applyBorder="1" applyAlignment="1" applyProtection="1">
      <alignment horizontal="right" vertical="center"/>
      <protection hidden="1"/>
    </xf>
    <xf numFmtId="0" fontId="5" fillId="3" borderId="1" xfId="0" applyFont="1" applyFill="1" applyBorder="1" applyAlignment="1" applyProtection="1">
      <alignment horizontal="center"/>
      <protection hidden="1"/>
    </xf>
    <xf numFmtId="0" fontId="61" fillId="4" borderId="0" xfId="0" applyFont="1" applyFill="1" applyProtection="1">
      <protection hidden="1"/>
    </xf>
    <xf numFmtId="4" fontId="0" fillId="3" borderId="1" xfId="0" applyNumberFormat="1" applyFill="1" applyBorder="1" applyProtection="1">
      <protection hidden="1"/>
    </xf>
    <xf numFmtId="0" fontId="17" fillId="14" borderId="0" xfId="0" applyFont="1" applyFill="1" applyBorder="1" applyProtection="1">
      <protection hidden="1"/>
    </xf>
    <xf numFmtId="0" fontId="17" fillId="0" borderId="0" xfId="0" applyFont="1" applyFill="1" applyBorder="1" applyProtection="1">
      <protection hidden="1"/>
    </xf>
    <xf numFmtId="164" fontId="17" fillId="16" borderId="26" xfId="0" applyNumberFormat="1" applyFont="1" applyFill="1" applyBorder="1" applyAlignment="1" applyProtection="1">
      <protection locked="0"/>
    </xf>
    <xf numFmtId="2" fontId="17" fillId="16" borderId="26" xfId="0" applyNumberFormat="1" applyFont="1" applyFill="1" applyBorder="1" applyAlignment="1" applyProtection="1">
      <alignment horizontal="left"/>
      <protection locked="0"/>
    </xf>
    <xf numFmtId="4" fontId="17" fillId="16" borderId="26" xfId="0" applyNumberFormat="1" applyFont="1" applyFill="1" applyBorder="1" applyAlignment="1" applyProtection="1">
      <protection locked="0"/>
    </xf>
    <xf numFmtId="10" fontId="17" fillId="16" borderId="26" xfId="0" applyNumberFormat="1" applyFont="1" applyFill="1" applyBorder="1" applyAlignment="1" applyProtection="1">
      <alignment horizontal="right"/>
      <protection locked="0"/>
    </xf>
    <xf numFmtId="0" fontId="69" fillId="14" borderId="0" xfId="0" applyFont="1" applyFill="1" applyBorder="1" applyProtection="1">
      <protection hidden="1"/>
    </xf>
    <xf numFmtId="0" fontId="70" fillId="14" borderId="0" xfId="0" applyFont="1" applyFill="1" applyBorder="1" applyProtection="1">
      <protection hidden="1"/>
    </xf>
    <xf numFmtId="0" fontId="66" fillId="14" borderId="0" xfId="0" applyFont="1" applyFill="1" applyBorder="1" applyProtection="1">
      <protection hidden="1"/>
    </xf>
    <xf numFmtId="0" fontId="71" fillId="4" borderId="0" xfId="0" applyFont="1" applyFill="1" applyBorder="1" applyAlignment="1" applyProtection="1">
      <alignment vertical="center"/>
      <protection hidden="1"/>
    </xf>
    <xf numFmtId="0" fontId="24" fillId="4" borderId="0" xfId="0" applyFont="1" applyFill="1" applyBorder="1" applyAlignment="1" applyProtection="1">
      <alignment horizontal="left" vertical="center"/>
      <protection hidden="1"/>
    </xf>
    <xf numFmtId="4" fontId="25" fillId="4" borderId="15" xfId="0" applyNumberFormat="1" applyFont="1" applyFill="1" applyBorder="1" applyAlignment="1" applyProtection="1">
      <alignment vertical="center"/>
      <protection hidden="1"/>
    </xf>
    <xf numFmtId="0" fontId="0" fillId="2" borderId="19" xfId="0" applyFill="1" applyBorder="1" applyAlignment="1" applyProtection="1">
      <alignment horizontal="left" vertical="center"/>
      <protection locked="0"/>
    </xf>
    <xf numFmtId="0" fontId="22" fillId="4" borderId="0" xfId="0" applyFont="1" applyFill="1" applyBorder="1" applyAlignment="1" applyProtection="1">
      <alignment horizontal="center" vertical="center"/>
      <protection hidden="1"/>
    </xf>
    <xf numFmtId="0" fontId="49" fillId="4" borderId="21" xfId="0" applyFont="1" applyFill="1" applyBorder="1" applyAlignment="1" applyProtection="1">
      <alignment horizontal="right" wrapText="1"/>
      <protection hidden="1"/>
    </xf>
    <xf numFmtId="4" fontId="0" fillId="4" borderId="21" xfId="0" applyNumberFormat="1" applyFill="1" applyBorder="1" applyProtection="1">
      <protection hidden="1"/>
    </xf>
    <xf numFmtId="0" fontId="18" fillId="4" borderId="0" xfId="0" applyFont="1" applyFill="1" applyBorder="1" applyAlignment="1" applyProtection="1">
      <alignment vertical="center" wrapText="1"/>
      <protection hidden="1"/>
    </xf>
    <xf numFmtId="0" fontId="73" fillId="5" borderId="1" xfId="0" applyFont="1" applyFill="1" applyBorder="1" applyAlignment="1" applyProtection="1">
      <alignment vertical="top"/>
      <protection hidden="1"/>
    </xf>
    <xf numFmtId="0" fontId="77" fillId="5" borderId="1" xfId="0" applyFont="1" applyFill="1" applyBorder="1" applyAlignment="1" applyProtection="1">
      <alignment vertical="top"/>
      <protection hidden="1"/>
    </xf>
    <xf numFmtId="0" fontId="74" fillId="18" borderId="1" xfId="0" applyFont="1" applyFill="1" applyBorder="1" applyAlignment="1" applyProtection="1">
      <alignment vertical="center"/>
      <protection hidden="1"/>
    </xf>
    <xf numFmtId="0" fontId="12" fillId="4" borderId="0" xfId="0" applyFont="1" applyFill="1" applyBorder="1" applyAlignment="1" applyProtection="1">
      <alignment horizontal="center" vertical="center" wrapText="1"/>
      <protection hidden="1"/>
    </xf>
    <xf numFmtId="0" fontId="74" fillId="18" borderId="1" xfId="0" applyFont="1" applyFill="1" applyBorder="1" applyAlignment="1" applyProtection="1">
      <protection hidden="1"/>
    </xf>
    <xf numFmtId="0" fontId="0" fillId="4" borderId="0" xfId="0" applyFill="1" applyBorder="1" applyAlignment="1" applyProtection="1">
      <alignment horizontal="center" wrapText="1"/>
      <protection hidden="1"/>
    </xf>
    <xf numFmtId="0" fontId="0" fillId="4" borderId="0" xfId="0" applyFill="1" applyBorder="1" applyAlignment="1" applyProtection="1">
      <alignment horizontal="center"/>
      <protection hidden="1"/>
    </xf>
    <xf numFmtId="0" fontId="0" fillId="4" borderId="0" xfId="0" applyFill="1" applyAlignment="1" applyProtection="1">
      <alignment horizontal="center"/>
      <protection hidden="1"/>
    </xf>
    <xf numFmtId="0" fontId="81" fillId="4" borderId="0" xfId="0" applyFont="1" applyFill="1" applyBorder="1" applyAlignment="1" applyProtection="1">
      <alignment horizontal="center" vertical="center" wrapText="1"/>
      <protection hidden="1"/>
    </xf>
    <xf numFmtId="0" fontId="67" fillId="4" borderId="0" xfId="0" applyFont="1" applyFill="1" applyBorder="1" applyAlignment="1" applyProtection="1">
      <alignment horizontal="left" vertical="center"/>
      <protection hidden="1"/>
    </xf>
    <xf numFmtId="0" fontId="17" fillId="4" borderId="0" xfId="0" applyFont="1" applyFill="1" applyBorder="1" applyAlignment="1" applyProtection="1">
      <alignment horizontal="left" vertical="center"/>
      <protection hidden="1"/>
    </xf>
    <xf numFmtId="0" fontId="0" fillId="0" borderId="0" xfId="0" applyAlignment="1" applyProtection="1">
      <alignment horizontal="center" wrapText="1"/>
      <protection hidden="1"/>
    </xf>
    <xf numFmtId="0" fontId="78" fillId="4" borderId="0" xfId="0" applyFont="1" applyFill="1" applyBorder="1" applyAlignment="1" applyProtection="1">
      <alignment horizontal="center" vertical="center" wrapText="1"/>
      <protection hidden="1"/>
    </xf>
    <xf numFmtId="0" fontId="66" fillId="4" borderId="0" xfId="0" applyFont="1" applyFill="1" applyAlignment="1" applyProtection="1">
      <alignment vertical="center"/>
      <protection hidden="1"/>
    </xf>
    <xf numFmtId="0" fontId="35" fillId="4" borderId="0" xfId="0" applyFont="1" applyFill="1" applyBorder="1" applyAlignment="1" applyProtection="1">
      <alignment vertical="center"/>
      <protection hidden="1"/>
    </xf>
    <xf numFmtId="0" fontId="22" fillId="6" borderId="1" xfId="0" applyFont="1" applyFill="1" applyBorder="1" applyAlignment="1" applyProtection="1">
      <alignment horizontal="center" vertical="center" wrapText="1"/>
      <protection hidden="1"/>
    </xf>
    <xf numFmtId="4" fontId="24" fillId="2" borderId="1" xfId="0" applyNumberFormat="1" applyFont="1" applyFill="1" applyBorder="1" applyAlignment="1" applyProtection="1">
      <alignment horizontal="right" vertical="center"/>
      <protection hidden="1"/>
    </xf>
    <xf numFmtId="0" fontId="24" fillId="6" borderId="0" xfId="0" applyFont="1" applyFill="1" applyBorder="1" applyAlignment="1" applyProtection="1">
      <alignment vertical="center"/>
      <protection hidden="1"/>
    </xf>
    <xf numFmtId="0" fontId="83" fillId="6" borderId="19" xfId="0" applyFont="1" applyFill="1" applyBorder="1" applyAlignment="1" applyProtection="1">
      <alignment vertical="center"/>
      <protection hidden="1"/>
    </xf>
    <xf numFmtId="0" fontId="21" fillId="6" borderId="21" xfId="0" applyFont="1" applyFill="1" applyBorder="1" applyAlignment="1" applyProtection="1">
      <alignment vertical="center"/>
      <protection hidden="1"/>
    </xf>
    <xf numFmtId="0" fontId="21" fillId="6" borderId="20" xfId="0" applyFont="1" applyFill="1" applyBorder="1" applyAlignment="1" applyProtection="1">
      <alignment vertical="center"/>
      <protection hidden="1"/>
    </xf>
    <xf numFmtId="0" fontId="84" fillId="6" borderId="1" xfId="0" applyFont="1" applyFill="1" applyBorder="1" applyAlignment="1" applyProtection="1">
      <alignment horizontal="right" vertical="center"/>
      <protection hidden="1"/>
    </xf>
    <xf numFmtId="0" fontId="26" fillId="6" borderId="16" xfId="0" applyFont="1" applyFill="1" applyBorder="1" applyAlignment="1" applyProtection="1">
      <alignment vertical="center"/>
      <protection hidden="1"/>
    </xf>
    <xf numFmtId="0" fontId="34" fillId="6" borderId="17" xfId="0" applyFont="1" applyFill="1" applyBorder="1" applyAlignment="1" applyProtection="1">
      <alignment horizontal="left" vertical="center"/>
      <protection hidden="1"/>
    </xf>
    <xf numFmtId="4" fontId="28" fillId="6" borderId="17" xfId="0" applyNumberFormat="1" applyFont="1" applyFill="1" applyBorder="1" applyAlignment="1" applyProtection="1">
      <alignment horizontal="right" vertical="center"/>
      <protection hidden="1"/>
    </xf>
    <xf numFmtId="10" fontId="20" fillId="6" borderId="17" xfId="0" applyNumberFormat="1" applyFont="1" applyFill="1" applyBorder="1" applyAlignment="1" applyProtection="1">
      <alignment vertical="center"/>
      <protection hidden="1"/>
    </xf>
    <xf numFmtId="0" fontId="21" fillId="6" borderId="17" xfId="0" applyFont="1" applyFill="1" applyBorder="1" applyAlignment="1" applyProtection="1">
      <alignment vertical="center"/>
      <protection hidden="1"/>
    </xf>
    <xf numFmtId="4" fontId="0" fillId="2" borderId="26" xfId="0" applyNumberFormat="1" applyFill="1" applyBorder="1" applyProtection="1">
      <protection hidden="1"/>
    </xf>
    <xf numFmtId="0" fontId="60" fillId="2" borderId="1" xfId="0" applyFont="1" applyFill="1" applyBorder="1" applyAlignment="1" applyProtection="1">
      <alignment horizontal="right" vertical="center"/>
      <protection hidden="1"/>
    </xf>
    <xf numFmtId="0" fontId="26" fillId="19" borderId="13" xfId="0" applyFont="1" applyFill="1" applyBorder="1" applyAlignment="1" applyProtection="1">
      <alignment vertical="center"/>
      <protection hidden="1"/>
    </xf>
    <xf numFmtId="0" fontId="27" fillId="19" borderId="0" xfId="0" applyFont="1" applyFill="1" applyBorder="1" applyAlignment="1" applyProtection="1">
      <alignment horizontal="left" vertical="center"/>
      <protection hidden="1"/>
    </xf>
    <xf numFmtId="0" fontId="19" fillId="4" borderId="13" xfId="0" applyFont="1" applyFill="1" applyBorder="1" applyAlignment="1" applyProtection="1">
      <alignment vertical="center"/>
      <protection hidden="1"/>
    </xf>
    <xf numFmtId="0" fontId="22" fillId="4" borderId="14" xfId="0" applyFont="1" applyFill="1" applyBorder="1" applyAlignment="1" applyProtection="1">
      <alignment horizontal="center" vertical="center"/>
      <protection hidden="1"/>
    </xf>
    <xf numFmtId="0" fontId="22" fillId="4" borderId="15" xfId="0" applyFont="1" applyFill="1" applyBorder="1" applyAlignment="1" applyProtection="1">
      <alignment horizontal="center" vertical="center"/>
      <protection hidden="1"/>
    </xf>
    <xf numFmtId="0" fontId="24" fillId="4" borderId="13" xfId="0" applyFont="1" applyFill="1" applyBorder="1" applyAlignment="1" applyProtection="1">
      <alignment vertical="center"/>
      <protection hidden="1"/>
    </xf>
    <xf numFmtId="0" fontId="21" fillId="4" borderId="14" xfId="0" applyFont="1" applyFill="1" applyBorder="1" applyAlignment="1" applyProtection="1">
      <alignment vertical="center"/>
      <protection hidden="1"/>
    </xf>
    <xf numFmtId="0" fontId="19" fillId="4" borderId="28" xfId="0" applyFont="1" applyFill="1" applyBorder="1" applyAlignment="1" applyProtection="1">
      <alignment horizontal="left" vertical="center"/>
      <protection hidden="1"/>
    </xf>
    <xf numFmtId="0" fontId="17" fillId="4" borderId="30" xfId="0" applyFont="1" applyFill="1" applyBorder="1" applyAlignment="1" applyProtection="1">
      <alignment horizontal="left" vertical="center"/>
      <protection hidden="1"/>
    </xf>
    <xf numFmtId="0" fontId="28" fillId="4" borderId="30" xfId="0" applyFont="1" applyFill="1" applyBorder="1" applyAlignment="1" applyProtection="1">
      <alignment horizontal="left" vertical="center"/>
      <protection hidden="1"/>
    </xf>
    <xf numFmtId="0" fontId="24" fillId="4" borderId="30" xfId="0" applyFont="1" applyFill="1" applyBorder="1" applyAlignment="1" applyProtection="1">
      <alignment horizontal="left" vertical="center"/>
      <protection hidden="1"/>
    </xf>
    <xf numFmtId="0" fontId="21" fillId="4" borderId="29" xfId="0" applyFont="1" applyFill="1" applyBorder="1" applyAlignment="1" applyProtection="1">
      <alignment horizontal="left" vertical="center"/>
      <protection hidden="1"/>
    </xf>
    <xf numFmtId="4" fontId="25" fillId="4" borderId="27" xfId="0" applyNumberFormat="1" applyFont="1" applyFill="1" applyBorder="1" applyAlignment="1" applyProtection="1">
      <alignment vertical="center"/>
      <protection hidden="1"/>
    </xf>
    <xf numFmtId="0" fontId="19" fillId="4" borderId="0" xfId="0" applyFont="1" applyFill="1" applyBorder="1" applyAlignment="1" applyProtection="1">
      <alignment horizontal="left" vertical="center"/>
      <protection hidden="1"/>
    </xf>
    <xf numFmtId="0" fontId="28" fillId="4" borderId="0" xfId="0" applyFont="1" applyFill="1" applyBorder="1" applyAlignment="1" applyProtection="1">
      <alignment horizontal="left" vertical="center"/>
      <protection hidden="1"/>
    </xf>
    <xf numFmtId="0" fontId="66" fillId="4" borderId="30" xfId="0" applyFont="1" applyFill="1" applyBorder="1" applyAlignment="1" applyProtection="1">
      <alignment horizontal="left" vertical="center"/>
      <protection hidden="1"/>
    </xf>
    <xf numFmtId="0" fontId="66" fillId="4" borderId="0" xfId="0" applyFont="1" applyFill="1" applyBorder="1" applyAlignment="1" applyProtection="1">
      <alignment horizontal="left" vertical="center"/>
      <protection hidden="1"/>
    </xf>
    <xf numFmtId="0" fontId="86" fillId="4" borderId="0" xfId="0" applyFont="1" applyFill="1" applyBorder="1" applyAlignment="1" applyProtection="1">
      <alignment horizontal="left" vertical="center"/>
      <protection hidden="1"/>
    </xf>
    <xf numFmtId="0" fontId="17" fillId="4" borderId="16" xfId="0" applyFont="1" applyFill="1" applyBorder="1" applyAlignment="1" applyProtection="1">
      <alignment vertical="center"/>
      <protection hidden="1"/>
    </xf>
    <xf numFmtId="0" fontId="21" fillId="4" borderId="18" xfId="0" applyFont="1" applyFill="1" applyBorder="1" applyAlignment="1" applyProtection="1">
      <alignment horizontal="left" vertical="center"/>
      <protection hidden="1"/>
    </xf>
    <xf numFmtId="0" fontId="71" fillId="4" borderId="30" xfId="0" applyFont="1" applyFill="1" applyBorder="1" applyAlignment="1" applyProtection="1">
      <alignment horizontal="left" vertical="center"/>
      <protection hidden="1"/>
    </xf>
    <xf numFmtId="0" fontId="77" fillId="4" borderId="0" xfId="0" applyFont="1" applyFill="1" applyProtection="1">
      <protection hidden="1"/>
    </xf>
    <xf numFmtId="0" fontId="77" fillId="4" borderId="0" xfId="0" applyFont="1" applyFill="1" applyBorder="1" applyProtection="1">
      <protection hidden="1"/>
    </xf>
    <xf numFmtId="0" fontId="74" fillId="4" borderId="0" xfId="0" applyFont="1" applyFill="1" applyProtection="1">
      <protection hidden="1"/>
    </xf>
    <xf numFmtId="0" fontId="88" fillId="4" borderId="0" xfId="0" applyFont="1" applyFill="1" applyAlignment="1" applyProtection="1">
      <alignment horizontal="left" vertical="top"/>
      <protection hidden="1"/>
    </xf>
    <xf numFmtId="4" fontId="22" fillId="6" borderId="1" xfId="0" applyNumberFormat="1" applyFont="1" applyFill="1" applyBorder="1" applyAlignment="1" applyProtection="1">
      <alignment horizontal="right" vertical="center" wrapText="1"/>
      <protection hidden="1"/>
    </xf>
    <xf numFmtId="0" fontId="17" fillId="4" borderId="13" xfId="0" applyFont="1" applyFill="1" applyBorder="1" applyAlignment="1" applyProtection="1">
      <alignment vertical="center"/>
      <protection hidden="1"/>
    </xf>
    <xf numFmtId="0" fontId="19" fillId="4" borderId="17" xfId="0" applyFont="1" applyFill="1" applyBorder="1" applyAlignment="1" applyProtection="1">
      <alignment vertical="center"/>
      <protection hidden="1"/>
    </xf>
    <xf numFmtId="4" fontId="25" fillId="4" borderId="33" xfId="0" applyNumberFormat="1" applyFont="1" applyFill="1" applyBorder="1" applyAlignment="1" applyProtection="1">
      <alignment vertical="center"/>
      <protection hidden="1"/>
    </xf>
    <xf numFmtId="4" fontId="43" fillId="20" borderId="34" xfId="0" applyNumberFormat="1" applyFont="1" applyFill="1" applyBorder="1" applyAlignment="1" applyProtection="1">
      <alignment vertical="center"/>
      <protection hidden="1"/>
    </xf>
    <xf numFmtId="4" fontId="43" fillId="20" borderId="32" xfId="0" applyNumberFormat="1" applyFont="1" applyFill="1" applyBorder="1" applyAlignment="1" applyProtection="1">
      <alignment vertical="center"/>
      <protection hidden="1"/>
    </xf>
    <xf numFmtId="4" fontId="19" fillId="20" borderId="34" xfId="0" applyNumberFormat="1" applyFont="1" applyFill="1" applyBorder="1" applyAlignment="1" applyProtection="1">
      <alignment vertical="center"/>
      <protection hidden="1"/>
    </xf>
    <xf numFmtId="4" fontId="19" fillId="20" borderId="32" xfId="0" applyNumberFormat="1" applyFont="1" applyFill="1" applyBorder="1" applyAlignment="1" applyProtection="1">
      <alignment vertical="center"/>
      <protection hidden="1"/>
    </xf>
    <xf numFmtId="0" fontId="77" fillId="4" borderId="0" xfId="0" applyFont="1" applyFill="1" applyBorder="1" applyAlignment="1" applyProtection="1">
      <alignment wrapText="1"/>
      <protection hidden="1"/>
    </xf>
    <xf numFmtId="0" fontId="82" fillId="4" borderId="0" xfId="0" applyFont="1" applyFill="1" applyBorder="1" applyAlignment="1" applyProtection="1">
      <alignment vertical="top"/>
      <protection hidden="1"/>
    </xf>
    <xf numFmtId="0" fontId="0" fillId="5" borderId="1" xfId="0" applyFill="1" applyBorder="1" applyProtection="1">
      <protection hidden="1"/>
    </xf>
    <xf numFmtId="0" fontId="76" fillId="18" borderId="1" xfId="0" applyFont="1" applyFill="1" applyBorder="1" applyAlignment="1" applyProtection="1">
      <alignment vertical="center" wrapText="1"/>
      <protection hidden="1"/>
    </xf>
    <xf numFmtId="0" fontId="10" fillId="4" borderId="0" xfId="0" applyFont="1" applyFill="1" applyBorder="1" applyAlignment="1">
      <alignment wrapText="1"/>
    </xf>
    <xf numFmtId="0" fontId="4" fillId="4" borderId="0" xfId="0" applyFont="1" applyFill="1" applyBorder="1" applyAlignment="1">
      <alignment wrapText="1"/>
    </xf>
    <xf numFmtId="0" fontId="18" fillId="15" borderId="0" xfId="0" applyFont="1" applyFill="1" applyBorder="1" applyAlignment="1" applyProtection="1">
      <alignment horizontal="center" vertical="center" wrapText="1"/>
      <protection hidden="1"/>
    </xf>
    <xf numFmtId="0" fontId="12" fillId="0" borderId="8" xfId="0" applyFont="1" applyFill="1" applyBorder="1" applyAlignment="1" applyProtection="1">
      <alignment horizontal="left" vertical="center" wrapText="1"/>
      <protection hidden="1"/>
    </xf>
    <xf numFmtId="0" fontId="12" fillId="0" borderId="8" xfId="0" applyFont="1" applyFill="1" applyBorder="1" applyAlignment="1" applyProtection="1">
      <alignment vertical="center" wrapText="1"/>
      <protection hidden="1"/>
    </xf>
    <xf numFmtId="0" fontId="12" fillId="0" borderId="5" xfId="0" applyFont="1" applyFill="1" applyBorder="1" applyAlignment="1" applyProtection="1">
      <alignment vertical="center" wrapText="1"/>
      <protection hidden="1"/>
    </xf>
    <xf numFmtId="0" fontId="0" fillId="0" borderId="0" xfId="0" applyFill="1" applyProtection="1">
      <protection hidden="1"/>
    </xf>
    <xf numFmtId="0" fontId="12" fillId="0" borderId="0" xfId="0" applyFont="1" applyFill="1" applyBorder="1" applyAlignment="1" applyProtection="1">
      <alignment vertical="center" wrapText="1"/>
      <protection hidden="1"/>
    </xf>
    <xf numFmtId="0" fontId="0" fillId="0" borderId="0" xfId="0" applyFont="1" applyFill="1" applyProtection="1">
      <protection hidden="1"/>
    </xf>
    <xf numFmtId="0" fontId="0" fillId="0" borderId="0" xfId="0" applyFont="1" applyFill="1" applyBorder="1" applyAlignment="1" applyProtection="1">
      <alignment horizontal="center"/>
      <protection hidden="1"/>
    </xf>
    <xf numFmtId="0" fontId="0" fillId="0" borderId="0" xfId="0" applyFont="1" applyFill="1" applyBorder="1" applyProtection="1">
      <protection hidden="1"/>
    </xf>
    <xf numFmtId="0" fontId="0" fillId="0" borderId="0" xfId="0" applyFill="1" applyBorder="1" applyProtection="1">
      <protection hidden="1"/>
    </xf>
    <xf numFmtId="14" fontId="0" fillId="0" borderId="0" xfId="0" applyNumberFormat="1" applyFill="1" applyBorder="1" applyProtection="1">
      <protection hidden="1"/>
    </xf>
    <xf numFmtId="0" fontId="0" fillId="0" borderId="0" xfId="0" applyFont="1"/>
    <xf numFmtId="164" fontId="0" fillId="0" borderId="0" xfId="0" applyNumberFormat="1" applyFont="1"/>
    <xf numFmtId="0" fontId="0" fillId="2" borderId="1" xfId="0" applyFont="1" applyFill="1" applyBorder="1" applyAlignment="1" applyProtection="1">
      <alignment horizontal="center"/>
      <protection locked="0"/>
    </xf>
    <xf numFmtId="1" fontId="0" fillId="3" borderId="1" xfId="0" applyNumberFormat="1" applyFont="1" applyFill="1" applyBorder="1" applyAlignment="1">
      <alignment horizontal="center" vertical="center"/>
    </xf>
    <xf numFmtId="0" fontId="4" fillId="2" borderId="32" xfId="0" applyFont="1" applyFill="1" applyBorder="1" applyProtection="1"/>
    <xf numFmtId="0" fontId="4" fillId="4" borderId="8" xfId="0" applyFont="1" applyFill="1" applyBorder="1" applyProtection="1"/>
    <xf numFmtId="0" fontId="0" fillId="3" borderId="19" xfId="0" applyFont="1" applyFill="1" applyBorder="1"/>
    <xf numFmtId="0" fontId="0" fillId="3" borderId="21" xfId="0" applyFont="1" applyFill="1" applyBorder="1"/>
    <xf numFmtId="164" fontId="0" fillId="3" borderId="21" xfId="0" applyNumberFormat="1" applyFont="1" applyFill="1" applyBorder="1"/>
    <xf numFmtId="0" fontId="0" fillId="3" borderId="20" xfId="0" applyFont="1" applyFill="1" applyBorder="1"/>
    <xf numFmtId="4" fontId="17" fillId="21" borderId="0" xfId="0" applyNumberFormat="1" applyFont="1" applyFill="1" applyBorder="1" applyAlignment="1" applyProtection="1">
      <alignment vertical="center"/>
      <protection hidden="1"/>
    </xf>
    <xf numFmtId="4" fontId="17" fillId="21" borderId="3" xfId="0" applyNumberFormat="1" applyFont="1" applyFill="1" applyBorder="1" applyAlignment="1" applyProtection="1">
      <alignment vertical="center"/>
      <protection hidden="1"/>
    </xf>
    <xf numFmtId="0" fontId="92" fillId="15" borderId="0" xfId="0" applyFont="1" applyFill="1" applyBorder="1" applyAlignment="1" applyProtection="1">
      <alignment vertical="center" wrapText="1"/>
      <protection hidden="1"/>
    </xf>
    <xf numFmtId="0" fontId="92" fillId="21" borderId="0" xfId="0" applyFont="1" applyFill="1" applyBorder="1" applyAlignment="1" applyProtection="1">
      <alignment vertical="center" wrapText="1"/>
      <protection hidden="1"/>
    </xf>
    <xf numFmtId="4" fontId="62" fillId="21" borderId="0" xfId="0" applyNumberFormat="1" applyFont="1" applyFill="1" applyBorder="1" applyAlignment="1" applyProtection="1">
      <alignment vertical="center"/>
      <protection hidden="1"/>
    </xf>
    <xf numFmtId="0" fontId="63" fillId="22" borderId="1" xfId="0" applyFont="1" applyFill="1" applyBorder="1" applyAlignment="1" applyProtection="1">
      <alignment horizontal="center" vertical="center" wrapText="1"/>
      <protection hidden="1"/>
    </xf>
    <xf numFmtId="44" fontId="63" fillId="14" borderId="1" xfId="0" applyNumberFormat="1" applyFont="1" applyFill="1" applyBorder="1" applyAlignment="1" applyProtection="1">
      <alignment horizontal="center" vertical="center"/>
      <protection hidden="1"/>
    </xf>
    <xf numFmtId="0" fontId="63" fillId="22" borderId="1" xfId="0" applyFont="1" applyFill="1" applyBorder="1" applyAlignment="1" applyProtection="1">
      <alignment horizontal="center" vertical="center"/>
      <protection hidden="1"/>
    </xf>
    <xf numFmtId="0" fontId="93" fillId="14" borderId="0" xfId="0" applyFont="1" applyFill="1" applyBorder="1" applyAlignment="1" applyProtection="1">
      <alignment vertical="top"/>
      <protection hidden="1"/>
    </xf>
    <xf numFmtId="0" fontId="93" fillId="14" borderId="0" xfId="0" applyFont="1" applyFill="1" applyBorder="1" applyAlignment="1" applyProtection="1">
      <alignment horizontal="center" textRotation="90" wrapText="1"/>
      <protection hidden="1"/>
    </xf>
    <xf numFmtId="4" fontId="65" fillId="21" borderId="0" xfId="0" applyNumberFormat="1" applyFont="1" applyFill="1" applyBorder="1" applyAlignment="1" applyProtection="1">
      <alignment vertical="center"/>
      <protection hidden="1"/>
    </xf>
    <xf numFmtId="0" fontId="94" fillId="0" borderId="0" xfId="0" applyFont="1" applyFill="1" applyBorder="1" applyAlignment="1" applyProtection="1">
      <alignment horizontal="center" vertical="center" wrapText="1"/>
      <protection hidden="1"/>
    </xf>
    <xf numFmtId="0" fontId="93" fillId="0" borderId="0" xfId="0" applyFont="1" applyFill="1" applyBorder="1" applyAlignment="1" applyProtection="1">
      <alignment horizontal="center" vertical="center" wrapText="1"/>
      <protection hidden="1"/>
    </xf>
    <xf numFmtId="4" fontId="17" fillId="21" borderId="1" xfId="0" applyNumberFormat="1" applyFont="1" applyFill="1" applyBorder="1" applyAlignment="1" applyProtection="1">
      <alignment horizontal="center" vertical="center"/>
      <protection hidden="1"/>
    </xf>
    <xf numFmtId="0" fontId="17" fillId="21" borderId="1" xfId="0" applyFont="1" applyFill="1" applyBorder="1" applyAlignment="1" applyProtection="1">
      <alignment horizontal="center" vertical="center"/>
      <protection hidden="1"/>
    </xf>
    <xf numFmtId="0" fontId="17" fillId="21" borderId="1" xfId="0" applyFont="1" applyFill="1" applyBorder="1" applyAlignment="1" applyProtection="1">
      <alignment horizontal="center" vertical="center" wrapText="1"/>
      <protection hidden="1"/>
    </xf>
    <xf numFmtId="0" fontId="65" fillId="21" borderId="1" xfId="0" applyFont="1" applyFill="1" applyBorder="1" applyAlignment="1" applyProtection="1">
      <alignment horizontal="center" vertical="center" wrapText="1"/>
      <protection hidden="1"/>
    </xf>
    <xf numFmtId="0" fontId="17" fillId="21" borderId="19" xfId="0" applyFont="1" applyFill="1" applyBorder="1" applyAlignment="1" applyProtection="1">
      <alignment horizontal="center" vertical="center" wrapText="1"/>
      <protection hidden="1"/>
    </xf>
    <xf numFmtId="0" fontId="93" fillId="14" borderId="1" xfId="0" applyFont="1" applyFill="1" applyBorder="1" applyAlignment="1" applyProtection="1">
      <alignment horizontal="center" textRotation="90" wrapText="1"/>
      <protection hidden="1"/>
    </xf>
    <xf numFmtId="0" fontId="95" fillId="14" borderId="1" xfId="0" applyFont="1" applyFill="1" applyBorder="1" applyAlignment="1" applyProtection="1">
      <alignment horizontal="center" textRotation="90" wrapText="1"/>
      <protection hidden="1"/>
    </xf>
    <xf numFmtId="0" fontId="64" fillId="0" borderId="1" xfId="0" applyFont="1" applyFill="1" applyBorder="1" applyAlignment="1" applyProtection="1">
      <alignment horizontal="center" vertical="center" wrapText="1"/>
      <protection hidden="1"/>
    </xf>
    <xf numFmtId="0" fontId="93" fillId="0" borderId="1" xfId="0" applyFont="1" applyFill="1" applyBorder="1" applyAlignment="1" applyProtection="1">
      <alignment horizontal="center" vertical="center" wrapText="1"/>
      <protection hidden="1"/>
    </xf>
    <xf numFmtId="0" fontId="17" fillId="14" borderId="1" xfId="0" applyFont="1" applyFill="1" applyBorder="1" applyAlignment="1" applyProtection="1">
      <alignment horizontal="center" wrapText="1"/>
      <protection hidden="1"/>
    </xf>
    <xf numFmtId="4" fontId="17" fillId="17" borderId="26" xfId="0" applyNumberFormat="1" applyFont="1" applyFill="1" applyBorder="1" applyAlignment="1" applyProtection="1">
      <alignment horizontal="right"/>
      <protection hidden="1"/>
    </xf>
    <xf numFmtId="4" fontId="17" fillId="17" borderId="1" xfId="0" applyNumberFormat="1" applyFont="1" applyFill="1" applyBorder="1" applyProtection="1">
      <protection hidden="1"/>
    </xf>
    <xf numFmtId="0" fontId="66" fillId="21" borderId="0" xfId="0" applyFont="1" applyFill="1" applyBorder="1" applyAlignment="1" applyProtection="1">
      <alignment vertical="center"/>
      <protection hidden="1"/>
    </xf>
    <xf numFmtId="0" fontId="96" fillId="14" borderId="6" xfId="0" applyFont="1" applyFill="1" applyBorder="1" applyAlignment="1" applyProtection="1">
      <alignment horizontal="left" wrapText="1"/>
      <protection hidden="1"/>
    </xf>
    <xf numFmtId="0" fontId="93" fillId="17" borderId="26" xfId="0" applyFont="1" applyFill="1" applyBorder="1" applyAlignment="1" applyProtection="1">
      <alignment horizontal="left" wrapText="1"/>
      <protection hidden="1"/>
    </xf>
    <xf numFmtId="4" fontId="93" fillId="14" borderId="26" xfId="0" applyNumberFormat="1" applyFont="1" applyFill="1" applyBorder="1" applyProtection="1">
      <protection hidden="1"/>
    </xf>
    <xf numFmtId="0" fontId="93" fillId="14" borderId="26" xfId="0" applyFont="1" applyFill="1" applyBorder="1" applyProtection="1">
      <protection hidden="1"/>
    </xf>
    <xf numFmtId="0" fontId="17" fillId="14" borderId="1" xfId="0" applyFont="1" applyFill="1" applyBorder="1" applyProtection="1">
      <protection hidden="1"/>
    </xf>
    <xf numFmtId="4" fontId="98" fillId="15" borderId="1" xfId="0" applyNumberFormat="1" applyFont="1" applyFill="1" applyBorder="1" applyAlignment="1" applyProtection="1">
      <alignment horizontal="right"/>
      <protection hidden="1"/>
    </xf>
    <xf numFmtId="0" fontId="17" fillId="21" borderId="35" xfId="0" applyFont="1" applyFill="1" applyBorder="1" applyAlignment="1" applyProtection="1">
      <alignment vertical="center"/>
      <protection hidden="1"/>
    </xf>
    <xf numFmtId="4" fontId="68" fillId="21" borderId="0" xfId="0" applyNumberFormat="1" applyFont="1" applyFill="1" applyBorder="1" applyAlignment="1" applyProtection="1">
      <alignment vertical="center"/>
      <protection hidden="1"/>
    </xf>
    <xf numFmtId="0" fontId="96" fillId="14" borderId="0" xfId="0" applyFont="1" applyFill="1" applyBorder="1" applyAlignment="1" applyProtection="1">
      <alignment horizontal="left" wrapText="1"/>
      <protection hidden="1"/>
    </xf>
    <xf numFmtId="0" fontId="93" fillId="14" borderId="6" xfId="0" applyFont="1" applyFill="1" applyBorder="1" applyAlignment="1" applyProtection="1">
      <protection hidden="1"/>
    </xf>
    <xf numFmtId="4" fontId="98" fillId="15" borderId="19" xfId="0" applyNumberFormat="1" applyFont="1" applyFill="1" applyBorder="1" applyAlignment="1" applyProtection="1">
      <alignment horizontal="right"/>
      <protection hidden="1"/>
    </xf>
    <xf numFmtId="0" fontId="17" fillId="14" borderId="1" xfId="0" applyFont="1" applyFill="1" applyBorder="1" applyAlignment="1" applyProtection="1">
      <alignment horizontal="right"/>
      <protection hidden="1"/>
    </xf>
    <xf numFmtId="0" fontId="34" fillId="21" borderId="0" xfId="0" applyFont="1" applyFill="1" applyBorder="1" applyAlignment="1" applyProtection="1">
      <alignment vertical="center"/>
      <protection hidden="1"/>
    </xf>
    <xf numFmtId="0" fontId="17" fillId="16" borderId="26" xfId="0" applyFont="1" applyFill="1" applyBorder="1" applyAlignment="1" applyProtection="1">
      <alignment horizontal="left"/>
      <protection locked="0"/>
    </xf>
    <xf numFmtId="0" fontId="17" fillId="16" borderId="26" xfId="0" applyFont="1" applyFill="1" applyBorder="1" applyAlignment="1" applyProtection="1">
      <alignment horizontal="left" wrapText="1"/>
      <protection locked="0"/>
    </xf>
    <xf numFmtId="0" fontId="3" fillId="4" borderId="0" xfId="0" applyFont="1" applyFill="1" applyBorder="1" applyAlignment="1" applyProtection="1">
      <alignment horizontal="left"/>
      <protection hidden="1"/>
    </xf>
    <xf numFmtId="4" fontId="0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67" fillId="23" borderId="1" xfId="0" applyNumberFormat="1" applyFont="1" applyFill="1" applyBorder="1" applyAlignment="1" applyProtection="1">
      <alignment horizontal="right"/>
      <protection hidden="1"/>
    </xf>
    <xf numFmtId="0" fontId="19" fillId="6" borderId="0" xfId="0" applyFont="1" applyFill="1" applyBorder="1" applyAlignment="1" applyProtection="1">
      <alignment horizontal="center" vertical="center"/>
      <protection hidden="1"/>
    </xf>
    <xf numFmtId="0" fontId="19" fillId="4" borderId="30" xfId="0" applyFont="1" applyFill="1" applyBorder="1" applyAlignment="1" applyProtection="1">
      <alignment horizontal="left" vertical="center"/>
      <protection hidden="1"/>
    </xf>
    <xf numFmtId="0" fontId="0" fillId="4" borderId="0" xfId="0" applyFont="1" applyFill="1" applyBorder="1" applyAlignment="1" applyProtection="1">
      <alignment horizontal="center" textRotation="90" wrapText="1"/>
      <protection hidden="1"/>
    </xf>
    <xf numFmtId="0" fontId="44" fillId="4" borderId="1" xfId="0" applyFont="1" applyFill="1" applyBorder="1" applyAlignment="1" applyProtection="1">
      <alignment horizontal="center" textRotation="90" wrapText="1"/>
      <protection hidden="1"/>
    </xf>
    <xf numFmtId="0" fontId="0" fillId="3" borderId="26" xfId="0" applyFont="1" applyFill="1" applyBorder="1" applyAlignment="1" applyProtection="1">
      <alignment horizontal="left" wrapText="1"/>
      <protection hidden="1"/>
    </xf>
    <xf numFmtId="0" fontId="0" fillId="3" borderId="1" xfId="0" applyFont="1" applyFill="1" applyBorder="1" applyAlignment="1" applyProtection="1">
      <alignment horizontal="left" wrapText="1"/>
      <protection hidden="1"/>
    </xf>
    <xf numFmtId="4" fontId="19" fillId="3" borderId="1" xfId="0" applyNumberFormat="1" applyFont="1" applyFill="1" applyBorder="1" applyAlignment="1" applyProtection="1">
      <alignment vertical="center"/>
      <protection hidden="1"/>
    </xf>
    <xf numFmtId="0" fontId="77" fillId="3" borderId="1" xfId="0" applyFont="1" applyFill="1" applyBorder="1" applyAlignment="1" applyProtection="1">
      <alignment horizontal="center" vertical="center" wrapText="1"/>
      <protection hidden="1"/>
    </xf>
    <xf numFmtId="0" fontId="93" fillId="0" borderId="0" xfId="0" applyFont="1" applyFill="1" applyBorder="1"/>
    <xf numFmtId="0" fontId="103" fillId="3" borderId="34" xfId="0" applyFont="1" applyFill="1" applyBorder="1" applyAlignment="1">
      <alignment horizontal="center" vertical="center"/>
    </xf>
    <xf numFmtId="0" fontId="93" fillId="0" borderId="45" xfId="0" applyFont="1" applyFill="1" applyBorder="1"/>
    <xf numFmtId="0" fontId="93" fillId="0" borderId="46" xfId="0" applyFont="1" applyFill="1" applyBorder="1"/>
    <xf numFmtId="0" fontId="93" fillId="0" borderId="47" xfId="0" applyFont="1" applyFill="1" applyBorder="1"/>
    <xf numFmtId="0" fontId="93" fillId="0" borderId="49" xfId="0" applyFont="1" applyFill="1" applyBorder="1"/>
    <xf numFmtId="0" fontId="93" fillId="0" borderId="50" xfId="0" applyFont="1" applyFill="1" applyBorder="1"/>
    <xf numFmtId="0" fontId="93" fillId="0" borderId="51" xfId="0" applyFont="1" applyFill="1" applyBorder="1"/>
    <xf numFmtId="0" fontId="103" fillId="3" borderId="48" xfId="0" applyFont="1" applyFill="1" applyBorder="1" applyAlignment="1">
      <alignment horizontal="center" vertical="center"/>
    </xf>
    <xf numFmtId="0" fontId="104" fillId="15" borderId="55" xfId="0" applyFont="1" applyFill="1" applyBorder="1" applyAlignment="1">
      <alignment horizontal="center"/>
    </xf>
    <xf numFmtId="0" fontId="104" fillId="15" borderId="56" xfId="0" applyFont="1" applyFill="1" applyBorder="1" applyAlignment="1">
      <alignment horizontal="center"/>
    </xf>
    <xf numFmtId="0" fontId="9" fillId="14" borderId="0" xfId="0" applyFont="1" applyFill="1" applyBorder="1"/>
    <xf numFmtId="0" fontId="4" fillId="14" borderId="0" xfId="0" applyFont="1" applyFill="1" applyBorder="1"/>
    <xf numFmtId="0" fontId="4" fillId="4" borderId="0" xfId="0" applyFont="1" applyFill="1" applyBorder="1" applyAlignment="1">
      <alignment horizontal="left" wrapText="1"/>
    </xf>
    <xf numFmtId="0" fontId="5" fillId="4" borderId="0" xfId="0" applyFont="1" applyFill="1" applyBorder="1" applyAlignment="1">
      <alignment horizontal="left" wrapText="1"/>
    </xf>
    <xf numFmtId="0" fontId="4" fillId="4" borderId="6" xfId="0" applyFont="1" applyFill="1" applyBorder="1" applyAlignment="1">
      <alignment horizontal="left" wrapText="1"/>
    </xf>
    <xf numFmtId="0" fontId="21" fillId="6" borderId="17" xfId="0" applyFont="1" applyFill="1" applyBorder="1" applyAlignment="1" applyProtection="1">
      <alignment horizontal="left" vertical="center"/>
      <protection hidden="1"/>
    </xf>
    <xf numFmtId="0" fontId="31" fillId="4" borderId="0" xfId="0" applyFont="1" applyFill="1" applyBorder="1" applyAlignment="1" applyProtection="1">
      <alignment horizontal="right" vertical="center"/>
      <protection hidden="1"/>
    </xf>
    <xf numFmtId="0" fontId="93" fillId="14" borderId="0" xfId="0" applyFont="1" applyFill="1" applyBorder="1" applyProtection="1">
      <protection hidden="1"/>
    </xf>
    <xf numFmtId="0" fontId="102" fillId="17" borderId="48" xfId="0" applyFont="1" applyFill="1" applyBorder="1" applyAlignment="1" applyProtection="1">
      <alignment horizontal="center" vertical="center" wrapText="1"/>
      <protection hidden="1"/>
    </xf>
    <xf numFmtId="0" fontId="102" fillId="17" borderId="52" xfId="0" applyFont="1" applyFill="1" applyBorder="1" applyAlignment="1" applyProtection="1">
      <alignment horizontal="center" vertical="center" wrapText="1"/>
      <protection hidden="1"/>
    </xf>
    <xf numFmtId="0" fontId="102" fillId="17" borderId="53" xfId="0" applyFont="1" applyFill="1" applyBorder="1" applyAlignment="1" applyProtection="1">
      <alignment horizontal="center" vertical="center" wrapText="1"/>
      <protection hidden="1"/>
    </xf>
    <xf numFmtId="0" fontId="102" fillId="17" borderId="54" xfId="0" applyFont="1" applyFill="1" applyBorder="1" applyAlignment="1" applyProtection="1">
      <alignment horizontal="center" vertical="center" wrapText="1"/>
      <protection hidden="1"/>
    </xf>
    <xf numFmtId="0" fontId="93" fillId="0" borderId="0" xfId="0" applyFont="1" applyFill="1" applyBorder="1" applyProtection="1">
      <protection hidden="1"/>
    </xf>
    <xf numFmtId="0" fontId="77" fillId="4" borderId="8" xfId="0" applyFont="1" applyFill="1" applyBorder="1" applyAlignment="1" applyProtection="1">
      <alignment wrapText="1"/>
      <protection hidden="1"/>
    </xf>
    <xf numFmtId="0" fontId="77" fillId="4" borderId="8" xfId="0" applyFont="1" applyFill="1" applyBorder="1" applyProtection="1">
      <protection hidden="1"/>
    </xf>
    <xf numFmtId="0" fontId="82" fillId="4" borderId="8" xfId="0" applyFont="1" applyFill="1" applyBorder="1" applyProtection="1">
      <protection hidden="1"/>
    </xf>
    <xf numFmtId="0" fontId="115" fillId="4" borderId="0" xfId="0" applyFont="1" applyFill="1" applyBorder="1" applyProtection="1">
      <protection hidden="1"/>
    </xf>
    <xf numFmtId="0" fontId="106" fillId="16" borderId="37" xfId="0" applyFont="1" applyFill="1" applyBorder="1" applyAlignment="1" applyProtection="1">
      <alignment vertical="center" wrapText="1"/>
      <protection locked="0"/>
    </xf>
    <xf numFmtId="0" fontId="110" fillId="16" borderId="26" xfId="0" applyFont="1" applyFill="1" applyBorder="1" applyAlignment="1" applyProtection="1">
      <alignment horizontal="center" vertical="center" wrapText="1"/>
      <protection locked="0"/>
    </xf>
    <xf numFmtId="0" fontId="110" fillId="16" borderId="38" xfId="0" applyFont="1" applyFill="1" applyBorder="1" applyAlignment="1" applyProtection="1">
      <alignment horizontal="center" vertical="center" wrapText="1"/>
      <protection locked="0"/>
    </xf>
    <xf numFmtId="0" fontId="110" fillId="16" borderId="39" xfId="0" applyFont="1" applyFill="1" applyBorder="1" applyAlignment="1" applyProtection="1">
      <alignment horizontal="center" vertical="center" wrapText="1"/>
      <protection locked="0"/>
    </xf>
    <xf numFmtId="0" fontId="110" fillId="16" borderId="1" xfId="0" applyFont="1" applyFill="1" applyBorder="1" applyAlignment="1" applyProtection="1">
      <alignment horizontal="center" vertical="center" wrapText="1"/>
      <protection locked="0"/>
    </xf>
    <xf numFmtId="0" fontId="110" fillId="16" borderId="64" xfId="0" applyFont="1" applyFill="1" applyBorder="1" applyAlignment="1" applyProtection="1">
      <alignment horizontal="center" vertical="center" wrapText="1"/>
      <protection locked="0"/>
    </xf>
    <xf numFmtId="0" fontId="106" fillId="16" borderId="40" xfId="0" applyFont="1" applyFill="1" applyBorder="1" applyAlignment="1" applyProtection="1">
      <alignment vertical="center" wrapText="1"/>
      <protection locked="0"/>
    </xf>
    <xf numFmtId="0" fontId="110" fillId="16" borderId="41" xfId="0" applyFont="1" applyFill="1" applyBorder="1" applyAlignment="1" applyProtection="1">
      <alignment horizontal="center" vertical="center" wrapText="1"/>
      <protection locked="0"/>
    </xf>
    <xf numFmtId="0" fontId="110" fillId="16" borderId="43" xfId="0" applyFont="1" applyFill="1" applyBorder="1" applyAlignment="1" applyProtection="1">
      <alignment horizontal="center" vertical="center" wrapText="1"/>
      <protection locked="0"/>
    </xf>
    <xf numFmtId="0" fontId="110" fillId="16" borderId="44" xfId="0" applyFont="1" applyFill="1" applyBorder="1" applyAlignment="1" applyProtection="1">
      <alignment horizontal="center" vertical="center" wrapText="1"/>
      <protection locked="0"/>
    </xf>
    <xf numFmtId="0" fontId="19" fillId="0" borderId="0" xfId="0" applyFont="1" applyFill="1" applyBorder="1" applyAlignment="1" applyProtection="1">
      <alignment vertical="center"/>
      <protection hidden="1"/>
    </xf>
    <xf numFmtId="0" fontId="119" fillId="0" borderId="0" xfId="0" applyFont="1" applyFill="1" applyBorder="1" applyAlignment="1" applyProtection="1">
      <alignment vertical="center"/>
      <protection hidden="1"/>
    </xf>
    <xf numFmtId="0" fontId="70" fillId="14" borderId="0" xfId="0" applyFont="1" applyFill="1" applyBorder="1" applyAlignment="1" applyProtection="1">
      <alignment vertical="center"/>
      <protection hidden="1"/>
    </xf>
    <xf numFmtId="0" fontId="66" fillId="14" borderId="0" xfId="0" applyFont="1" applyFill="1" applyBorder="1" applyAlignment="1" applyProtection="1">
      <alignment vertical="center"/>
      <protection hidden="1"/>
    </xf>
    <xf numFmtId="0" fontId="17" fillId="14" borderId="0" xfId="0" applyFont="1" applyFill="1" applyBorder="1" applyAlignment="1" applyProtection="1">
      <alignment vertical="center"/>
      <protection hidden="1"/>
    </xf>
    <xf numFmtId="0" fontId="97" fillId="14" borderId="0" xfId="0" applyFont="1" applyFill="1" applyBorder="1" applyAlignment="1" applyProtection="1">
      <alignment vertical="center"/>
      <protection hidden="1"/>
    </xf>
    <xf numFmtId="0" fontId="19" fillId="33" borderId="2" xfId="0" applyFont="1" applyFill="1" applyBorder="1" applyAlignment="1" applyProtection="1">
      <alignment vertical="center"/>
      <protection hidden="1"/>
    </xf>
    <xf numFmtId="0" fontId="19" fillId="33" borderId="3" xfId="0" applyFont="1" applyFill="1" applyBorder="1" applyAlignment="1" applyProtection="1">
      <alignment vertical="center"/>
      <protection hidden="1"/>
    </xf>
    <xf numFmtId="0" fontId="19" fillId="33" borderId="4" xfId="0" applyFont="1" applyFill="1" applyBorder="1" applyAlignment="1" applyProtection="1">
      <alignment vertical="center"/>
      <protection hidden="1"/>
    </xf>
    <xf numFmtId="0" fontId="35" fillId="14" borderId="0" xfId="0" applyFont="1" applyFill="1" applyBorder="1" applyAlignment="1" applyProtection="1">
      <alignment vertical="center"/>
      <protection hidden="1"/>
    </xf>
    <xf numFmtId="0" fontId="17" fillId="33" borderId="5" xfId="0" applyFont="1" applyFill="1" applyBorder="1" applyAlignment="1" applyProtection="1">
      <alignment vertical="center"/>
      <protection hidden="1"/>
    </xf>
    <xf numFmtId="0" fontId="19" fillId="33" borderId="6" xfId="0" applyFont="1" applyFill="1" applyBorder="1" applyAlignment="1" applyProtection="1">
      <alignment vertical="center"/>
      <protection hidden="1"/>
    </xf>
    <xf numFmtId="0" fontId="83" fillId="33" borderId="0" xfId="0" applyFont="1" applyFill="1" applyBorder="1" applyAlignment="1" applyProtection="1">
      <alignment horizontal="left" vertical="center"/>
      <protection hidden="1"/>
    </xf>
    <xf numFmtId="0" fontId="83" fillId="33" borderId="6" xfId="0" applyFont="1" applyFill="1" applyBorder="1" applyAlignment="1" applyProtection="1">
      <alignment horizontal="left" vertical="center"/>
      <protection hidden="1"/>
    </xf>
    <xf numFmtId="0" fontId="17" fillId="33" borderId="7" xfId="0" applyFont="1" applyFill="1" applyBorder="1" applyAlignment="1" applyProtection="1">
      <alignment vertical="center"/>
      <protection hidden="1"/>
    </xf>
    <xf numFmtId="0" fontId="17" fillId="33" borderId="8" xfId="0" applyFont="1" applyFill="1" applyBorder="1" applyAlignment="1" applyProtection="1">
      <alignment vertical="center"/>
      <protection hidden="1"/>
    </xf>
    <xf numFmtId="0" fontId="17" fillId="33" borderId="9" xfId="0" applyFont="1" applyFill="1" applyBorder="1" applyAlignment="1" applyProtection="1">
      <alignment vertical="center"/>
      <protection hidden="1"/>
    </xf>
    <xf numFmtId="0" fontId="123" fillId="14" borderId="0" xfId="0" applyFont="1" applyFill="1" applyBorder="1" applyAlignment="1" applyProtection="1">
      <alignment vertical="center"/>
      <protection hidden="1"/>
    </xf>
    <xf numFmtId="0" fontId="19" fillId="14" borderId="0" xfId="0" applyFont="1" applyFill="1" applyBorder="1" applyAlignment="1" applyProtection="1">
      <alignment vertical="center"/>
      <protection hidden="1"/>
    </xf>
    <xf numFmtId="0" fontId="17" fillId="14" borderId="0" xfId="0" applyFont="1" applyFill="1" applyBorder="1" applyAlignment="1" applyProtection="1">
      <alignment horizontal="center" vertical="center"/>
      <protection hidden="1"/>
    </xf>
    <xf numFmtId="0" fontId="124" fillId="14" borderId="0" xfId="0" applyFont="1" applyFill="1" applyBorder="1" applyAlignment="1" applyProtection="1">
      <alignment vertical="center"/>
      <protection hidden="1"/>
    </xf>
    <xf numFmtId="0" fontId="119" fillId="14" borderId="0" xfId="0" applyFont="1" applyFill="1" applyBorder="1" applyAlignment="1" applyProtection="1">
      <alignment vertical="center"/>
      <protection hidden="1"/>
    </xf>
    <xf numFmtId="0" fontId="120" fillId="14" borderId="0" xfId="0" applyFont="1" applyFill="1" applyBorder="1" applyAlignment="1" applyProtection="1">
      <alignment vertical="center"/>
      <protection hidden="1"/>
    </xf>
    <xf numFmtId="4" fontId="17" fillId="33" borderId="4" xfId="0" applyNumberFormat="1" applyFont="1" applyFill="1" applyBorder="1" applyAlignment="1" applyProtection="1">
      <alignment vertical="center"/>
      <protection hidden="1"/>
    </xf>
    <xf numFmtId="0" fontId="19" fillId="33" borderId="5" xfId="0" applyFont="1" applyFill="1" applyBorder="1" applyAlignment="1" applyProtection="1">
      <alignment vertical="center"/>
      <protection hidden="1"/>
    </xf>
    <xf numFmtId="0" fontId="21" fillId="33" borderId="0" xfId="0" applyFont="1" applyFill="1" applyBorder="1" applyAlignment="1" applyProtection="1">
      <alignment vertical="center"/>
      <protection hidden="1"/>
    </xf>
    <xf numFmtId="4" fontId="17" fillId="33" borderId="6" xfId="0" applyNumberFormat="1" applyFont="1" applyFill="1" applyBorder="1" applyAlignment="1" applyProtection="1">
      <alignment vertical="center"/>
      <protection hidden="1"/>
    </xf>
    <xf numFmtId="0" fontId="125" fillId="14" borderId="0" xfId="0" applyFont="1" applyFill="1" applyBorder="1" applyAlignment="1" applyProtection="1">
      <alignment vertical="center"/>
      <protection hidden="1"/>
    </xf>
    <xf numFmtId="0" fontId="24" fillId="33" borderId="5" xfId="0" applyFont="1" applyFill="1" applyBorder="1" applyAlignment="1" applyProtection="1">
      <alignment vertical="center"/>
      <protection hidden="1"/>
    </xf>
    <xf numFmtId="0" fontId="19" fillId="33" borderId="0" xfId="0" applyFont="1" applyFill="1" applyBorder="1" applyAlignment="1" applyProtection="1">
      <alignment horizontal="left" vertical="center"/>
      <protection hidden="1"/>
    </xf>
    <xf numFmtId="0" fontId="24" fillId="0" borderId="0" xfId="0" applyFont="1" applyFill="1" applyBorder="1" applyAlignment="1" applyProtection="1">
      <alignment vertical="center"/>
      <protection hidden="1"/>
    </xf>
    <xf numFmtId="4" fontId="83" fillId="34" borderId="70" xfId="0" applyNumberFormat="1" applyFont="1" applyFill="1" applyBorder="1" applyAlignment="1" applyProtection="1">
      <alignment vertical="center"/>
      <protection hidden="1"/>
    </xf>
    <xf numFmtId="4" fontId="66" fillId="33" borderId="6" xfId="0" applyNumberFormat="1" applyFont="1" applyFill="1" applyBorder="1" applyAlignment="1" applyProtection="1">
      <alignment vertical="center"/>
      <protection hidden="1"/>
    </xf>
    <xf numFmtId="0" fontId="126" fillId="14" borderId="0" xfId="0" applyFont="1" applyFill="1" applyBorder="1" applyAlignment="1" applyProtection="1">
      <alignment vertical="center"/>
      <protection hidden="1"/>
    </xf>
    <xf numFmtId="0" fontId="126" fillId="33" borderId="5" xfId="0" applyFont="1" applyFill="1" applyBorder="1" applyAlignment="1" applyProtection="1">
      <alignment vertical="center"/>
      <protection hidden="1"/>
    </xf>
    <xf numFmtId="0" fontId="126" fillId="0" borderId="0" xfId="0" applyFont="1" applyFill="1" applyBorder="1" applyAlignment="1" applyProtection="1">
      <alignment vertical="center"/>
      <protection hidden="1"/>
    </xf>
    <xf numFmtId="0" fontId="17" fillId="33" borderId="0" xfId="0" applyFont="1" applyFill="1" applyBorder="1" applyAlignment="1" applyProtection="1">
      <alignment vertical="center"/>
      <protection hidden="1"/>
    </xf>
    <xf numFmtId="0" fontId="19" fillId="33" borderId="0" xfId="0" applyFont="1" applyFill="1" applyBorder="1" applyAlignment="1" applyProtection="1">
      <alignment vertical="center"/>
      <protection hidden="1"/>
    </xf>
    <xf numFmtId="0" fontId="24" fillId="33" borderId="0" xfId="0" applyFont="1" applyFill="1" applyBorder="1" applyAlignment="1" applyProtection="1">
      <alignment vertical="center"/>
      <protection hidden="1"/>
    </xf>
    <xf numFmtId="4" fontId="83" fillId="34" borderId="75" xfId="0" applyNumberFormat="1" applyFont="1" applyFill="1" applyBorder="1" applyAlignment="1" applyProtection="1">
      <alignment vertical="center"/>
      <protection hidden="1"/>
    </xf>
    <xf numFmtId="0" fontId="24" fillId="14" borderId="0" xfId="0" applyFont="1" applyFill="1" applyBorder="1" applyAlignment="1" applyProtection="1">
      <alignment vertical="center"/>
      <protection hidden="1"/>
    </xf>
    <xf numFmtId="4" fontId="17" fillId="33" borderId="0" xfId="0" applyNumberFormat="1" applyFont="1" applyFill="1" applyBorder="1" applyAlignment="1" applyProtection="1">
      <alignment vertical="center"/>
      <protection hidden="1"/>
    </xf>
    <xf numFmtId="0" fontId="126" fillId="33" borderId="7" xfId="0" applyFont="1" applyFill="1" applyBorder="1" applyAlignment="1" applyProtection="1">
      <alignment vertical="center"/>
      <protection hidden="1"/>
    </xf>
    <xf numFmtId="4" fontId="66" fillId="33" borderId="9" xfId="0" applyNumberFormat="1" applyFont="1" applyFill="1" applyBorder="1" applyAlignment="1" applyProtection="1">
      <alignment vertical="center"/>
      <protection hidden="1"/>
    </xf>
    <xf numFmtId="0" fontId="34" fillId="14" borderId="0" xfId="0" applyFont="1" applyFill="1" applyBorder="1" applyAlignment="1" applyProtection="1">
      <alignment vertical="center"/>
      <protection hidden="1"/>
    </xf>
    <xf numFmtId="4" fontId="70" fillId="14" borderId="0" xfId="0" applyNumberFormat="1" applyFont="1" applyFill="1" applyBorder="1" applyAlignment="1" applyProtection="1">
      <alignment vertical="center"/>
      <protection hidden="1"/>
    </xf>
    <xf numFmtId="0" fontId="121" fillId="14" borderId="0" xfId="0" applyFont="1" applyFill="1" applyBorder="1" applyAlignment="1" applyProtection="1">
      <alignment horizontal="left" vertical="center"/>
      <protection hidden="1"/>
    </xf>
    <xf numFmtId="0" fontId="31" fillId="14" borderId="0" xfId="0" applyFont="1" applyFill="1" applyBorder="1" applyAlignment="1" applyProtection="1">
      <alignment horizontal="right" vertical="center"/>
      <protection hidden="1"/>
    </xf>
    <xf numFmtId="4" fontId="97" fillId="35" borderId="76" xfId="0" applyNumberFormat="1" applyFont="1" applyFill="1" applyBorder="1" applyAlignment="1" applyProtection="1">
      <alignment vertical="center"/>
      <protection hidden="1"/>
    </xf>
    <xf numFmtId="0" fontId="70" fillId="0" borderId="0" xfId="0" applyFont="1" applyFill="1" applyBorder="1" applyAlignment="1" applyProtection="1">
      <alignment vertical="center"/>
      <protection hidden="1"/>
    </xf>
    <xf numFmtId="4" fontId="59" fillId="6" borderId="0" xfId="0" applyNumberFormat="1" applyFont="1" applyFill="1" applyBorder="1" applyAlignment="1" applyProtection="1">
      <alignment vertical="center" wrapText="1"/>
      <protection hidden="1"/>
    </xf>
    <xf numFmtId="0" fontId="19" fillId="4" borderId="6" xfId="0" applyFont="1" applyFill="1" applyBorder="1" applyAlignment="1" applyProtection="1">
      <alignment vertical="center"/>
      <protection hidden="1"/>
    </xf>
    <xf numFmtId="0" fontId="4" fillId="4" borderId="0" xfId="0" applyFont="1" applyFill="1" applyProtection="1">
      <protection hidden="1"/>
    </xf>
    <xf numFmtId="0" fontId="10" fillId="4" borderId="0" xfId="0" applyFont="1" applyFill="1" applyProtection="1">
      <protection hidden="1"/>
    </xf>
    <xf numFmtId="4" fontId="22" fillId="0" borderId="1" xfId="0" applyNumberFormat="1" applyFont="1" applyFill="1" applyBorder="1" applyAlignment="1" applyProtection="1">
      <alignment horizontal="right" vertical="center" wrapText="1"/>
      <protection hidden="1"/>
    </xf>
    <xf numFmtId="0" fontId="74" fillId="2" borderId="1" xfId="0" applyFont="1" applyFill="1" applyBorder="1" applyAlignment="1" applyProtection="1">
      <alignment horizontal="center" vertical="center" wrapText="1"/>
      <protection locked="0"/>
    </xf>
    <xf numFmtId="0" fontId="79" fillId="2" borderId="1" xfId="0" applyFont="1" applyFill="1" applyBorder="1" applyAlignment="1" applyProtection="1">
      <alignment horizontal="center" vertical="center" wrapText="1"/>
      <protection locked="0"/>
    </xf>
    <xf numFmtId="0" fontId="93" fillId="0" borderId="86" xfId="0" applyFont="1" applyFill="1" applyBorder="1"/>
    <xf numFmtId="0" fontId="93" fillId="0" borderId="6" xfId="0" applyFont="1" applyFill="1" applyBorder="1"/>
    <xf numFmtId="0" fontId="93" fillId="0" borderId="87" xfId="0" applyFont="1" applyFill="1" applyBorder="1"/>
    <xf numFmtId="0" fontId="74" fillId="3" borderId="1" xfId="0" applyFont="1" applyFill="1" applyBorder="1" applyAlignment="1" applyProtection="1">
      <alignment horizontal="center" vertical="center" wrapText="1"/>
      <protection hidden="1"/>
    </xf>
    <xf numFmtId="0" fontId="93" fillId="40" borderId="0" xfId="0" applyFont="1" applyFill="1" applyBorder="1" applyProtection="1">
      <protection hidden="1"/>
    </xf>
    <xf numFmtId="0" fontId="92" fillId="40" borderId="0" xfId="0" applyFont="1" applyFill="1" applyBorder="1" applyAlignment="1" applyProtection="1">
      <alignment horizontal="center" vertical="center" wrapText="1"/>
      <protection hidden="1"/>
    </xf>
    <xf numFmtId="0" fontId="110" fillId="16" borderId="37" xfId="0" applyFont="1" applyFill="1" applyBorder="1" applyAlignment="1" applyProtection="1">
      <alignment horizontal="center" vertical="center" wrapText="1"/>
      <protection locked="0"/>
    </xf>
    <xf numFmtId="0" fontId="110" fillId="16" borderId="63" xfId="0" applyFont="1" applyFill="1" applyBorder="1" applyAlignment="1" applyProtection="1">
      <alignment horizontal="center" vertical="center" wrapText="1"/>
      <protection locked="0"/>
    </xf>
    <xf numFmtId="0" fontId="110" fillId="16" borderId="40" xfId="0" applyFont="1" applyFill="1" applyBorder="1" applyAlignment="1" applyProtection="1">
      <alignment horizontal="center" vertical="center" wrapText="1"/>
      <protection locked="0"/>
    </xf>
    <xf numFmtId="0" fontId="110" fillId="16" borderId="42" xfId="0" applyFont="1" applyFill="1" applyBorder="1" applyAlignment="1" applyProtection="1">
      <alignment horizontal="center" vertical="center" wrapText="1"/>
      <protection locked="0"/>
    </xf>
    <xf numFmtId="0" fontId="102" fillId="17" borderId="88" xfId="0" applyFont="1" applyFill="1" applyBorder="1" applyAlignment="1" applyProtection="1">
      <alignment horizontal="center" vertical="center" wrapText="1"/>
      <protection hidden="1"/>
    </xf>
    <xf numFmtId="0" fontId="102" fillId="17" borderId="34" xfId="0" applyFont="1" applyFill="1" applyBorder="1" applyAlignment="1" applyProtection="1">
      <alignment horizontal="center" vertical="center" wrapText="1"/>
      <protection hidden="1"/>
    </xf>
    <xf numFmtId="0" fontId="110" fillId="16" borderId="9" xfId="0" applyFont="1" applyFill="1" applyBorder="1" applyAlignment="1" applyProtection="1">
      <alignment horizontal="center" vertical="center" wrapText="1"/>
      <protection locked="0"/>
    </xf>
    <xf numFmtId="0" fontId="110" fillId="16" borderId="87" xfId="0" applyFont="1" applyFill="1" applyBorder="1" applyAlignment="1" applyProtection="1">
      <alignment horizontal="center" vertical="center" wrapText="1"/>
      <protection locked="0"/>
    </xf>
    <xf numFmtId="0" fontId="102" fillId="17" borderId="82" xfId="0" applyFont="1" applyFill="1" applyBorder="1" applyAlignment="1" applyProtection="1">
      <alignment horizontal="center" vertical="center" wrapText="1"/>
      <protection hidden="1"/>
    </xf>
    <xf numFmtId="3" fontId="110" fillId="16" borderId="39" xfId="0" applyNumberFormat="1" applyFont="1" applyFill="1" applyBorder="1" applyAlignment="1" applyProtection="1">
      <alignment horizontal="center" vertical="center" wrapText="1"/>
      <protection locked="0"/>
    </xf>
    <xf numFmtId="3" fontId="110" fillId="16" borderId="41" xfId="0" applyNumberFormat="1" applyFont="1" applyFill="1" applyBorder="1" applyAlignment="1" applyProtection="1">
      <alignment horizontal="center" vertical="center" wrapText="1"/>
      <protection locked="0"/>
    </xf>
    <xf numFmtId="0" fontId="110" fillId="16" borderId="89" xfId="0" applyFont="1" applyFill="1" applyBorder="1" applyAlignment="1" applyProtection="1">
      <alignment horizontal="center" vertical="center" wrapText="1"/>
      <protection locked="0"/>
    </xf>
    <xf numFmtId="0" fontId="134" fillId="17" borderId="54" xfId="0" applyFont="1" applyFill="1" applyBorder="1" applyAlignment="1" applyProtection="1">
      <alignment horizontal="center" vertical="center" wrapText="1"/>
      <protection hidden="1"/>
    </xf>
    <xf numFmtId="0" fontId="110" fillId="16" borderId="20" xfId="0" applyFont="1" applyFill="1" applyBorder="1" applyAlignment="1" applyProtection="1">
      <alignment horizontal="center" vertical="center" wrapText="1"/>
      <protection locked="0"/>
    </xf>
    <xf numFmtId="0" fontId="102" fillId="17" borderId="91" xfId="0" applyFont="1" applyFill="1" applyBorder="1" applyAlignment="1" applyProtection="1">
      <alignment horizontal="center" vertical="center" wrapText="1"/>
      <protection hidden="1"/>
    </xf>
    <xf numFmtId="0" fontId="110" fillId="16" borderId="90" xfId="0" applyFont="1" applyFill="1" applyBorder="1" applyAlignment="1" applyProtection="1">
      <alignment horizontal="center" vertical="center" wrapText="1"/>
      <protection locked="0"/>
    </xf>
    <xf numFmtId="0" fontId="102" fillId="17" borderId="49" xfId="0" applyFont="1" applyFill="1" applyBorder="1" applyAlignment="1" applyProtection="1">
      <alignment horizontal="center" vertical="center" wrapText="1"/>
      <protection hidden="1"/>
    </xf>
    <xf numFmtId="0" fontId="102" fillId="17" borderId="93" xfId="0" applyFont="1" applyFill="1" applyBorder="1" applyAlignment="1" applyProtection="1">
      <alignment horizontal="center" vertical="center" wrapText="1"/>
      <protection hidden="1"/>
    </xf>
    <xf numFmtId="0" fontId="110" fillId="16" borderId="94" xfId="0" applyFont="1" applyFill="1" applyBorder="1" applyAlignment="1" applyProtection="1">
      <alignment horizontal="center" vertical="center" wrapText="1"/>
      <protection locked="0"/>
    </xf>
    <xf numFmtId="0" fontId="102" fillId="17" borderId="37" xfId="0" applyFont="1" applyFill="1" applyBorder="1" applyAlignment="1" applyProtection="1">
      <alignment horizontal="center" vertical="center" wrapText="1"/>
      <protection hidden="1"/>
    </xf>
    <xf numFmtId="0" fontId="134" fillId="17" borderId="93" xfId="0" applyFont="1" applyFill="1" applyBorder="1" applyAlignment="1" applyProtection="1">
      <alignment horizontal="center" vertical="center" wrapText="1"/>
      <protection hidden="1"/>
    </xf>
    <xf numFmtId="0" fontId="102" fillId="17" borderId="39" xfId="0" applyFont="1" applyFill="1" applyBorder="1" applyAlignment="1" applyProtection="1">
      <alignment horizontal="center" vertical="center" wrapText="1"/>
      <protection hidden="1"/>
    </xf>
    <xf numFmtId="0" fontId="102" fillId="17" borderId="45" xfId="0" applyFont="1" applyFill="1" applyBorder="1" applyAlignment="1" applyProtection="1">
      <alignment horizontal="center" vertical="center" wrapText="1"/>
      <protection hidden="1"/>
    </xf>
    <xf numFmtId="0" fontId="78" fillId="5" borderId="1" xfId="0" applyFont="1" applyFill="1" applyBorder="1" applyAlignment="1" applyProtection="1">
      <alignment horizontal="center" vertical="center" wrapText="1"/>
      <protection hidden="1"/>
    </xf>
    <xf numFmtId="0" fontId="0" fillId="2" borderId="1" xfId="0" applyFill="1" applyBorder="1" applyAlignment="1" applyProtection="1">
      <alignment horizontal="center" vertical="center" wrapText="1"/>
      <protection locked="0"/>
    </xf>
    <xf numFmtId="4" fontId="83" fillId="34" borderId="95" xfId="0" applyNumberFormat="1" applyFont="1" applyFill="1" applyBorder="1" applyAlignment="1" applyProtection="1">
      <alignment vertical="center"/>
      <protection hidden="1"/>
    </xf>
    <xf numFmtId="4" fontId="83" fillId="34" borderId="96" xfId="0" applyNumberFormat="1" applyFont="1" applyFill="1" applyBorder="1" applyAlignment="1" applyProtection="1">
      <alignment vertical="center"/>
      <protection hidden="1"/>
    </xf>
    <xf numFmtId="4" fontId="17" fillId="2" borderId="1" xfId="0" applyNumberFormat="1" applyFont="1" applyFill="1" applyBorder="1" applyAlignment="1" applyProtection="1">
      <alignment vertical="center"/>
      <protection locked="0"/>
    </xf>
    <xf numFmtId="4" fontId="17" fillId="2" borderId="1" xfId="0" applyNumberFormat="1" applyFont="1" applyFill="1" applyBorder="1" applyAlignment="1" applyProtection="1">
      <alignment horizontal="right" vertical="center"/>
      <protection locked="0"/>
    </xf>
    <xf numFmtId="10" fontId="0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93" fillId="4" borderId="0" xfId="0" applyFont="1" applyFill="1" applyBorder="1" applyProtection="1">
      <protection hidden="1"/>
    </xf>
    <xf numFmtId="0" fontId="110" fillId="39" borderId="7" xfId="0" applyFont="1" applyFill="1" applyBorder="1" applyAlignment="1" applyProtection="1">
      <alignment horizontal="center" vertical="center" wrapText="1"/>
      <protection hidden="1"/>
    </xf>
    <xf numFmtId="0" fontId="110" fillId="39" borderId="92" xfId="0" applyFont="1" applyFill="1" applyBorder="1" applyAlignment="1" applyProtection="1">
      <alignment horizontal="center" vertical="center" wrapText="1"/>
      <protection hidden="1"/>
    </xf>
    <xf numFmtId="0" fontId="93" fillId="0" borderId="35" xfId="0" applyFont="1" applyFill="1" applyBorder="1" applyProtection="1">
      <protection hidden="1"/>
    </xf>
    <xf numFmtId="0" fontId="93" fillId="16" borderId="40" xfId="0" applyFont="1" applyFill="1" applyBorder="1" applyAlignment="1" applyProtection="1">
      <alignment wrapText="1"/>
      <protection locked="0"/>
    </xf>
    <xf numFmtId="3" fontId="111" fillId="16" borderId="41" xfId="0" applyNumberFormat="1" applyFont="1" applyFill="1" applyBorder="1" applyAlignment="1" applyProtection="1">
      <alignment horizontal="center"/>
      <protection locked="0"/>
    </xf>
    <xf numFmtId="0" fontId="93" fillId="16" borderId="42" xfId="0" applyFont="1" applyFill="1" applyBorder="1" applyAlignment="1" applyProtection="1">
      <alignment wrapText="1"/>
      <protection locked="0"/>
    </xf>
    <xf numFmtId="3" fontId="111" fillId="16" borderId="44" xfId="0" applyNumberFormat="1" applyFont="1" applyFill="1" applyBorder="1" applyAlignment="1" applyProtection="1">
      <alignment horizontal="center"/>
      <protection locked="0"/>
    </xf>
    <xf numFmtId="4" fontId="19" fillId="20" borderId="34" xfId="0" applyNumberFormat="1" applyFont="1" applyFill="1" applyBorder="1" applyAlignment="1" applyProtection="1">
      <alignment horizontal="right" vertical="center"/>
      <protection hidden="1"/>
    </xf>
    <xf numFmtId="0" fontId="4" fillId="36" borderId="1" xfId="0" applyFont="1" applyFill="1" applyBorder="1" applyProtection="1">
      <protection hidden="1"/>
    </xf>
    <xf numFmtId="0" fontId="6" fillId="36" borderId="1" xfId="0" applyFont="1" applyFill="1" applyBorder="1" applyProtection="1">
      <protection hidden="1"/>
    </xf>
    <xf numFmtId="0" fontId="10" fillId="4" borderId="1" xfId="0" applyFont="1" applyFill="1" applyBorder="1" applyProtection="1">
      <protection hidden="1"/>
    </xf>
    <xf numFmtId="9" fontId="4" fillId="4" borderId="1" xfId="2" applyFont="1" applyFill="1" applyBorder="1" applyProtection="1">
      <protection hidden="1"/>
    </xf>
    <xf numFmtId="0" fontId="0" fillId="0" borderId="8" xfId="0" applyBorder="1" applyProtection="1">
      <protection hidden="1"/>
    </xf>
    <xf numFmtId="0" fontId="0" fillId="0" borderId="6" xfId="0" applyBorder="1" applyProtection="1">
      <protection hidden="1"/>
    </xf>
    <xf numFmtId="0" fontId="112" fillId="3" borderId="1" xfId="0" applyFont="1" applyFill="1" applyBorder="1" applyAlignment="1" applyProtection="1">
      <alignment horizontal="center" vertical="center" wrapText="1"/>
      <protection hidden="1"/>
    </xf>
    <xf numFmtId="0" fontId="101" fillId="0" borderId="0" xfId="0" applyFont="1" applyBorder="1" applyAlignment="1" applyProtection="1">
      <alignment horizontal="center" vertical="center" wrapText="1"/>
      <protection hidden="1"/>
    </xf>
    <xf numFmtId="0" fontId="101" fillId="0" borderId="8" xfId="0" applyFont="1" applyBorder="1" applyAlignment="1" applyProtection="1">
      <alignment horizontal="right" vertical="center" wrapText="1"/>
      <protection hidden="1"/>
    </xf>
    <xf numFmtId="0" fontId="107" fillId="24" borderId="3" xfId="0" applyFont="1" applyFill="1" applyBorder="1" applyProtection="1">
      <protection hidden="1"/>
    </xf>
    <xf numFmtId="0" fontId="101" fillId="0" borderId="0" xfId="0" applyFont="1" applyBorder="1" applyAlignment="1" applyProtection="1">
      <alignment horizontal="right" vertical="center" wrapText="1"/>
      <protection hidden="1"/>
    </xf>
    <xf numFmtId="0" fontId="72" fillId="24" borderId="0" xfId="0" applyFont="1" applyFill="1" applyBorder="1" applyProtection="1">
      <protection hidden="1"/>
    </xf>
    <xf numFmtId="0" fontId="72" fillId="25" borderId="108" xfId="0" applyFont="1" applyFill="1" applyBorder="1" applyAlignment="1" applyProtection="1">
      <alignment horizontal="center" vertical="center"/>
      <protection hidden="1"/>
    </xf>
    <xf numFmtId="0" fontId="72" fillId="25" borderId="105" xfId="0" applyFont="1" applyFill="1" applyBorder="1" applyAlignment="1" applyProtection="1">
      <alignment horizontal="center" vertical="center"/>
      <protection hidden="1"/>
    </xf>
    <xf numFmtId="0" fontId="72" fillId="25" borderId="106" xfId="0" applyFont="1" applyFill="1" applyBorder="1" applyAlignment="1" applyProtection="1">
      <alignment horizontal="center" vertical="center"/>
      <protection hidden="1"/>
    </xf>
    <xf numFmtId="0" fontId="72" fillId="25" borderId="107" xfId="0" applyFont="1" applyFill="1" applyBorder="1" applyAlignment="1" applyProtection="1">
      <alignment horizontal="center" vertical="center" wrapText="1"/>
      <protection hidden="1"/>
    </xf>
    <xf numFmtId="0" fontId="72" fillId="25" borderId="100" xfId="0" applyFont="1" applyFill="1" applyBorder="1" applyAlignment="1" applyProtection="1">
      <alignment horizontal="center" vertical="center" wrapText="1"/>
      <protection hidden="1"/>
    </xf>
    <xf numFmtId="0" fontId="72" fillId="25" borderId="61" xfId="0" applyFont="1" applyFill="1" applyBorder="1" applyAlignment="1" applyProtection="1">
      <alignment horizontal="center" vertical="center" wrapText="1"/>
      <protection hidden="1"/>
    </xf>
    <xf numFmtId="0" fontId="72" fillId="25" borderId="101" xfId="0" applyFont="1" applyFill="1" applyBorder="1" applyAlignment="1" applyProtection="1">
      <alignment horizontal="center" vertical="center" wrapText="1"/>
      <protection hidden="1"/>
    </xf>
    <xf numFmtId="0" fontId="72" fillId="25" borderId="105" xfId="0" applyFont="1" applyFill="1" applyBorder="1" applyAlignment="1" applyProtection="1">
      <alignment horizontal="center" vertical="center" wrapText="1"/>
      <protection hidden="1"/>
    </xf>
    <xf numFmtId="0" fontId="72" fillId="25" borderId="106" xfId="0" applyFont="1" applyFill="1" applyBorder="1" applyAlignment="1" applyProtection="1">
      <alignment horizontal="center" vertical="center" wrapText="1"/>
      <protection hidden="1"/>
    </xf>
    <xf numFmtId="0" fontId="72" fillId="25" borderId="107" xfId="0" applyFont="1" applyFill="1" applyBorder="1" applyAlignment="1" applyProtection="1">
      <alignment horizontal="center" vertical="center"/>
      <protection hidden="1"/>
    </xf>
    <xf numFmtId="0" fontId="107" fillId="24" borderId="0" xfId="0" applyFont="1" applyFill="1" applyBorder="1" applyProtection="1">
      <protection hidden="1"/>
    </xf>
    <xf numFmtId="3" fontId="114" fillId="3" borderId="109" xfId="0" applyNumberFormat="1" applyFont="1" applyFill="1" applyBorder="1" applyAlignment="1" applyProtection="1">
      <alignment horizontal="right" vertical="center"/>
      <protection hidden="1"/>
    </xf>
    <xf numFmtId="0" fontId="107" fillId="24" borderId="8" xfId="0" applyFont="1" applyFill="1" applyBorder="1" applyProtection="1">
      <protection hidden="1"/>
    </xf>
    <xf numFmtId="0" fontId="72" fillId="24" borderId="8" xfId="0" applyFont="1" applyFill="1" applyBorder="1" applyProtection="1">
      <protection hidden="1"/>
    </xf>
    <xf numFmtId="0" fontId="105" fillId="24" borderId="0" xfId="0" applyFont="1" applyFill="1" applyBorder="1" applyAlignment="1" applyProtection="1">
      <alignment horizontal="left" vertical="center"/>
      <protection hidden="1"/>
    </xf>
    <xf numFmtId="0" fontId="107" fillId="24" borderId="0" xfId="0" applyFont="1" applyFill="1" applyBorder="1" applyAlignment="1" applyProtection="1">
      <alignment horizontal="left" vertical="top"/>
      <protection hidden="1"/>
    </xf>
    <xf numFmtId="3" fontId="107" fillId="30" borderId="110" xfId="0" applyNumberFormat="1" applyFont="1" applyFill="1" applyBorder="1" applyAlignment="1" applyProtection="1">
      <alignment horizontal="right" vertical="center"/>
      <protection hidden="1"/>
    </xf>
    <xf numFmtId="3" fontId="107" fillId="30" borderId="109" xfId="0" applyNumberFormat="1" applyFont="1" applyFill="1" applyBorder="1" applyAlignment="1" applyProtection="1">
      <alignment horizontal="right" vertical="center"/>
      <protection hidden="1"/>
    </xf>
    <xf numFmtId="3" fontId="107" fillId="30" borderId="109" xfId="0" applyNumberFormat="1" applyFont="1" applyFill="1" applyBorder="1" applyAlignment="1" applyProtection="1">
      <alignment horizontal="right" vertical="center" wrapText="1"/>
      <protection hidden="1"/>
    </xf>
    <xf numFmtId="3" fontId="107" fillId="30" borderId="110" xfId="0" applyNumberFormat="1" applyFont="1" applyFill="1" applyBorder="1" applyAlignment="1" applyProtection="1">
      <alignment horizontal="right" vertical="center" wrapText="1"/>
      <protection hidden="1"/>
    </xf>
    <xf numFmtId="0" fontId="72" fillId="24" borderId="0" xfId="0" applyFont="1" applyFill="1" applyBorder="1" applyAlignment="1" applyProtection="1">
      <alignment vertical="center"/>
      <protection hidden="1"/>
    </xf>
    <xf numFmtId="0" fontId="105" fillId="24" borderId="0" xfId="0" applyFont="1" applyFill="1" applyBorder="1" applyProtection="1">
      <protection hidden="1"/>
    </xf>
    <xf numFmtId="0" fontId="116" fillId="24" borderId="0" xfId="0" applyFont="1" applyFill="1" applyBorder="1" applyProtection="1">
      <protection hidden="1"/>
    </xf>
    <xf numFmtId="0" fontId="105" fillId="25" borderId="105" xfId="0" applyFont="1" applyFill="1" applyBorder="1" applyAlignment="1" applyProtection="1">
      <alignment horizontal="center" vertical="center" wrapText="1"/>
      <protection hidden="1"/>
    </xf>
    <xf numFmtId="0" fontId="105" fillId="25" borderId="122" xfId="0" applyFont="1" applyFill="1" applyBorder="1" applyAlignment="1" applyProtection="1">
      <alignment horizontal="center" vertical="center" wrapText="1"/>
      <protection hidden="1"/>
    </xf>
    <xf numFmtId="10" fontId="93" fillId="3" borderId="41" xfId="0" applyNumberFormat="1" applyFont="1" applyFill="1" applyBorder="1" applyAlignment="1" applyProtection="1">
      <alignment horizontal="right" vertical="center"/>
      <protection hidden="1"/>
    </xf>
    <xf numFmtId="0" fontId="105" fillId="25" borderId="109" xfId="0" applyFont="1" applyFill="1" applyBorder="1" applyProtection="1">
      <protection hidden="1"/>
    </xf>
    <xf numFmtId="3" fontId="103" fillId="30" borderId="123" xfId="0" applyNumberFormat="1" applyFont="1" applyFill="1" applyBorder="1" applyAlignment="1" applyProtection="1">
      <alignment horizontal="right" vertical="center"/>
      <protection hidden="1"/>
    </xf>
    <xf numFmtId="10" fontId="113" fillId="3" borderId="44" xfId="0" applyNumberFormat="1" applyFont="1" applyFill="1" applyBorder="1" applyAlignment="1" applyProtection="1">
      <alignment horizontal="right" vertical="center"/>
      <protection hidden="1"/>
    </xf>
    <xf numFmtId="0" fontId="105" fillId="25" borderId="118" xfId="0" applyFont="1" applyFill="1" applyBorder="1" applyProtection="1">
      <protection hidden="1"/>
    </xf>
    <xf numFmtId="3" fontId="103" fillId="30" borderId="102" xfId="0" applyNumberFormat="1" applyFont="1" applyFill="1" applyBorder="1" applyAlignment="1" applyProtection="1">
      <alignment horizontal="right" vertical="center"/>
      <protection hidden="1"/>
    </xf>
    <xf numFmtId="0" fontId="116" fillId="24" borderId="0" xfId="0" applyFont="1" applyFill="1" applyBorder="1" applyAlignment="1" applyProtection="1">
      <alignment horizontal="left" vertical="top"/>
      <protection hidden="1"/>
    </xf>
    <xf numFmtId="0" fontId="108" fillId="24" borderId="0" xfId="0" applyFont="1" applyFill="1" applyBorder="1" applyProtection="1">
      <protection hidden="1"/>
    </xf>
    <xf numFmtId="0" fontId="103" fillId="24" borderId="0" xfId="0" applyFont="1" applyFill="1" applyBorder="1" applyProtection="1">
      <protection hidden="1"/>
    </xf>
    <xf numFmtId="0" fontId="107" fillId="26" borderId="105" xfId="0" applyFont="1" applyFill="1" applyBorder="1" applyAlignment="1" applyProtection="1">
      <alignment horizontal="center" vertical="center" wrapText="1"/>
      <protection hidden="1"/>
    </xf>
    <xf numFmtId="0" fontId="107" fillId="26" borderId="107" xfId="0" applyFont="1" applyFill="1" applyBorder="1" applyAlignment="1" applyProtection="1">
      <alignment horizontal="center" vertical="center" wrapText="1"/>
      <protection hidden="1"/>
    </xf>
    <xf numFmtId="0" fontId="72" fillId="24" borderId="31" xfId="0" applyFont="1" applyFill="1" applyBorder="1" applyProtection="1">
      <protection hidden="1"/>
    </xf>
    <xf numFmtId="0" fontId="105" fillId="26" borderId="105" xfId="0" applyFont="1" applyFill="1" applyBorder="1" applyAlignment="1" applyProtection="1">
      <alignment horizontal="left"/>
      <protection hidden="1"/>
    </xf>
    <xf numFmtId="0" fontId="105" fillId="26" borderId="113" xfId="0" applyFont="1" applyFill="1" applyBorder="1" applyAlignment="1" applyProtection="1">
      <alignment horizontal="left"/>
      <protection hidden="1"/>
    </xf>
    <xf numFmtId="0" fontId="103" fillId="26" borderId="113" xfId="0" applyFont="1" applyFill="1" applyBorder="1" applyAlignment="1" applyProtection="1">
      <alignment horizontal="right"/>
      <protection hidden="1"/>
    </xf>
    <xf numFmtId="3" fontId="109" fillId="28" borderId="60" xfId="0" applyNumberFormat="1" applyFont="1" applyFill="1" applyBorder="1" applyAlignment="1" applyProtection="1">
      <alignment horizontal="right" vertical="center"/>
      <protection hidden="1"/>
    </xf>
    <xf numFmtId="3" fontId="109" fillId="28" borderId="126" xfId="0" applyNumberFormat="1" applyFont="1" applyFill="1" applyBorder="1" applyAlignment="1" applyProtection="1">
      <alignment horizontal="right" vertical="center"/>
      <protection hidden="1"/>
    </xf>
    <xf numFmtId="0" fontId="105" fillId="26" borderId="125" xfId="0" applyFont="1" applyFill="1" applyBorder="1" applyAlignment="1" applyProtection="1">
      <alignment horizontal="left" vertical="center" wrapText="1"/>
      <protection hidden="1"/>
    </xf>
    <xf numFmtId="0" fontId="105" fillId="26" borderId="105" xfId="0" applyFont="1" applyFill="1" applyBorder="1" applyAlignment="1" applyProtection="1">
      <alignment horizontal="left" vertical="center"/>
      <protection hidden="1"/>
    </xf>
    <xf numFmtId="0" fontId="105" fillId="26" borderId="113" xfId="0" applyFont="1" applyFill="1" applyBorder="1" applyAlignment="1" applyProtection="1">
      <alignment horizontal="left" vertical="center"/>
      <protection hidden="1"/>
    </xf>
    <xf numFmtId="0" fontId="103" fillId="26" borderId="102" xfId="0" applyFont="1" applyFill="1" applyBorder="1" applyAlignment="1" applyProtection="1">
      <alignment horizontal="right"/>
      <protection hidden="1"/>
    </xf>
    <xf numFmtId="3" fontId="103" fillId="26" borderId="104" xfId="0" applyNumberFormat="1" applyFont="1" applyFill="1" applyBorder="1" applyAlignment="1" applyProtection="1">
      <alignment horizontal="right" vertical="center"/>
      <protection hidden="1"/>
    </xf>
    <xf numFmtId="10" fontId="39" fillId="10" borderId="1" xfId="0" applyNumberFormat="1" applyFont="1" applyFill="1" applyBorder="1" applyAlignment="1" applyProtection="1">
      <alignment horizontal="right" vertical="center"/>
      <protection hidden="1"/>
    </xf>
    <xf numFmtId="0" fontId="112" fillId="2" borderId="1" xfId="0" applyFont="1" applyFill="1" applyBorder="1" applyAlignment="1" applyProtection="1">
      <alignment horizontal="center" vertical="center" wrapText="1"/>
      <protection locked="0"/>
    </xf>
    <xf numFmtId="3" fontId="72" fillId="32" borderId="102" xfId="0" applyNumberFormat="1" applyFont="1" applyFill="1" applyBorder="1" applyAlignment="1" applyProtection="1">
      <alignment horizontal="right" vertical="center"/>
      <protection locked="0"/>
    </xf>
    <xf numFmtId="3" fontId="72" fillId="32" borderId="103" xfId="0" applyNumberFormat="1" applyFont="1" applyFill="1" applyBorder="1" applyAlignment="1" applyProtection="1">
      <alignment horizontal="right" vertical="center"/>
      <protection locked="0"/>
    </xf>
    <xf numFmtId="3" fontId="72" fillId="32" borderId="104" xfId="0" applyNumberFormat="1" applyFont="1" applyFill="1" applyBorder="1" applyAlignment="1" applyProtection="1">
      <alignment horizontal="right" vertical="center"/>
      <protection locked="0"/>
    </xf>
    <xf numFmtId="3" fontId="72" fillId="32" borderId="113" xfId="0" applyNumberFormat="1" applyFont="1" applyFill="1" applyBorder="1" applyAlignment="1" applyProtection="1">
      <alignment horizontal="right" vertical="center"/>
      <protection locked="0"/>
    </xf>
    <xf numFmtId="3" fontId="107" fillId="32" borderId="109" xfId="0" applyNumberFormat="1" applyFont="1" applyFill="1" applyBorder="1" applyAlignment="1" applyProtection="1">
      <alignment horizontal="right" vertical="center" wrapText="1"/>
      <protection locked="0"/>
    </xf>
    <xf numFmtId="3" fontId="105" fillId="32" borderId="100" xfId="0" applyNumberFormat="1" applyFont="1" applyFill="1" applyBorder="1" applyAlignment="1" applyProtection="1">
      <alignment horizontal="right" vertical="center"/>
      <protection locked="0"/>
    </xf>
    <xf numFmtId="3" fontId="105" fillId="32" borderId="113" xfId="0" applyNumberFormat="1" applyFont="1" applyFill="1" applyBorder="1" applyAlignment="1" applyProtection="1">
      <alignment horizontal="right" vertical="center"/>
      <protection locked="0"/>
    </xf>
    <xf numFmtId="3" fontId="105" fillId="27" borderId="60" xfId="0" applyNumberFormat="1" applyFont="1" applyFill="1" applyBorder="1" applyAlignment="1" applyProtection="1">
      <alignment horizontal="right" vertical="center"/>
      <protection locked="0"/>
    </xf>
    <xf numFmtId="3" fontId="105" fillId="27" borderId="126" xfId="0" applyNumberFormat="1" applyFont="1" applyFill="1" applyBorder="1" applyAlignment="1" applyProtection="1">
      <alignment horizontal="right" vertical="center"/>
      <protection locked="0"/>
    </xf>
    <xf numFmtId="3" fontId="105" fillId="27" borderId="104" xfId="0" applyNumberFormat="1" applyFont="1" applyFill="1" applyBorder="1" applyAlignment="1" applyProtection="1">
      <alignment horizontal="right" vertical="center"/>
      <protection locked="0"/>
    </xf>
    <xf numFmtId="3" fontId="105" fillId="27" borderId="107" xfId="0" applyNumberFormat="1" applyFont="1" applyFill="1" applyBorder="1" applyAlignment="1" applyProtection="1">
      <alignment horizontal="right" vertical="center"/>
      <protection locked="0"/>
    </xf>
    <xf numFmtId="4" fontId="17" fillId="16" borderId="1" xfId="0" applyNumberFormat="1" applyFont="1" applyFill="1" applyBorder="1" applyProtection="1">
      <protection locked="0"/>
    </xf>
    <xf numFmtId="0" fontId="17" fillId="16" borderId="1" xfId="0" applyFont="1" applyFill="1" applyBorder="1" applyAlignment="1" applyProtection="1">
      <alignment vertical="center"/>
      <protection locked="0"/>
    </xf>
    <xf numFmtId="0" fontId="17" fillId="16" borderId="1" xfId="0" applyFont="1" applyFill="1" applyBorder="1" applyAlignment="1" applyProtection="1">
      <alignment horizontal="center" vertical="center"/>
      <protection locked="0"/>
    </xf>
    <xf numFmtId="0" fontId="17" fillId="16" borderId="25" xfId="0" applyFont="1" applyFill="1" applyBorder="1" applyAlignment="1" applyProtection="1">
      <alignment vertical="center"/>
      <protection locked="0"/>
    </xf>
    <xf numFmtId="165" fontId="0" fillId="6" borderId="1" xfId="0" applyNumberFormat="1" applyFont="1" applyFill="1" applyBorder="1" applyAlignment="1" applyProtection="1">
      <alignment horizontal="center" vertical="center" wrapText="1"/>
      <protection hidden="1"/>
    </xf>
    <xf numFmtId="0" fontId="4" fillId="0" borderId="0" xfId="0" applyFont="1" applyFill="1" applyBorder="1" applyAlignment="1" applyProtection="1">
      <alignment vertical="center"/>
    </xf>
    <xf numFmtId="1" fontId="0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1" xfId="0" applyFont="1" applyFill="1" applyBorder="1" applyAlignment="1" applyProtection="1">
      <alignment horizontal="center" vertical="center" wrapText="1"/>
      <protection locked="0"/>
    </xf>
    <xf numFmtId="14" fontId="0" fillId="2" borderId="1" xfId="0" applyNumberFormat="1" applyFont="1" applyFill="1" applyBorder="1" applyAlignment="1" applyProtection="1">
      <alignment horizontal="center" vertical="center" wrapText="1"/>
      <protection locked="0"/>
    </xf>
    <xf numFmtId="164" fontId="0" fillId="11" borderId="1" xfId="0" applyNumberFormat="1" applyFont="1" applyFill="1" applyBorder="1" applyAlignment="1" applyProtection="1">
      <alignment vertical="center"/>
      <protection hidden="1"/>
    </xf>
    <xf numFmtId="0" fontId="44" fillId="2" borderId="1" xfId="0" applyFont="1" applyFill="1" applyBorder="1" applyAlignment="1" applyProtection="1">
      <alignment horizontal="center" vertical="center" wrapText="1"/>
      <protection locked="0"/>
    </xf>
    <xf numFmtId="0" fontId="0" fillId="5" borderId="1" xfId="0" applyFont="1" applyFill="1" applyBorder="1" applyAlignment="1" applyProtection="1">
      <alignment horizontal="left" vertical="center"/>
      <protection hidden="1"/>
    </xf>
    <xf numFmtId="0" fontId="0" fillId="2" borderId="19" xfId="0" applyFont="1" applyFill="1" applyBorder="1" applyAlignment="1" applyProtection="1">
      <alignment horizontal="center" vertical="center" wrapText="1"/>
      <protection locked="0"/>
    </xf>
    <xf numFmtId="0" fontId="0" fillId="11" borderId="1" xfId="0" applyNumberFormat="1" applyFont="1" applyFill="1" applyBorder="1" applyAlignment="1" applyProtection="1">
      <alignment vertical="center"/>
      <protection hidden="1"/>
    </xf>
    <xf numFmtId="0" fontId="0" fillId="5" borderId="1" xfId="0" applyNumberFormat="1" applyFont="1" applyFill="1" applyBorder="1" applyAlignment="1" applyProtection="1">
      <alignment vertical="center"/>
      <protection hidden="1"/>
    </xf>
    <xf numFmtId="0" fontId="0" fillId="4" borderId="0" xfId="0" applyFont="1" applyFill="1" applyAlignment="1" applyProtection="1">
      <alignment vertical="center"/>
      <protection hidden="1"/>
    </xf>
    <xf numFmtId="164" fontId="0" fillId="4" borderId="0" xfId="0" applyNumberFormat="1" applyFont="1" applyFill="1" applyAlignment="1" applyProtection="1">
      <alignment vertical="center"/>
      <protection hidden="1"/>
    </xf>
    <xf numFmtId="0" fontId="33" fillId="5" borderId="19" xfId="0" applyFont="1" applyFill="1" applyBorder="1" applyAlignment="1" applyProtection="1">
      <alignment vertical="center"/>
      <protection hidden="1"/>
    </xf>
    <xf numFmtId="0" fontId="33" fillId="5" borderId="20" xfId="0" applyFont="1" applyFill="1" applyBorder="1" applyAlignment="1" applyProtection="1">
      <alignment vertical="center"/>
      <protection hidden="1"/>
    </xf>
    <xf numFmtId="4" fontId="2" fillId="5" borderId="1" xfId="0" applyNumberFormat="1" applyFont="1" applyFill="1" applyBorder="1" applyAlignment="1" applyProtection="1">
      <alignment horizontal="right" vertical="center"/>
      <protection hidden="1"/>
    </xf>
    <xf numFmtId="4" fontId="2" fillId="4" borderId="3" xfId="0" applyNumberFormat="1" applyFont="1" applyFill="1" applyBorder="1" applyAlignment="1" applyProtection="1">
      <alignment horizontal="right" vertical="center"/>
      <protection hidden="1"/>
    </xf>
    <xf numFmtId="0" fontId="0" fillId="4" borderId="3" xfId="0" applyFont="1" applyFill="1" applyBorder="1" applyAlignment="1" applyProtection="1">
      <alignment vertical="center"/>
      <protection hidden="1"/>
    </xf>
    <xf numFmtId="0" fontId="0" fillId="4" borderId="3" xfId="0" applyFont="1" applyFill="1" applyBorder="1" applyAlignment="1" applyProtection="1">
      <alignment horizontal="center" vertical="center" wrapText="1"/>
      <protection hidden="1"/>
    </xf>
    <xf numFmtId="0" fontId="0" fillId="4" borderId="3" xfId="0" applyFont="1" applyFill="1" applyBorder="1" applyAlignment="1" applyProtection="1">
      <alignment horizontal="center" vertical="center"/>
      <protection hidden="1"/>
    </xf>
    <xf numFmtId="0" fontId="0" fillId="4" borderId="0" xfId="0" applyFont="1" applyFill="1" applyBorder="1" applyAlignment="1" applyProtection="1">
      <alignment horizontal="center" vertical="center" wrapText="1"/>
      <protection hidden="1"/>
    </xf>
    <xf numFmtId="0" fontId="0" fillId="0" borderId="1" xfId="0" applyFont="1" applyBorder="1" applyAlignment="1">
      <alignment horizontal="center" vertical="center" wrapText="1"/>
    </xf>
    <xf numFmtId="0" fontId="0" fillId="4" borderId="0" xfId="0" applyFont="1" applyFill="1" applyBorder="1" applyAlignment="1" applyProtection="1">
      <alignment vertical="center"/>
      <protection hidden="1"/>
    </xf>
    <xf numFmtId="4" fontId="0" fillId="3" borderId="1" xfId="0" applyNumberFormat="1" applyFont="1" applyFill="1" applyBorder="1" applyAlignment="1">
      <alignment horizontal="right" vertical="center"/>
    </xf>
    <xf numFmtId="4" fontId="2" fillId="3" borderId="1" xfId="0" applyNumberFormat="1" applyFont="1" applyFill="1" applyBorder="1" applyAlignment="1">
      <alignment horizontal="right" vertical="center"/>
    </xf>
    <xf numFmtId="0" fontId="0" fillId="11" borderId="1" xfId="0" applyFont="1" applyFill="1" applyBorder="1" applyAlignment="1" applyProtection="1">
      <alignment horizontal="left" vertical="center" wrapText="1"/>
      <protection hidden="1"/>
    </xf>
    <xf numFmtId="0" fontId="0" fillId="4" borderId="0" xfId="0" applyFont="1" applyFill="1" applyBorder="1" applyAlignment="1" applyProtection="1">
      <alignment horizontal="left" vertical="center" wrapText="1"/>
      <protection hidden="1"/>
    </xf>
    <xf numFmtId="4" fontId="0" fillId="4" borderId="1" xfId="0" applyNumberFormat="1" applyFont="1" applyFill="1" applyBorder="1" applyAlignment="1" applyProtection="1">
      <alignment vertical="center"/>
      <protection hidden="1"/>
    </xf>
    <xf numFmtId="0" fontId="0" fillId="4" borderId="1" xfId="0" applyFont="1" applyFill="1" applyBorder="1" applyAlignment="1" applyProtection="1">
      <alignment vertical="center"/>
      <protection hidden="1"/>
    </xf>
    <xf numFmtId="0" fontId="0" fillId="11" borderId="1" xfId="0" applyNumberFormat="1" applyFont="1" applyFill="1" applyBorder="1" applyAlignment="1" applyProtection="1">
      <alignment horizontal="left" vertical="center" wrapText="1"/>
      <protection hidden="1"/>
    </xf>
    <xf numFmtId="3" fontId="113" fillId="5" borderId="32" xfId="0" applyNumberFormat="1" applyFont="1" applyFill="1" applyBorder="1" applyAlignment="1" applyProtection="1">
      <alignment horizontal="center"/>
      <protection hidden="1"/>
    </xf>
    <xf numFmtId="3" fontId="135" fillId="5" borderId="32" xfId="0" applyNumberFormat="1" applyFont="1" applyFill="1" applyBorder="1" applyAlignment="1" applyProtection="1">
      <alignment horizontal="center"/>
      <protection hidden="1"/>
    </xf>
    <xf numFmtId="0" fontId="31" fillId="14" borderId="0" xfId="0" applyFont="1" applyFill="1" applyBorder="1" applyAlignment="1" applyProtection="1">
      <alignment horizontal="right" vertical="center"/>
      <protection hidden="1"/>
    </xf>
    <xf numFmtId="0" fontId="19" fillId="33" borderId="0" xfId="0" applyFont="1" applyFill="1" applyBorder="1" applyAlignment="1" applyProtection="1">
      <alignment horizontal="left" vertical="center"/>
      <protection hidden="1"/>
    </xf>
    <xf numFmtId="0" fontId="21" fillId="6" borderId="17" xfId="0" applyFont="1" applyFill="1" applyBorder="1" applyAlignment="1" applyProtection="1">
      <alignment horizontal="left" vertical="center"/>
      <protection hidden="1"/>
    </xf>
    <xf numFmtId="0" fontId="78" fillId="5" borderId="1" xfId="0" applyFont="1" applyFill="1" applyBorder="1" applyAlignment="1" applyProtection="1">
      <alignment horizontal="center" vertical="center" wrapText="1"/>
      <protection hidden="1"/>
    </xf>
    <xf numFmtId="0" fontId="113" fillId="41" borderId="80" xfId="0" applyFont="1" applyFill="1" applyBorder="1" applyAlignment="1" applyProtection="1">
      <alignment horizontal="center"/>
      <protection hidden="1"/>
    </xf>
    <xf numFmtId="0" fontId="113" fillId="41" borderId="81" xfId="0" applyFont="1" applyFill="1" applyBorder="1" applyAlignment="1" applyProtection="1">
      <alignment horizontal="center"/>
      <protection hidden="1"/>
    </xf>
    <xf numFmtId="0" fontId="113" fillId="41" borderId="34" xfId="0" applyFont="1" applyFill="1" applyBorder="1" applyAlignment="1" applyProtection="1">
      <alignment horizontal="center"/>
      <protection hidden="1"/>
    </xf>
    <xf numFmtId="0" fontId="73" fillId="5" borderId="1" xfId="0" applyFont="1" applyFill="1" applyBorder="1" applyAlignment="1" applyProtection="1">
      <alignment vertical="center"/>
      <protection hidden="1"/>
    </xf>
    <xf numFmtId="0" fontId="77" fillId="5" borderId="1" xfId="0" applyFont="1" applyFill="1" applyBorder="1" applyAlignment="1" applyProtection="1">
      <alignment vertical="center"/>
      <protection hidden="1"/>
    </xf>
    <xf numFmtId="0" fontId="0" fillId="5" borderId="1" xfId="0" applyFill="1" applyBorder="1" applyAlignment="1" applyProtection="1">
      <alignment vertical="center"/>
      <protection hidden="1"/>
    </xf>
    <xf numFmtId="0" fontId="74" fillId="2" borderId="1" xfId="0" applyFont="1" applyFill="1" applyBorder="1" applyAlignment="1" applyProtection="1">
      <alignment horizontal="center" vertical="center" wrapText="1"/>
      <protection hidden="1"/>
    </xf>
    <xf numFmtId="0" fontId="0" fillId="2" borderId="1" xfId="0" applyFill="1" applyBorder="1" applyAlignment="1" applyProtection="1">
      <alignment horizontal="center" vertical="center" wrapText="1"/>
      <protection hidden="1"/>
    </xf>
    <xf numFmtId="0" fontId="0" fillId="0" borderId="0" xfId="0" applyBorder="1" applyAlignment="1" applyProtection="1">
      <alignment horizontal="center" vertical="center" wrapText="1"/>
      <protection hidden="1"/>
    </xf>
    <xf numFmtId="4" fontId="17" fillId="2" borderId="74" xfId="0" applyNumberFormat="1" applyFont="1" applyFill="1" applyBorder="1" applyAlignment="1" applyProtection="1">
      <alignment vertical="center"/>
      <protection hidden="1"/>
    </xf>
    <xf numFmtId="0" fontId="112" fillId="2" borderId="1" xfId="0" applyFont="1" applyFill="1" applyBorder="1" applyAlignment="1" applyProtection="1">
      <alignment horizontal="center" vertical="center" wrapText="1"/>
      <protection hidden="1"/>
    </xf>
    <xf numFmtId="0" fontId="72" fillId="24" borderId="68" xfId="0" applyFont="1" applyFill="1" applyBorder="1" applyProtection="1">
      <protection hidden="1"/>
    </xf>
    <xf numFmtId="0" fontId="72" fillId="24" borderId="69" xfId="0" applyFont="1" applyFill="1" applyBorder="1" applyProtection="1">
      <protection hidden="1"/>
    </xf>
    <xf numFmtId="0" fontId="72" fillId="25" borderId="60" xfId="0" applyFont="1" applyFill="1" applyBorder="1" applyAlignment="1" applyProtection="1">
      <alignment horizontal="center" vertical="center" wrapText="1"/>
      <protection hidden="1"/>
    </xf>
    <xf numFmtId="3" fontId="114" fillId="3" borderId="60" xfId="0" applyNumberFormat="1" applyFont="1" applyFill="1" applyBorder="1" applyAlignment="1" applyProtection="1">
      <alignment horizontal="center" vertical="center"/>
      <protection hidden="1"/>
    </xf>
    <xf numFmtId="3" fontId="72" fillId="32" borderId="60" xfId="0" applyNumberFormat="1" applyFont="1" applyFill="1" applyBorder="1" applyAlignment="1" applyProtection="1">
      <alignment horizontal="center" vertical="center"/>
      <protection hidden="1"/>
    </xf>
    <xf numFmtId="0" fontId="72" fillId="25" borderId="60" xfId="0" applyFont="1" applyFill="1" applyBorder="1" applyAlignment="1" applyProtection="1">
      <alignment horizontal="center" vertical="center"/>
      <protection hidden="1"/>
    </xf>
    <xf numFmtId="3" fontId="107" fillId="30" borderId="60" xfId="0" applyNumberFormat="1" applyFont="1" applyFill="1" applyBorder="1" applyAlignment="1" applyProtection="1">
      <alignment horizontal="center" vertical="center"/>
      <protection hidden="1"/>
    </xf>
    <xf numFmtId="3" fontId="107" fillId="30" borderId="60" xfId="0" applyNumberFormat="1" applyFont="1" applyFill="1" applyBorder="1" applyAlignment="1" applyProtection="1">
      <alignment horizontal="center" vertical="center" wrapText="1"/>
      <protection hidden="1"/>
    </xf>
    <xf numFmtId="3" fontId="107" fillId="32" borderId="60" xfId="0" applyNumberFormat="1" applyFont="1" applyFill="1" applyBorder="1" applyAlignment="1" applyProtection="1">
      <alignment horizontal="center" vertical="center" wrapText="1"/>
      <protection hidden="1"/>
    </xf>
    <xf numFmtId="0" fontId="105" fillId="25" borderId="60" xfId="0" applyFont="1" applyFill="1" applyBorder="1" applyAlignment="1" applyProtection="1">
      <alignment horizontal="center" vertical="center" wrapText="1"/>
      <protection hidden="1"/>
    </xf>
    <xf numFmtId="0" fontId="105" fillId="25" borderId="60" xfId="0" applyFont="1" applyFill="1" applyBorder="1" applyProtection="1">
      <protection hidden="1"/>
    </xf>
    <xf numFmtId="3" fontId="105" fillId="32" borderId="62" xfId="0" applyNumberFormat="1" applyFont="1" applyFill="1" applyBorder="1" applyAlignment="1" applyProtection="1">
      <alignment horizontal="center" vertical="center"/>
      <protection hidden="1"/>
    </xf>
    <xf numFmtId="10" fontId="93" fillId="3" borderId="1" xfId="0" applyNumberFormat="1" applyFont="1" applyFill="1" applyBorder="1" applyAlignment="1" applyProtection="1">
      <alignment horizontal="center" vertical="center"/>
      <protection hidden="1"/>
    </xf>
    <xf numFmtId="3" fontId="105" fillId="32" borderId="60" xfId="0" applyNumberFormat="1" applyFont="1" applyFill="1" applyBorder="1" applyAlignment="1" applyProtection="1">
      <alignment horizontal="center" vertical="center"/>
      <protection hidden="1"/>
    </xf>
    <xf numFmtId="3" fontId="103" fillId="30" borderId="62" xfId="0" applyNumberFormat="1" applyFont="1" applyFill="1" applyBorder="1" applyAlignment="1" applyProtection="1">
      <alignment horizontal="center" vertical="center"/>
      <protection hidden="1"/>
    </xf>
    <xf numFmtId="10" fontId="113" fillId="3" borderId="1" xfId="0" applyNumberFormat="1" applyFont="1" applyFill="1" applyBorder="1" applyAlignment="1" applyProtection="1">
      <alignment horizontal="center" vertical="center"/>
      <protection hidden="1"/>
    </xf>
    <xf numFmtId="3" fontId="103" fillId="30" borderId="60" xfId="0" applyNumberFormat="1" applyFont="1" applyFill="1" applyBorder="1" applyAlignment="1" applyProtection="1">
      <alignment horizontal="center" vertical="center"/>
      <protection hidden="1"/>
    </xf>
    <xf numFmtId="0" fontId="107" fillId="26" borderId="60" xfId="0" applyFont="1" applyFill="1" applyBorder="1" applyAlignment="1" applyProtection="1">
      <alignment horizontal="center" vertical="center" wrapText="1"/>
      <protection hidden="1"/>
    </xf>
    <xf numFmtId="0" fontId="105" fillId="26" borderId="60" xfId="0" applyFont="1" applyFill="1" applyBorder="1" applyAlignment="1" applyProtection="1">
      <alignment horizontal="left"/>
      <protection hidden="1"/>
    </xf>
    <xf numFmtId="3" fontId="105" fillId="27" borderId="60" xfId="0" applyNumberFormat="1" applyFont="1" applyFill="1" applyBorder="1" applyAlignment="1" applyProtection="1">
      <alignment horizontal="center" vertical="center"/>
      <protection hidden="1"/>
    </xf>
    <xf numFmtId="0" fontId="103" fillId="26" borderId="60" xfId="0" applyFont="1" applyFill="1" applyBorder="1" applyAlignment="1" applyProtection="1">
      <alignment horizontal="right"/>
      <protection hidden="1"/>
    </xf>
    <xf numFmtId="0" fontId="103" fillId="26" borderId="60" xfId="0" applyFont="1" applyFill="1" applyBorder="1" applyAlignment="1" applyProtection="1">
      <alignment horizontal="center" vertical="center"/>
      <protection hidden="1"/>
    </xf>
    <xf numFmtId="0" fontId="105" fillId="26" borderId="59" xfId="0" applyFont="1" applyFill="1" applyBorder="1" applyAlignment="1" applyProtection="1">
      <alignment horizontal="left" vertical="center" wrapText="1"/>
      <protection hidden="1"/>
    </xf>
    <xf numFmtId="0" fontId="105" fillId="26" borderId="60" xfId="0" applyFont="1" applyFill="1" applyBorder="1" applyAlignment="1" applyProtection="1">
      <alignment horizontal="left" vertical="center"/>
      <protection hidden="1"/>
    </xf>
    <xf numFmtId="0" fontId="103" fillId="26" borderId="60" xfId="0" applyFont="1" applyFill="1" applyBorder="1" applyAlignment="1" applyProtection="1">
      <alignment horizontal="right" vertical="center"/>
      <protection hidden="1"/>
    </xf>
    <xf numFmtId="3" fontId="103" fillId="26" borderId="60" xfId="0" applyNumberFormat="1" applyFont="1" applyFill="1" applyBorder="1" applyAlignment="1" applyProtection="1">
      <alignment horizontal="center" vertical="center"/>
      <protection hidden="1"/>
    </xf>
    <xf numFmtId="0" fontId="106" fillId="16" borderId="40" xfId="0" applyFont="1" applyFill="1" applyBorder="1" applyAlignment="1" applyProtection="1">
      <alignment horizontal="center" vertical="center" wrapText="1"/>
      <protection hidden="1"/>
    </xf>
    <xf numFmtId="0" fontId="106" fillId="16" borderId="41" xfId="0" applyFont="1" applyFill="1" applyBorder="1" applyAlignment="1" applyProtection="1">
      <alignment horizontal="center" vertical="center" wrapText="1"/>
      <protection hidden="1"/>
    </xf>
    <xf numFmtId="0" fontId="110" fillId="16" borderId="63" xfId="0" applyFont="1" applyFill="1" applyBorder="1" applyAlignment="1" applyProtection="1">
      <alignment horizontal="center" vertical="center" wrapText="1"/>
      <protection hidden="1"/>
    </xf>
    <xf numFmtId="0" fontId="110" fillId="16" borderId="64" xfId="0" applyFont="1" applyFill="1" applyBorder="1" applyAlignment="1" applyProtection="1">
      <alignment horizontal="center" vertical="center" wrapText="1"/>
      <protection hidden="1"/>
    </xf>
    <xf numFmtId="0" fontId="110" fillId="16" borderId="40" xfId="0" applyFont="1" applyFill="1" applyBorder="1" applyAlignment="1" applyProtection="1">
      <alignment horizontal="center" vertical="center" wrapText="1"/>
      <protection hidden="1"/>
    </xf>
    <xf numFmtId="0" fontId="110" fillId="16" borderId="1" xfId="0" applyFont="1" applyFill="1" applyBorder="1" applyAlignment="1" applyProtection="1">
      <alignment horizontal="center" vertical="center" wrapText="1"/>
      <protection hidden="1"/>
    </xf>
    <xf numFmtId="0" fontId="110" fillId="16" borderId="41" xfId="0" applyFont="1" applyFill="1" applyBorder="1" applyAlignment="1" applyProtection="1">
      <alignment horizontal="center" vertical="center" wrapText="1"/>
      <protection hidden="1"/>
    </xf>
    <xf numFmtId="0" fontId="110" fillId="39" borderId="8" xfId="0" applyFont="1" applyFill="1" applyBorder="1" applyAlignment="1" applyProtection="1">
      <alignment horizontal="center" vertical="center" wrapText="1"/>
      <protection hidden="1"/>
    </xf>
    <xf numFmtId="0" fontId="106" fillId="16" borderId="42" xfId="0" applyFont="1" applyFill="1" applyBorder="1" applyAlignment="1" applyProtection="1">
      <alignment horizontal="center" vertical="center" wrapText="1"/>
      <protection hidden="1"/>
    </xf>
    <xf numFmtId="0" fontId="106" fillId="16" borderId="44" xfId="0" applyFont="1" applyFill="1" applyBorder="1" applyAlignment="1" applyProtection="1">
      <alignment horizontal="center" vertical="center" wrapText="1"/>
      <protection hidden="1"/>
    </xf>
    <xf numFmtId="0" fontId="110" fillId="39" borderId="85" xfId="0" applyFont="1" applyFill="1" applyBorder="1" applyAlignment="1" applyProtection="1">
      <alignment horizontal="center" vertical="center" wrapText="1"/>
      <protection hidden="1"/>
    </xf>
    <xf numFmtId="0" fontId="110" fillId="16" borderId="42" xfId="0" applyFont="1" applyFill="1" applyBorder="1" applyAlignment="1" applyProtection="1">
      <alignment horizontal="center" vertical="center" wrapText="1"/>
      <protection hidden="1"/>
    </xf>
    <xf numFmtId="0" fontId="110" fillId="16" borderId="44" xfId="0" applyFont="1" applyFill="1" applyBorder="1" applyAlignment="1" applyProtection="1">
      <alignment horizontal="center" vertical="center" wrapText="1"/>
      <protection hidden="1"/>
    </xf>
    <xf numFmtId="0" fontId="110" fillId="16" borderId="43" xfId="0" applyFont="1" applyFill="1" applyBorder="1" applyAlignment="1" applyProtection="1">
      <alignment horizontal="center" vertical="center" wrapText="1"/>
      <protection hidden="1"/>
    </xf>
    <xf numFmtId="0" fontId="105" fillId="25" borderId="82" xfId="0" applyFont="1" applyFill="1" applyBorder="1" applyAlignment="1" applyProtection="1">
      <alignment wrapText="1"/>
      <protection hidden="1"/>
    </xf>
    <xf numFmtId="0" fontId="105" fillId="25" borderId="124" xfId="0" applyFont="1" applyFill="1" applyBorder="1" applyAlignment="1" applyProtection="1">
      <alignment wrapText="1"/>
      <protection hidden="1"/>
    </xf>
    <xf numFmtId="0" fontId="105" fillId="25" borderId="127" xfId="0" applyFont="1" applyFill="1" applyBorder="1" applyAlignment="1" applyProtection="1">
      <alignment wrapText="1"/>
      <protection hidden="1"/>
    </xf>
    <xf numFmtId="0" fontId="105" fillId="25" borderId="60" xfId="0" applyFont="1" applyFill="1" applyBorder="1" applyAlignment="1" applyProtection="1">
      <alignment wrapText="1"/>
      <protection hidden="1"/>
    </xf>
    <xf numFmtId="10" fontId="43" fillId="3" borderId="1" xfId="0" applyNumberFormat="1" applyFont="1" applyFill="1" applyBorder="1" applyAlignment="1" applyProtection="1">
      <alignment vertical="center"/>
      <protection hidden="1"/>
    </xf>
    <xf numFmtId="4" fontId="19" fillId="36" borderId="1" xfId="0" applyNumberFormat="1" applyFont="1" applyFill="1" applyBorder="1" applyAlignment="1" applyProtection="1">
      <alignment horizontal="right" vertical="center"/>
      <protection hidden="1"/>
    </xf>
    <xf numFmtId="4" fontId="43" fillId="36" borderId="1" xfId="1" applyNumberFormat="1" applyFont="1" applyFill="1" applyBorder="1" applyAlignment="1" applyProtection="1">
      <alignment vertical="center"/>
      <protection hidden="1"/>
    </xf>
    <xf numFmtId="10" fontId="43" fillId="36" borderId="1" xfId="0" applyNumberFormat="1" applyFont="1" applyFill="1" applyBorder="1" applyAlignment="1" applyProtection="1">
      <alignment vertical="center"/>
      <protection hidden="1"/>
    </xf>
    <xf numFmtId="166" fontId="43" fillId="36" borderId="1" xfId="1" applyNumberFormat="1" applyFont="1" applyFill="1" applyBorder="1" applyAlignment="1" applyProtection="1">
      <alignment vertical="center"/>
      <protection hidden="1"/>
    </xf>
    <xf numFmtId="4" fontId="4" fillId="4" borderId="1" xfId="0" applyNumberFormat="1" applyFont="1" applyFill="1" applyBorder="1" applyProtection="1">
      <protection hidden="1"/>
    </xf>
    <xf numFmtId="4" fontId="4" fillId="38" borderId="1" xfId="0" applyNumberFormat="1" applyFont="1" applyFill="1" applyBorder="1" applyProtection="1">
      <protection hidden="1"/>
    </xf>
    <xf numFmtId="0" fontId="4" fillId="0" borderId="57" xfId="0" applyFont="1" applyFill="1" applyBorder="1" applyAlignment="1">
      <alignment vertical="center"/>
    </xf>
    <xf numFmtId="0" fontId="4" fillId="14" borderId="57" xfId="0" applyFont="1" applyFill="1" applyBorder="1" applyAlignment="1">
      <alignment horizontal="center" vertical="center"/>
    </xf>
    <xf numFmtId="0" fontId="4" fillId="14" borderId="1" xfId="0" applyFont="1" applyFill="1" applyBorder="1" applyAlignment="1">
      <alignment horizontal="center" vertical="center"/>
    </xf>
    <xf numFmtId="0" fontId="4" fillId="0" borderId="58" xfId="0" applyFont="1" applyFill="1" applyBorder="1" applyAlignment="1">
      <alignment vertical="center"/>
    </xf>
    <xf numFmtId="0" fontId="4" fillId="14" borderId="58" xfId="0" applyFont="1" applyFill="1" applyBorder="1" applyAlignment="1">
      <alignment horizontal="center" vertical="center"/>
    </xf>
    <xf numFmtId="0" fontId="4" fillId="0" borderId="58" xfId="0" applyFont="1" applyFill="1" applyBorder="1" applyAlignment="1">
      <alignment vertical="center" wrapText="1"/>
    </xf>
    <xf numFmtId="4" fontId="24" fillId="2" borderId="1" xfId="0" applyNumberFormat="1" applyFont="1" applyFill="1" applyBorder="1" applyAlignment="1" applyProtection="1">
      <alignment horizontal="right" vertical="center"/>
      <protection locked="0"/>
    </xf>
    <xf numFmtId="4" fontId="25" fillId="0" borderId="15" xfId="0" applyNumberFormat="1" applyFont="1" applyFill="1" applyBorder="1" applyAlignment="1" applyProtection="1">
      <alignment horizontal="right" vertical="center"/>
      <protection hidden="1"/>
    </xf>
    <xf numFmtId="10" fontId="43" fillId="0" borderId="1" xfId="0" applyNumberFormat="1" applyFont="1" applyFill="1" applyBorder="1" applyAlignment="1" applyProtection="1">
      <alignment vertical="center"/>
      <protection hidden="1"/>
    </xf>
    <xf numFmtId="0" fontId="138" fillId="24" borderId="0" xfId="0" applyFont="1" applyFill="1" applyBorder="1" applyProtection="1">
      <protection hidden="1"/>
    </xf>
    <xf numFmtId="0" fontId="105" fillId="25" borderId="119" xfId="0" applyFont="1" applyFill="1" applyBorder="1" applyAlignment="1" applyProtection="1">
      <alignment vertical="center"/>
      <protection hidden="1"/>
    </xf>
    <xf numFmtId="0" fontId="105" fillId="25" borderId="124" xfId="0" applyFont="1" applyFill="1" applyBorder="1" applyAlignment="1" applyProtection="1">
      <alignment vertical="center"/>
      <protection hidden="1"/>
    </xf>
    <xf numFmtId="0" fontId="105" fillId="25" borderId="110" xfId="0" applyFont="1" applyFill="1" applyBorder="1" applyAlignment="1" applyProtection="1">
      <alignment vertical="center"/>
      <protection hidden="1"/>
    </xf>
    <xf numFmtId="0" fontId="6" fillId="4" borderId="0" xfId="0" applyFont="1" applyFill="1" applyBorder="1" applyAlignment="1">
      <alignment horizontal="left" wrapText="1"/>
    </xf>
    <xf numFmtId="0" fontId="7" fillId="4" borderId="0" xfId="0" applyFont="1" applyFill="1" applyBorder="1" applyAlignment="1">
      <alignment horizontal="left" wrapText="1"/>
    </xf>
    <xf numFmtId="0" fontId="8" fillId="4" borderId="0" xfId="0" quotePrefix="1" applyFont="1" applyFill="1" applyBorder="1" applyAlignment="1">
      <alignment horizontal="left" wrapText="1"/>
    </xf>
    <xf numFmtId="0" fontId="4" fillId="4" borderId="0" xfId="0" applyFont="1" applyFill="1" applyBorder="1" applyAlignment="1">
      <alignment horizontal="left" wrapText="1"/>
    </xf>
    <xf numFmtId="0" fontId="5" fillId="4" borderId="0" xfId="0" applyFont="1" applyFill="1" applyBorder="1" applyAlignment="1">
      <alignment horizontal="left" wrapText="1"/>
    </xf>
    <xf numFmtId="0" fontId="4" fillId="4" borderId="0" xfId="0" applyFont="1" applyFill="1" applyBorder="1" applyAlignment="1" applyProtection="1">
      <alignment horizontal="left" wrapText="1"/>
    </xf>
    <xf numFmtId="0" fontId="11" fillId="7" borderId="5" xfId="0" applyFont="1" applyFill="1" applyBorder="1" applyAlignment="1" applyProtection="1">
      <alignment horizontal="center" vertical="center" wrapText="1"/>
    </xf>
    <xf numFmtId="0" fontId="11" fillId="7" borderId="0" xfId="0" applyFont="1" applyFill="1" applyBorder="1" applyAlignment="1" applyProtection="1">
      <alignment horizontal="center" vertical="center" wrapText="1"/>
    </xf>
    <xf numFmtId="0" fontId="4" fillId="4" borderId="6" xfId="0" applyFont="1" applyFill="1" applyBorder="1" applyAlignment="1">
      <alignment horizontal="left" wrapText="1"/>
    </xf>
    <xf numFmtId="0" fontId="5" fillId="4" borderId="6" xfId="0" applyFont="1" applyFill="1" applyBorder="1" applyAlignment="1">
      <alignment horizontal="left" wrapText="1"/>
    </xf>
    <xf numFmtId="0" fontId="4" fillId="0" borderId="0" xfId="0" applyFont="1" applyFill="1" applyBorder="1" applyAlignment="1">
      <alignment horizontal="left" wrapText="1"/>
    </xf>
    <xf numFmtId="0" fontId="4" fillId="0" borderId="6" xfId="0" applyFont="1" applyFill="1" applyBorder="1" applyAlignment="1">
      <alignment horizontal="left" wrapText="1"/>
    </xf>
    <xf numFmtId="0" fontId="14" fillId="8" borderId="0" xfId="0" applyFont="1" applyFill="1" applyBorder="1" applyAlignment="1">
      <alignment horizontal="center"/>
    </xf>
    <xf numFmtId="0" fontId="14" fillId="8" borderId="6" xfId="0" applyFont="1" applyFill="1" applyBorder="1" applyAlignment="1">
      <alignment horizontal="center"/>
    </xf>
    <xf numFmtId="0" fontId="10" fillId="4" borderId="0" xfId="0" applyFont="1" applyFill="1" applyBorder="1" applyAlignment="1">
      <alignment wrapText="1"/>
    </xf>
    <xf numFmtId="0" fontId="5" fillId="4" borderId="8" xfId="0" applyFont="1" applyFill="1" applyBorder="1" applyAlignment="1" applyProtection="1">
      <alignment horizontal="left" vertical="top" wrapText="1"/>
    </xf>
    <xf numFmtId="0" fontId="4" fillId="13" borderId="0" xfId="0" applyFont="1" applyFill="1" applyBorder="1" applyAlignment="1">
      <alignment horizontal="left" vertical="top" wrapText="1"/>
    </xf>
    <xf numFmtId="0" fontId="4" fillId="13" borderId="6" xfId="0" applyFont="1" applyFill="1" applyBorder="1" applyAlignment="1">
      <alignment horizontal="left" vertical="top" wrapText="1"/>
    </xf>
    <xf numFmtId="0" fontId="10" fillId="4" borderId="0" xfId="0" applyFont="1" applyFill="1" applyBorder="1" applyAlignment="1">
      <alignment horizontal="left" wrapText="1"/>
    </xf>
    <xf numFmtId="0" fontId="10" fillId="4" borderId="6" xfId="0" applyFont="1" applyFill="1" applyBorder="1" applyAlignment="1">
      <alignment horizontal="left" wrapText="1"/>
    </xf>
    <xf numFmtId="0" fontId="17" fillId="0" borderId="1" xfId="0" applyFont="1" applyFill="1" applyBorder="1" applyAlignment="1" applyProtection="1">
      <alignment horizontal="left" vertical="center"/>
      <protection hidden="1"/>
    </xf>
    <xf numFmtId="0" fontId="18" fillId="15" borderId="0" xfId="0" applyFont="1" applyFill="1" applyBorder="1" applyAlignment="1" applyProtection="1">
      <alignment horizontal="center" vertical="center" wrapText="1"/>
      <protection hidden="1"/>
    </xf>
    <xf numFmtId="0" fontId="122" fillId="15" borderId="0" xfId="0" applyFont="1" applyFill="1" applyBorder="1" applyAlignment="1" applyProtection="1">
      <alignment horizontal="center" vertical="center" wrapText="1"/>
      <protection hidden="1"/>
    </xf>
    <xf numFmtId="0" fontId="17" fillId="33" borderId="0" xfId="0" applyFont="1" applyFill="1" applyBorder="1" applyAlignment="1" applyProtection="1">
      <alignment horizontal="left" vertical="center"/>
      <protection hidden="1"/>
    </xf>
    <xf numFmtId="0" fontId="17" fillId="33" borderId="6" xfId="0" applyFont="1" applyFill="1" applyBorder="1" applyAlignment="1" applyProtection="1">
      <alignment horizontal="left" vertical="center"/>
      <protection hidden="1"/>
    </xf>
    <xf numFmtId="0" fontId="117" fillId="16" borderId="19" xfId="0" applyFont="1" applyFill="1" applyBorder="1" applyAlignment="1" applyProtection="1">
      <alignment horizontal="left" vertical="center"/>
      <protection locked="0"/>
    </xf>
    <xf numFmtId="0" fontId="117" fillId="16" borderId="21" xfId="0" applyFont="1" applyFill="1" applyBorder="1" applyAlignment="1" applyProtection="1">
      <alignment horizontal="left" vertical="center"/>
      <protection locked="0"/>
    </xf>
    <xf numFmtId="0" fontId="117" fillId="16" borderId="20" xfId="0" applyFont="1" applyFill="1" applyBorder="1" applyAlignment="1" applyProtection="1">
      <alignment horizontal="left" vertical="center"/>
      <protection locked="0"/>
    </xf>
    <xf numFmtId="0" fontId="118" fillId="14" borderId="0" xfId="0" applyFont="1" applyFill="1" applyBorder="1" applyAlignment="1" applyProtection="1">
      <alignment horizontal="left" vertical="center"/>
      <protection hidden="1"/>
    </xf>
    <xf numFmtId="0" fontId="83" fillId="33" borderId="1" xfId="0" applyFont="1" applyFill="1" applyBorder="1" applyAlignment="1" applyProtection="1">
      <alignment horizontal="center" vertical="center" wrapText="1"/>
      <protection hidden="1"/>
    </xf>
    <xf numFmtId="4" fontId="83" fillId="34" borderId="19" xfId="0" applyNumberFormat="1" applyFont="1" applyFill="1" applyBorder="1" applyAlignment="1" applyProtection="1">
      <alignment horizontal="left" vertical="center"/>
      <protection hidden="1"/>
    </xf>
    <xf numFmtId="4" fontId="83" fillId="34" borderId="21" xfId="0" applyNumberFormat="1" applyFont="1" applyFill="1" applyBorder="1" applyAlignment="1" applyProtection="1">
      <alignment horizontal="left" vertical="center"/>
      <protection hidden="1"/>
    </xf>
    <xf numFmtId="4" fontId="83" fillId="34" borderId="20" xfId="0" applyNumberFormat="1" applyFont="1" applyFill="1" applyBorder="1" applyAlignment="1" applyProtection="1">
      <alignment horizontal="left" vertical="center"/>
      <protection hidden="1"/>
    </xf>
    <xf numFmtId="0" fontId="17" fillId="2" borderId="1" xfId="0" applyFont="1" applyFill="1" applyBorder="1" applyAlignment="1" applyProtection="1">
      <alignment horizontal="left" vertical="center"/>
      <protection locked="0"/>
    </xf>
    <xf numFmtId="0" fontId="17" fillId="0" borderId="1" xfId="0" applyFont="1" applyFill="1" applyBorder="1" applyAlignment="1" applyProtection="1">
      <alignment horizontal="left" vertical="center" wrapText="1"/>
      <protection hidden="1"/>
    </xf>
    <xf numFmtId="0" fontId="19" fillId="33" borderId="0" xfId="0" applyFont="1" applyFill="1" applyBorder="1" applyAlignment="1" applyProtection="1">
      <alignment horizontal="left" vertical="center"/>
      <protection hidden="1"/>
    </xf>
    <xf numFmtId="0" fontId="127" fillId="0" borderId="0" xfId="0" applyFont="1" applyFill="1" applyBorder="1" applyAlignment="1" applyProtection="1">
      <alignment horizontal="left" wrapText="1"/>
      <protection hidden="1"/>
    </xf>
    <xf numFmtId="0" fontId="31" fillId="14" borderId="0" xfId="0" applyFont="1" applyFill="1" applyBorder="1" applyAlignment="1" applyProtection="1">
      <alignment horizontal="right" vertical="center"/>
      <protection hidden="1"/>
    </xf>
    <xf numFmtId="10" fontId="0" fillId="0" borderId="0" xfId="0" applyNumberFormat="1" applyBorder="1" applyAlignment="1" applyProtection="1">
      <alignment horizontal="right"/>
      <protection hidden="1"/>
    </xf>
    <xf numFmtId="0" fontId="3" fillId="4" borderId="0" xfId="0" applyFont="1" applyFill="1" applyBorder="1" applyAlignment="1" applyProtection="1">
      <alignment horizontal="left"/>
      <protection hidden="1"/>
    </xf>
    <xf numFmtId="0" fontId="12" fillId="7" borderId="0" xfId="0" applyFont="1" applyFill="1" applyAlignment="1" applyProtection="1">
      <alignment horizontal="left" vertical="center" wrapText="1"/>
      <protection hidden="1"/>
    </xf>
    <xf numFmtId="0" fontId="12" fillId="7" borderId="8" xfId="0" applyFont="1" applyFill="1" applyBorder="1" applyAlignment="1" applyProtection="1">
      <alignment horizontal="left" vertical="center" wrapText="1"/>
      <protection hidden="1"/>
    </xf>
    <xf numFmtId="0" fontId="0" fillId="4" borderId="19" xfId="0" applyFont="1" applyFill="1" applyBorder="1" applyAlignment="1" applyProtection="1">
      <alignment horizontal="left" vertical="center" wrapText="1"/>
      <protection hidden="1"/>
    </xf>
    <xf numFmtId="0" fontId="0" fillId="4" borderId="21" xfId="0" applyFont="1" applyFill="1" applyBorder="1" applyAlignment="1" applyProtection="1">
      <alignment horizontal="left" vertical="center" wrapText="1"/>
      <protection hidden="1"/>
    </xf>
    <xf numFmtId="0" fontId="0" fillId="4" borderId="20" xfId="0" applyFont="1" applyFill="1" applyBorder="1" applyAlignment="1" applyProtection="1">
      <alignment horizontal="left" vertical="center" wrapText="1"/>
      <protection hidden="1"/>
    </xf>
    <xf numFmtId="0" fontId="0" fillId="4" borderId="0" xfId="0" applyFont="1" applyFill="1" applyBorder="1" applyAlignment="1" applyProtection="1">
      <alignment horizontal="center"/>
      <protection hidden="1"/>
    </xf>
    <xf numFmtId="164" fontId="2" fillId="3" borderId="19" xfId="0" applyNumberFormat="1" applyFont="1" applyFill="1" applyBorder="1" applyAlignment="1" applyProtection="1">
      <alignment horizontal="center"/>
      <protection hidden="1"/>
    </xf>
    <xf numFmtId="164" fontId="2" fillId="3" borderId="21" xfId="0" applyNumberFormat="1" applyFont="1" applyFill="1" applyBorder="1" applyAlignment="1" applyProtection="1">
      <alignment horizontal="center"/>
      <protection hidden="1"/>
    </xf>
    <xf numFmtId="164" fontId="2" fillId="3" borderId="20" xfId="0" applyNumberFormat="1" applyFont="1" applyFill="1" applyBorder="1" applyAlignment="1" applyProtection="1">
      <alignment horizontal="center"/>
      <protection hidden="1"/>
    </xf>
    <xf numFmtId="0" fontId="24" fillId="22" borderId="4" xfId="0" applyFont="1" applyFill="1" applyBorder="1" applyAlignment="1" applyProtection="1">
      <alignment horizontal="center" vertical="center" wrapText="1"/>
      <protection hidden="1"/>
    </xf>
    <xf numFmtId="0" fontId="24" fillId="22" borderId="6" xfId="0" applyFont="1" applyFill="1" applyBorder="1" applyAlignment="1" applyProtection="1">
      <alignment horizontal="center" vertical="center" wrapText="1"/>
      <protection hidden="1"/>
    </xf>
    <xf numFmtId="0" fontId="24" fillId="22" borderId="9" xfId="0" applyFont="1" applyFill="1" applyBorder="1" applyAlignment="1" applyProtection="1">
      <alignment horizontal="center" vertical="center" wrapText="1"/>
      <protection hidden="1"/>
    </xf>
    <xf numFmtId="0" fontId="97" fillId="15" borderId="19" xfId="0" applyFont="1" applyFill="1" applyBorder="1" applyAlignment="1" applyProtection="1">
      <alignment horizontal="right"/>
      <protection hidden="1"/>
    </xf>
    <xf numFmtId="0" fontId="97" fillId="15" borderId="21" xfId="0" applyFont="1" applyFill="1" applyBorder="1" applyAlignment="1" applyProtection="1">
      <alignment horizontal="right"/>
      <protection hidden="1"/>
    </xf>
    <xf numFmtId="0" fontId="97" fillId="15" borderId="20" xfId="0" applyFont="1" applyFill="1" applyBorder="1" applyAlignment="1" applyProtection="1">
      <alignment horizontal="right"/>
      <protection hidden="1"/>
    </xf>
    <xf numFmtId="0" fontId="93" fillId="14" borderId="19" xfId="0" applyFont="1" applyFill="1" applyBorder="1" applyAlignment="1" applyProtection="1">
      <alignment horizontal="right" wrapText="1"/>
      <protection hidden="1"/>
    </xf>
    <xf numFmtId="0" fontId="93" fillId="14" borderId="21" xfId="0" applyFont="1" applyFill="1" applyBorder="1" applyAlignment="1" applyProtection="1">
      <alignment horizontal="right" wrapText="1"/>
      <protection hidden="1"/>
    </xf>
    <xf numFmtId="0" fontId="93" fillId="14" borderId="20" xfId="0" applyFont="1" applyFill="1" applyBorder="1" applyAlignment="1" applyProtection="1">
      <alignment horizontal="right" wrapText="1"/>
      <protection hidden="1"/>
    </xf>
    <xf numFmtId="0" fontId="64" fillId="22" borderId="19" xfId="0" applyFont="1" applyFill="1" applyBorder="1" applyAlignment="1" applyProtection="1">
      <alignment horizontal="center" wrapText="1"/>
      <protection hidden="1"/>
    </xf>
    <xf numFmtId="0" fontId="64" fillId="22" borderId="21" xfId="0" applyFont="1" applyFill="1" applyBorder="1" applyAlignment="1" applyProtection="1">
      <alignment horizontal="center" wrapText="1"/>
      <protection hidden="1"/>
    </xf>
    <xf numFmtId="0" fontId="64" fillId="22" borderId="20" xfId="0" applyFont="1" applyFill="1" applyBorder="1" applyAlignment="1" applyProtection="1">
      <alignment horizontal="center" wrapText="1"/>
      <protection hidden="1"/>
    </xf>
    <xf numFmtId="44" fontId="63" fillId="14" borderId="19" xfId="0" applyNumberFormat="1" applyFont="1" applyFill="1" applyBorder="1" applyAlignment="1" applyProtection="1">
      <alignment horizontal="center" vertical="center"/>
      <protection hidden="1"/>
    </xf>
    <xf numFmtId="44" fontId="63" fillId="14" borderId="21" xfId="0" applyNumberFormat="1" applyFont="1" applyFill="1" applyBorder="1" applyAlignment="1" applyProtection="1">
      <alignment horizontal="center" vertical="center"/>
      <protection hidden="1"/>
    </xf>
    <xf numFmtId="0" fontId="17" fillId="22" borderId="1" xfId="0" applyFont="1" applyFill="1" applyBorder="1" applyAlignment="1" applyProtection="1">
      <alignment horizontal="center" vertical="center" wrapText="1"/>
      <protection hidden="1"/>
    </xf>
    <xf numFmtId="0" fontId="17" fillId="22" borderId="25" xfId="0" applyFont="1" applyFill="1" applyBorder="1" applyAlignment="1" applyProtection="1">
      <alignment horizontal="center" vertical="center" wrapText="1"/>
      <protection hidden="1"/>
    </xf>
    <xf numFmtId="0" fontId="17" fillId="22" borderId="24" xfId="0" applyFont="1" applyFill="1" applyBorder="1" applyAlignment="1" applyProtection="1">
      <alignment horizontal="center" vertical="center" wrapText="1"/>
      <protection hidden="1"/>
    </xf>
    <xf numFmtId="0" fontId="17" fillId="22" borderId="26" xfId="0" applyFont="1" applyFill="1" applyBorder="1" applyAlignment="1" applyProtection="1">
      <alignment horizontal="center" vertical="center" wrapText="1"/>
      <protection hidden="1"/>
    </xf>
    <xf numFmtId="0" fontId="22" fillId="4" borderId="28" xfId="0" applyFont="1" applyFill="1" applyBorder="1" applyAlignment="1" applyProtection="1">
      <alignment horizontal="center" vertical="center"/>
      <protection hidden="1"/>
    </xf>
    <xf numFmtId="0" fontId="22" fillId="4" borderId="29" xfId="0" applyFont="1" applyFill="1" applyBorder="1" applyAlignment="1" applyProtection="1">
      <alignment horizontal="center" vertical="center"/>
      <protection hidden="1"/>
    </xf>
    <xf numFmtId="0" fontId="19" fillId="6" borderId="28" xfId="0" applyFont="1" applyFill="1" applyBorder="1" applyAlignment="1" applyProtection="1">
      <alignment horizontal="left" vertical="center"/>
      <protection hidden="1"/>
    </xf>
    <xf numFmtId="0" fontId="19" fillId="6" borderId="30" xfId="0" applyFont="1" applyFill="1" applyBorder="1" applyAlignment="1" applyProtection="1">
      <alignment horizontal="left" vertical="center"/>
      <protection hidden="1"/>
    </xf>
    <xf numFmtId="0" fontId="19" fillId="6" borderId="29" xfId="0" applyFont="1" applyFill="1" applyBorder="1" applyAlignment="1" applyProtection="1">
      <alignment horizontal="left" vertical="center"/>
      <protection hidden="1"/>
    </xf>
    <xf numFmtId="0" fontId="19" fillId="4" borderId="15" xfId="0" applyFont="1" applyFill="1" applyBorder="1" applyAlignment="1" applyProtection="1">
      <alignment horizontal="left" vertical="center"/>
      <protection hidden="1"/>
    </xf>
    <xf numFmtId="0" fontId="21" fillId="6" borderId="17" xfId="0" applyFont="1" applyFill="1" applyBorder="1" applyAlignment="1" applyProtection="1">
      <alignment horizontal="left" vertical="center"/>
      <protection hidden="1"/>
    </xf>
    <xf numFmtId="0" fontId="31" fillId="4" borderId="0" xfId="0" applyFont="1" applyFill="1" applyBorder="1" applyAlignment="1" applyProtection="1">
      <alignment horizontal="right" vertical="center"/>
      <protection hidden="1"/>
    </xf>
    <xf numFmtId="0" fontId="18" fillId="9" borderId="0" xfId="0" applyFont="1" applyFill="1" applyBorder="1" applyAlignment="1" applyProtection="1">
      <alignment horizontal="center" vertical="center" wrapText="1"/>
      <protection hidden="1"/>
    </xf>
    <xf numFmtId="0" fontId="128" fillId="12" borderId="80" xfId="0" applyFont="1" applyFill="1" applyBorder="1" applyAlignment="1" applyProtection="1">
      <alignment horizontal="right"/>
      <protection hidden="1"/>
    </xf>
    <xf numFmtId="0" fontId="128" fillId="12" borderId="81" xfId="0" applyFont="1" applyFill="1" applyBorder="1" applyAlignment="1" applyProtection="1">
      <alignment horizontal="right"/>
      <protection hidden="1"/>
    </xf>
    <xf numFmtId="0" fontId="46" fillId="9" borderId="0" xfId="0" applyFont="1" applyFill="1" applyBorder="1" applyAlignment="1" applyProtection="1">
      <alignment horizontal="center" vertical="center" wrapText="1"/>
      <protection hidden="1"/>
    </xf>
    <xf numFmtId="0" fontId="46" fillId="9" borderId="17" xfId="0" applyFont="1" applyFill="1" applyBorder="1" applyAlignment="1" applyProtection="1">
      <alignment horizontal="center" vertical="center" wrapText="1"/>
      <protection hidden="1"/>
    </xf>
    <xf numFmtId="0" fontId="85" fillId="19" borderId="0" xfId="0" applyFont="1" applyFill="1" applyBorder="1" applyAlignment="1" applyProtection="1">
      <alignment horizontal="right" vertical="center"/>
      <protection hidden="1"/>
    </xf>
    <xf numFmtId="0" fontId="19" fillId="6" borderId="77" xfId="0" applyFont="1" applyFill="1" applyBorder="1" applyAlignment="1" applyProtection="1">
      <alignment horizontal="left" vertical="center"/>
      <protection hidden="1"/>
    </xf>
    <xf numFmtId="0" fontId="19" fillId="6" borderId="78" xfId="0" applyFont="1" applyFill="1" applyBorder="1" applyAlignment="1" applyProtection="1">
      <alignment horizontal="left" vertical="center"/>
      <protection hidden="1"/>
    </xf>
    <xf numFmtId="0" fontId="19" fillId="6" borderId="79" xfId="0" applyFont="1" applyFill="1" applyBorder="1" applyAlignment="1" applyProtection="1">
      <alignment horizontal="left" vertical="center"/>
      <protection hidden="1"/>
    </xf>
    <xf numFmtId="0" fontId="38" fillId="10" borderId="19" xfId="0" applyFont="1" applyFill="1" applyBorder="1" applyAlignment="1" applyProtection="1">
      <alignment horizontal="right" vertical="center"/>
      <protection hidden="1"/>
    </xf>
    <xf numFmtId="0" fontId="38" fillId="10" borderId="21" xfId="0" applyFont="1" applyFill="1" applyBorder="1" applyAlignment="1" applyProtection="1">
      <alignment horizontal="right" vertical="center"/>
      <protection hidden="1"/>
    </xf>
    <xf numFmtId="0" fontId="38" fillId="10" borderId="20" xfId="0" applyFont="1" applyFill="1" applyBorder="1" applyAlignment="1" applyProtection="1">
      <alignment horizontal="right" vertical="center"/>
      <protection hidden="1"/>
    </xf>
    <xf numFmtId="0" fontId="4" fillId="2" borderId="19" xfId="0" applyFont="1" applyFill="1" applyBorder="1" applyAlignment="1" applyProtection="1">
      <alignment horizontal="left" wrapText="1"/>
      <protection locked="0"/>
    </xf>
    <xf numFmtId="0" fontId="4" fillId="2" borderId="21" xfId="0" applyFont="1" applyFill="1" applyBorder="1" applyAlignment="1" applyProtection="1">
      <alignment horizontal="left" wrapText="1"/>
      <protection locked="0"/>
    </xf>
    <xf numFmtId="0" fontId="4" fillId="2" borderId="20" xfId="0" applyFont="1" applyFill="1" applyBorder="1" applyAlignment="1" applyProtection="1">
      <alignment horizontal="left" wrapText="1"/>
      <protection locked="0"/>
    </xf>
    <xf numFmtId="0" fontId="49" fillId="7" borderId="19" xfId="0" applyFont="1" applyFill="1" applyBorder="1" applyAlignment="1" applyProtection="1">
      <alignment horizontal="right" wrapText="1"/>
      <protection hidden="1"/>
    </xf>
    <xf numFmtId="0" fontId="49" fillId="7" borderId="21" xfId="0" applyFont="1" applyFill="1" applyBorder="1" applyAlignment="1" applyProtection="1">
      <alignment horizontal="right" wrapText="1"/>
      <protection hidden="1"/>
    </xf>
    <xf numFmtId="0" fontId="49" fillId="7" borderId="20" xfId="0" applyFont="1" applyFill="1" applyBorder="1" applyAlignment="1" applyProtection="1">
      <alignment horizontal="right" wrapText="1"/>
      <protection hidden="1"/>
    </xf>
    <xf numFmtId="0" fontId="4" fillId="3" borderId="19" xfId="0" applyFont="1" applyFill="1" applyBorder="1" applyAlignment="1" applyProtection="1">
      <alignment horizontal="left" wrapText="1"/>
      <protection hidden="1"/>
    </xf>
    <xf numFmtId="0" fontId="0" fillId="3" borderId="21" xfId="0" applyFill="1" applyBorder="1" applyAlignment="1" applyProtection="1">
      <alignment horizontal="left" wrapText="1"/>
      <protection hidden="1"/>
    </xf>
    <xf numFmtId="0" fontId="0" fillId="3" borderId="20" xfId="0" applyFill="1" applyBorder="1" applyAlignment="1" applyProtection="1">
      <alignment horizontal="left" wrapText="1"/>
      <protection hidden="1"/>
    </xf>
    <xf numFmtId="0" fontId="54" fillId="7" borderId="19" xfId="0" applyFont="1" applyFill="1" applyBorder="1" applyAlignment="1" applyProtection="1">
      <alignment horizontal="right" vertical="center"/>
      <protection hidden="1"/>
    </xf>
    <xf numFmtId="0" fontId="54" fillId="7" borderId="20" xfId="0" applyFont="1" applyFill="1" applyBorder="1" applyAlignment="1" applyProtection="1">
      <alignment horizontal="right" vertical="center"/>
      <protection hidden="1"/>
    </xf>
    <xf numFmtId="0" fontId="58" fillId="3" borderId="19" xfId="0" applyFont="1" applyFill="1" applyBorder="1" applyAlignment="1" applyProtection="1">
      <alignment horizontal="left" vertical="center" wrapText="1"/>
      <protection hidden="1"/>
    </xf>
    <xf numFmtId="0" fontId="58" fillId="3" borderId="21" xfId="0" applyFont="1" applyFill="1" applyBorder="1" applyAlignment="1" applyProtection="1">
      <alignment horizontal="left" vertical="center"/>
      <protection hidden="1"/>
    </xf>
    <xf numFmtId="0" fontId="58" fillId="3" borderId="20" xfId="0" applyFont="1" applyFill="1" applyBorder="1" applyAlignment="1" applyProtection="1">
      <alignment horizontal="left" vertical="center"/>
      <protection hidden="1"/>
    </xf>
    <xf numFmtId="0" fontId="0" fillId="2" borderId="19" xfId="0" applyFill="1" applyBorder="1" applyAlignment="1" applyProtection="1">
      <alignment horizontal="left"/>
      <protection locked="0"/>
    </xf>
    <xf numFmtId="0" fontId="0" fillId="2" borderId="20" xfId="0" applyFill="1" applyBorder="1" applyAlignment="1" applyProtection="1">
      <alignment horizontal="left"/>
      <protection locked="0"/>
    </xf>
    <xf numFmtId="0" fontId="54" fillId="7" borderId="19" xfId="0" applyFont="1" applyFill="1" applyBorder="1" applyAlignment="1" applyProtection="1">
      <alignment horizontal="right"/>
      <protection hidden="1"/>
    </xf>
    <xf numFmtId="0" fontId="54" fillId="7" borderId="20" xfId="0" applyFont="1" applyFill="1" applyBorder="1" applyAlignment="1" applyProtection="1">
      <alignment horizontal="right"/>
      <protection hidden="1"/>
    </xf>
    <xf numFmtId="0" fontId="5" fillId="3" borderId="19" xfId="0" applyFont="1" applyFill="1" applyBorder="1" applyAlignment="1" applyProtection="1">
      <alignment horizontal="left" vertical="center" wrapText="1"/>
      <protection hidden="1"/>
    </xf>
    <xf numFmtId="0" fontId="5" fillId="3" borderId="21" xfId="0" applyFont="1" applyFill="1" applyBorder="1" applyAlignment="1" applyProtection="1">
      <alignment horizontal="left" vertical="center"/>
      <protection hidden="1"/>
    </xf>
    <xf numFmtId="0" fontId="5" fillId="3" borderId="20" xfId="0" applyFont="1" applyFill="1" applyBorder="1" applyAlignment="1" applyProtection="1">
      <alignment horizontal="left" vertical="center"/>
      <protection hidden="1"/>
    </xf>
    <xf numFmtId="0" fontId="48" fillId="7" borderId="0" xfId="0" applyFont="1" applyFill="1" applyBorder="1" applyAlignment="1" applyProtection="1">
      <alignment horizontal="center" vertical="center" wrapText="1"/>
      <protection hidden="1"/>
    </xf>
    <xf numFmtId="0" fontId="48" fillId="7" borderId="0" xfId="0" applyFont="1" applyFill="1" applyBorder="1" applyAlignment="1" applyProtection="1">
      <alignment horizontal="center" vertical="center"/>
      <protection hidden="1"/>
    </xf>
    <xf numFmtId="0" fontId="4" fillId="3" borderId="19" xfId="0" applyFont="1" applyFill="1" applyBorder="1" applyAlignment="1" applyProtection="1">
      <alignment horizontal="left"/>
      <protection hidden="1"/>
    </xf>
    <xf numFmtId="0" fontId="0" fillId="3" borderId="21" xfId="0" applyFill="1" applyBorder="1" applyAlignment="1" applyProtection="1">
      <alignment horizontal="left"/>
      <protection hidden="1"/>
    </xf>
    <xf numFmtId="0" fontId="0" fillId="3" borderId="20" xfId="0" applyFill="1" applyBorder="1" applyAlignment="1" applyProtection="1">
      <alignment horizontal="left"/>
      <protection hidden="1"/>
    </xf>
    <xf numFmtId="0" fontId="0" fillId="2" borderId="19" xfId="0" applyFill="1" applyBorder="1" applyAlignment="1" applyProtection="1">
      <alignment horizontal="left" wrapText="1"/>
      <protection locked="0"/>
    </xf>
    <xf numFmtId="0" fontId="0" fillId="2" borderId="21" xfId="0" applyFill="1" applyBorder="1" applyAlignment="1" applyProtection="1">
      <alignment horizontal="left" wrapText="1"/>
      <protection locked="0"/>
    </xf>
    <xf numFmtId="0" fontId="0" fillId="2" borderId="20" xfId="0" applyFill="1" applyBorder="1" applyAlignment="1" applyProtection="1">
      <alignment horizontal="left" wrapText="1"/>
      <protection locked="0"/>
    </xf>
    <xf numFmtId="3" fontId="72" fillId="32" borderId="115" xfId="0" applyNumberFormat="1" applyFont="1" applyFill="1" applyBorder="1" applyAlignment="1" applyProtection="1">
      <alignment horizontal="right" vertical="center"/>
      <protection locked="0"/>
    </xf>
    <xf numFmtId="3" fontId="72" fillId="32" borderId="116" xfId="0" applyNumberFormat="1" applyFont="1" applyFill="1" applyBorder="1" applyAlignment="1" applyProtection="1">
      <alignment horizontal="right" vertical="center"/>
      <protection locked="0"/>
    </xf>
    <xf numFmtId="3" fontId="72" fillId="32" borderId="117" xfId="0" applyNumberFormat="1" applyFont="1" applyFill="1" applyBorder="1" applyAlignment="1" applyProtection="1">
      <alignment horizontal="right" vertical="center"/>
      <protection locked="0"/>
    </xf>
    <xf numFmtId="0" fontId="72" fillId="25" borderId="111" xfId="0" applyFont="1" applyFill="1" applyBorder="1" applyAlignment="1" applyProtection="1">
      <alignment horizontal="center" vertical="center" wrapText="1"/>
      <protection hidden="1"/>
    </xf>
    <xf numFmtId="0" fontId="72" fillId="25" borderId="112" xfId="0" applyFont="1" applyFill="1" applyBorder="1" applyAlignment="1" applyProtection="1">
      <alignment horizontal="center" vertical="center" wrapText="1"/>
      <protection hidden="1"/>
    </xf>
    <xf numFmtId="0" fontId="72" fillId="25" borderId="99" xfId="0" applyFont="1" applyFill="1" applyBorder="1" applyAlignment="1" applyProtection="1">
      <alignment horizontal="center" vertical="center" wrapText="1"/>
      <protection hidden="1"/>
    </xf>
    <xf numFmtId="0" fontId="105" fillId="26" borderId="118" xfId="0" applyFont="1" applyFill="1" applyBorder="1" applyAlignment="1" applyProtection="1">
      <alignment horizontal="left" vertical="center" wrapText="1"/>
      <protection hidden="1"/>
    </xf>
    <xf numFmtId="0" fontId="105" fillId="26" borderId="116" xfId="0" applyFont="1" applyFill="1" applyBorder="1" applyAlignment="1" applyProtection="1">
      <alignment horizontal="left" vertical="center" wrapText="1"/>
      <protection hidden="1"/>
    </xf>
    <xf numFmtId="0" fontId="72" fillId="25" borderId="120" xfId="0" applyFont="1" applyFill="1" applyBorder="1" applyAlignment="1" applyProtection="1">
      <alignment horizontal="left" wrapText="1"/>
      <protection hidden="1"/>
    </xf>
    <xf numFmtId="0" fontId="72" fillId="25" borderId="121" xfId="0" applyFont="1" applyFill="1" applyBorder="1" applyAlignment="1" applyProtection="1">
      <alignment horizontal="left" wrapText="1"/>
      <protection hidden="1"/>
    </xf>
    <xf numFmtId="0" fontId="72" fillId="31" borderId="84" xfId="0" applyFont="1" applyFill="1" applyBorder="1" applyAlignment="1" applyProtection="1">
      <alignment horizontal="left" vertical="top"/>
      <protection hidden="1"/>
    </xf>
    <xf numFmtId="0" fontId="72" fillId="31" borderId="47" xfId="0" applyFont="1" applyFill="1" applyBorder="1" applyAlignment="1" applyProtection="1">
      <alignment horizontal="left" vertical="top"/>
      <protection hidden="1"/>
    </xf>
    <xf numFmtId="0" fontId="72" fillId="25" borderId="80" xfId="0" applyFont="1" applyFill="1" applyBorder="1" applyAlignment="1" applyProtection="1">
      <protection hidden="1"/>
    </xf>
    <xf numFmtId="0" fontId="72" fillId="25" borderId="34" xfId="0" applyFont="1" applyFill="1" applyBorder="1" applyAlignment="1" applyProtection="1">
      <protection hidden="1"/>
    </xf>
    <xf numFmtId="0" fontId="72" fillId="25" borderId="118" xfId="0" applyFont="1" applyFill="1" applyBorder="1" applyAlignment="1" applyProtection="1">
      <alignment horizontal="left" vertical="top" wrapText="1"/>
      <protection hidden="1"/>
    </xf>
    <xf numFmtId="0" fontId="64" fillId="0" borderId="117" xfId="0" applyFont="1" applyFill="1" applyBorder="1" applyProtection="1">
      <protection hidden="1"/>
    </xf>
    <xf numFmtId="0" fontId="72" fillId="25" borderId="97" xfId="0" applyFont="1" applyFill="1" applyBorder="1" applyAlignment="1" applyProtection="1">
      <alignment horizontal="center" wrapText="1"/>
      <protection hidden="1"/>
    </xf>
    <xf numFmtId="0" fontId="64" fillId="0" borderId="99" xfId="0" applyFont="1" applyFill="1" applyBorder="1" applyProtection="1">
      <protection hidden="1"/>
    </xf>
    <xf numFmtId="0" fontId="72" fillId="25" borderId="98" xfId="0" applyFont="1" applyFill="1" applyBorder="1" applyAlignment="1" applyProtection="1">
      <alignment horizontal="center" wrapText="1"/>
      <protection hidden="1"/>
    </xf>
    <xf numFmtId="0" fontId="72" fillId="25" borderId="99" xfId="0" applyFont="1" applyFill="1" applyBorder="1" applyAlignment="1" applyProtection="1">
      <alignment horizontal="center" wrapText="1"/>
      <protection hidden="1"/>
    </xf>
    <xf numFmtId="3" fontId="72" fillId="32" borderId="59" xfId="0" applyNumberFormat="1" applyFont="1" applyFill="1" applyBorder="1" applyAlignment="1" applyProtection="1">
      <alignment horizontal="right" vertical="center"/>
      <protection locked="0"/>
    </xf>
    <xf numFmtId="3" fontId="72" fillId="32" borderId="114" xfId="0" applyNumberFormat="1" applyFont="1" applyFill="1" applyBorder="1" applyAlignment="1" applyProtection="1">
      <alignment horizontal="right" vertical="center"/>
      <protection locked="0"/>
    </xf>
    <xf numFmtId="3" fontId="72" fillId="32" borderId="36" xfId="0" applyNumberFormat="1" applyFont="1" applyFill="1" applyBorder="1" applyAlignment="1" applyProtection="1">
      <alignment horizontal="right" vertical="center"/>
      <protection locked="0"/>
    </xf>
    <xf numFmtId="0" fontId="47" fillId="9" borderId="0" xfId="0" applyFont="1" applyFill="1" applyBorder="1" applyAlignment="1" applyProtection="1">
      <alignment horizontal="center" vertical="center" wrapText="1"/>
      <protection hidden="1"/>
    </xf>
    <xf numFmtId="0" fontId="0" fillId="4" borderId="0" xfId="0" applyFill="1" applyAlignment="1" applyProtection="1">
      <alignment horizontal="left" vertical="center" wrapText="1"/>
      <protection hidden="1"/>
    </xf>
    <xf numFmtId="0" fontId="75" fillId="18" borderId="1" xfId="0" applyFont="1" applyFill="1" applyBorder="1" applyAlignment="1" applyProtection="1">
      <alignment horizontal="center" vertical="center" wrapText="1"/>
      <protection hidden="1"/>
    </xf>
    <xf numFmtId="0" fontId="78" fillId="5" borderId="1" xfId="0" applyFont="1" applyFill="1" applyBorder="1" applyAlignment="1" applyProtection="1">
      <alignment horizontal="center" vertical="center" wrapText="1"/>
      <protection hidden="1"/>
    </xf>
    <xf numFmtId="0" fontId="0" fillId="2" borderId="19" xfId="0" applyFill="1" applyBorder="1" applyAlignment="1" applyProtection="1">
      <alignment horizontal="center" vertical="center" wrapText="1"/>
      <protection locked="0"/>
    </xf>
    <xf numFmtId="0" fontId="0" fillId="2" borderId="20" xfId="0" applyFill="1" applyBorder="1" applyAlignment="1" applyProtection="1">
      <alignment horizontal="center" vertical="center" wrapText="1"/>
      <protection locked="0"/>
    </xf>
    <xf numFmtId="0" fontId="80" fillId="4" borderId="4" xfId="0" applyFont="1" applyFill="1" applyBorder="1" applyAlignment="1" applyProtection="1">
      <alignment horizontal="left" vertical="center" wrapText="1"/>
      <protection hidden="1"/>
    </xf>
    <xf numFmtId="0" fontId="80" fillId="4" borderId="25" xfId="0" applyFont="1" applyFill="1" applyBorder="1" applyAlignment="1" applyProtection="1">
      <alignment horizontal="left" vertical="center" wrapText="1"/>
      <protection hidden="1"/>
    </xf>
    <xf numFmtId="0" fontId="80" fillId="4" borderId="2" xfId="0" applyFont="1" applyFill="1" applyBorder="1" applyAlignment="1" applyProtection="1">
      <alignment horizontal="left" vertical="center" wrapText="1"/>
      <protection hidden="1"/>
    </xf>
    <xf numFmtId="0" fontId="72" fillId="5" borderId="25" xfId="0" applyFont="1" applyFill="1" applyBorder="1" applyAlignment="1" applyProtection="1">
      <alignment horizontal="center" vertical="center"/>
      <protection hidden="1"/>
    </xf>
    <xf numFmtId="0" fontId="72" fillId="5" borderId="24" xfId="0" applyFont="1" applyFill="1" applyBorder="1" applyAlignment="1" applyProtection="1">
      <alignment horizontal="center" vertical="center"/>
      <protection hidden="1"/>
    </xf>
    <xf numFmtId="0" fontId="72" fillId="5" borderId="26" xfId="0" applyFont="1" applyFill="1" applyBorder="1" applyAlignment="1" applyProtection="1">
      <alignment horizontal="center" vertical="center"/>
      <protection hidden="1"/>
    </xf>
    <xf numFmtId="0" fontId="0" fillId="2" borderId="1" xfId="0" applyFill="1" applyBorder="1" applyAlignment="1" applyProtection="1">
      <alignment horizontal="center" vertical="center" wrapText="1"/>
      <protection locked="0"/>
    </xf>
    <xf numFmtId="0" fontId="122" fillId="45" borderId="0" xfId="0" applyFont="1" applyFill="1" applyBorder="1" applyAlignment="1" applyProtection="1">
      <alignment horizontal="center" vertical="center" wrapText="1"/>
      <protection hidden="1"/>
    </xf>
    <xf numFmtId="0" fontId="113" fillId="41" borderId="80" xfId="0" applyFont="1" applyFill="1" applyBorder="1" applyAlignment="1" applyProtection="1">
      <alignment horizontal="center"/>
      <protection hidden="1"/>
    </xf>
    <xf numFmtId="0" fontId="113" fillId="41" borderId="81" xfId="0" applyFont="1" applyFill="1" applyBorder="1" applyAlignment="1" applyProtection="1">
      <alignment horizontal="center"/>
      <protection hidden="1"/>
    </xf>
    <xf numFmtId="0" fontId="113" fillId="41" borderId="34" xfId="0" applyFont="1" applyFill="1" applyBorder="1" applyAlignment="1" applyProtection="1">
      <alignment horizontal="center"/>
      <protection hidden="1"/>
    </xf>
    <xf numFmtId="0" fontId="113" fillId="42" borderId="80" xfId="0" applyFont="1" applyFill="1" applyBorder="1" applyAlignment="1" applyProtection="1">
      <alignment horizontal="center"/>
      <protection hidden="1"/>
    </xf>
    <xf numFmtId="0" fontId="113" fillId="42" borderId="81" xfId="0" applyFont="1" applyFill="1" applyBorder="1" applyAlignment="1" applyProtection="1">
      <alignment horizontal="center"/>
      <protection hidden="1"/>
    </xf>
    <xf numFmtId="0" fontId="113" fillId="42" borderId="34" xfId="0" applyFont="1" applyFill="1" applyBorder="1" applyAlignment="1" applyProtection="1">
      <alignment horizontal="center"/>
      <protection hidden="1"/>
    </xf>
    <xf numFmtId="0" fontId="113" fillId="43" borderId="80" xfId="0" applyFont="1" applyFill="1" applyBorder="1" applyAlignment="1" applyProtection="1">
      <alignment horizontal="center"/>
      <protection hidden="1"/>
    </xf>
    <xf numFmtId="0" fontId="113" fillId="43" borderId="34" xfId="0" applyFont="1" applyFill="1" applyBorder="1" applyAlignment="1" applyProtection="1">
      <alignment horizontal="center"/>
      <protection hidden="1"/>
    </xf>
    <xf numFmtId="0" fontId="113" fillId="44" borderId="80" xfId="0" applyFont="1" applyFill="1" applyBorder="1" applyAlignment="1" applyProtection="1">
      <alignment horizontal="center"/>
      <protection hidden="1"/>
    </xf>
    <xf numFmtId="0" fontId="113" fillId="44" borderId="34" xfId="0" applyFont="1" applyFill="1" applyBorder="1" applyAlignment="1" applyProtection="1">
      <alignment horizontal="center"/>
      <protection hidden="1"/>
    </xf>
    <xf numFmtId="0" fontId="4" fillId="3" borderId="19" xfId="0" applyFont="1" applyFill="1" applyBorder="1" applyAlignment="1" applyProtection="1">
      <alignment horizontal="center"/>
      <protection hidden="1"/>
    </xf>
    <xf numFmtId="0" fontId="4" fillId="3" borderId="21" xfId="0" applyFont="1" applyFill="1" applyBorder="1" applyAlignment="1" applyProtection="1">
      <alignment horizontal="center"/>
      <protection hidden="1"/>
    </xf>
    <xf numFmtId="0" fontId="4" fillId="3" borderId="20" xfId="0" applyFont="1" applyFill="1" applyBorder="1" applyAlignment="1" applyProtection="1">
      <alignment horizontal="center"/>
      <protection hidden="1"/>
    </xf>
    <xf numFmtId="0" fontId="5" fillId="38" borderId="1" xfId="0" applyFont="1" applyFill="1" applyBorder="1" applyAlignment="1" applyProtection="1">
      <alignment horizontal="center"/>
      <protection hidden="1"/>
    </xf>
    <xf numFmtId="0" fontId="5" fillId="37" borderId="2" xfId="0" applyFont="1" applyFill="1" applyBorder="1" applyAlignment="1" applyProtection="1">
      <alignment horizontal="center" vertical="center"/>
      <protection hidden="1"/>
    </xf>
    <xf numFmtId="0" fontId="5" fillId="37" borderId="3" xfId="0" applyFont="1" applyFill="1" applyBorder="1" applyAlignment="1" applyProtection="1">
      <alignment horizontal="center" vertical="center"/>
      <protection hidden="1"/>
    </xf>
    <xf numFmtId="0" fontId="5" fillId="37" borderId="4" xfId="0" applyFont="1" applyFill="1" applyBorder="1" applyAlignment="1" applyProtection="1">
      <alignment horizontal="center" vertical="center"/>
      <protection hidden="1"/>
    </xf>
    <xf numFmtId="0" fontId="5" fillId="37" borderId="5" xfId="0" applyFont="1" applyFill="1" applyBorder="1" applyAlignment="1" applyProtection="1">
      <alignment horizontal="center" vertical="center"/>
      <protection hidden="1"/>
    </xf>
    <xf numFmtId="0" fontId="5" fillId="37" borderId="0" xfId="0" applyFont="1" applyFill="1" applyBorder="1" applyAlignment="1" applyProtection="1">
      <alignment horizontal="center" vertical="center"/>
      <protection hidden="1"/>
    </xf>
    <xf numFmtId="0" fontId="5" fillId="37" borderId="6" xfId="0" applyFont="1" applyFill="1" applyBorder="1" applyAlignment="1" applyProtection="1">
      <alignment horizontal="center" vertical="center"/>
      <protection hidden="1"/>
    </xf>
    <xf numFmtId="0" fontId="5" fillId="37" borderId="7" xfId="0" applyFont="1" applyFill="1" applyBorder="1" applyAlignment="1" applyProtection="1">
      <alignment horizontal="center" vertical="center"/>
      <protection hidden="1"/>
    </xf>
    <xf numFmtId="0" fontId="5" fillId="37" borderId="8" xfId="0" applyFont="1" applyFill="1" applyBorder="1" applyAlignment="1" applyProtection="1">
      <alignment horizontal="center" vertical="center"/>
      <protection hidden="1"/>
    </xf>
    <xf numFmtId="0" fontId="5" fillId="37" borderId="9" xfId="0" applyFont="1" applyFill="1" applyBorder="1" applyAlignment="1" applyProtection="1">
      <alignment horizontal="center" vertical="center"/>
      <protection hidden="1"/>
    </xf>
    <xf numFmtId="0" fontId="19" fillId="36" borderId="19" xfId="0" applyFont="1" applyFill="1" applyBorder="1" applyAlignment="1" applyProtection="1">
      <alignment horizontal="left" vertical="center"/>
      <protection hidden="1"/>
    </xf>
    <xf numFmtId="0" fontId="19" fillId="36" borderId="21" xfId="0" applyFont="1" applyFill="1" applyBorder="1" applyAlignment="1" applyProtection="1">
      <alignment horizontal="left" vertical="center"/>
      <protection hidden="1"/>
    </xf>
    <xf numFmtId="0" fontId="5" fillId="37" borderId="1" xfId="0" applyFont="1" applyFill="1" applyBorder="1" applyAlignment="1" applyProtection="1">
      <alignment horizontal="center"/>
      <protection hidden="1"/>
    </xf>
    <xf numFmtId="0" fontId="19" fillId="3" borderId="1" xfId="0" applyFont="1" applyFill="1" applyBorder="1" applyAlignment="1" applyProtection="1">
      <alignment horizontal="left" vertical="center"/>
      <protection hidden="1"/>
    </xf>
    <xf numFmtId="0" fontId="5" fillId="36" borderId="19" xfId="0" applyFont="1" applyFill="1" applyBorder="1" applyAlignment="1" applyProtection="1">
      <alignment horizontal="center"/>
      <protection hidden="1"/>
    </xf>
    <xf numFmtId="0" fontId="5" fillId="36" borderId="21" xfId="0" applyFont="1" applyFill="1" applyBorder="1" applyAlignment="1" applyProtection="1">
      <alignment horizontal="center"/>
      <protection hidden="1"/>
    </xf>
    <xf numFmtId="0" fontId="5" fillId="36" borderId="20" xfId="0" applyFont="1" applyFill="1" applyBorder="1" applyAlignment="1" applyProtection="1">
      <alignment horizontal="center"/>
      <protection hidden="1"/>
    </xf>
    <xf numFmtId="0" fontId="19" fillId="3" borderId="19" xfId="0" applyFont="1" applyFill="1" applyBorder="1" applyAlignment="1" applyProtection="1">
      <alignment horizontal="left" vertical="center"/>
      <protection hidden="1"/>
    </xf>
    <xf numFmtId="0" fontId="19" fillId="3" borderId="21" xfId="0" applyFont="1" applyFill="1" applyBorder="1" applyAlignment="1" applyProtection="1">
      <alignment horizontal="left" vertical="center"/>
      <protection hidden="1"/>
    </xf>
    <xf numFmtId="0" fontId="19" fillId="3" borderId="20" xfId="0" applyFont="1" applyFill="1" applyBorder="1" applyAlignment="1" applyProtection="1">
      <alignment horizontal="left" vertical="center"/>
      <protection hidden="1"/>
    </xf>
    <xf numFmtId="0" fontId="19" fillId="36" borderId="20" xfId="0" applyFont="1" applyFill="1" applyBorder="1" applyAlignment="1" applyProtection="1">
      <alignment horizontal="left" vertical="center"/>
      <protection hidden="1"/>
    </xf>
    <xf numFmtId="0" fontId="22" fillId="4" borderId="1" xfId="0" applyFont="1" applyFill="1" applyBorder="1" applyAlignment="1" applyProtection="1">
      <alignment horizontal="center" vertical="center" wrapText="1"/>
      <protection hidden="1"/>
    </xf>
    <xf numFmtId="0" fontId="19" fillId="0" borderId="19" xfId="0" applyFont="1" applyFill="1" applyBorder="1" applyAlignment="1" applyProtection="1">
      <alignment horizontal="center" vertical="center"/>
      <protection hidden="1"/>
    </xf>
    <xf numFmtId="0" fontId="19" fillId="0" borderId="20" xfId="0" applyFont="1" applyFill="1" applyBorder="1" applyAlignment="1" applyProtection="1">
      <alignment horizontal="center" vertical="center"/>
      <protection hidden="1"/>
    </xf>
    <xf numFmtId="0" fontId="19" fillId="4" borderId="19" xfId="0" applyFont="1" applyFill="1" applyBorder="1" applyAlignment="1" applyProtection="1">
      <alignment horizontal="center" vertical="center"/>
      <protection hidden="1"/>
    </xf>
    <xf numFmtId="0" fontId="19" fillId="4" borderId="20" xfId="0" applyFont="1" applyFill="1" applyBorder="1" applyAlignment="1" applyProtection="1">
      <alignment horizontal="center" vertical="center"/>
      <protection hidden="1"/>
    </xf>
    <xf numFmtId="0" fontId="36" fillId="4" borderId="1" xfId="0" applyFont="1" applyFill="1" applyBorder="1" applyAlignment="1" applyProtection="1">
      <alignment horizontal="center" vertical="center" wrapText="1"/>
      <protection hidden="1"/>
    </xf>
    <xf numFmtId="0" fontId="49" fillId="7" borderId="1" xfId="0" applyFont="1" applyFill="1" applyBorder="1" applyAlignment="1" applyProtection="1">
      <alignment horizontal="right" wrapText="1"/>
      <protection hidden="1"/>
    </xf>
    <xf numFmtId="0" fontId="0" fillId="2" borderId="19" xfId="0" applyFill="1" applyBorder="1" applyAlignment="1" applyProtection="1">
      <alignment horizontal="left" vertical="center"/>
      <protection hidden="1"/>
    </xf>
    <xf numFmtId="0" fontId="0" fillId="2" borderId="21" xfId="0" applyFill="1" applyBorder="1" applyAlignment="1" applyProtection="1">
      <alignment horizontal="left" vertical="center"/>
      <protection hidden="1"/>
    </xf>
    <xf numFmtId="0" fontId="0" fillId="2" borderId="20" xfId="0" applyFill="1" applyBorder="1" applyAlignment="1" applyProtection="1">
      <alignment horizontal="left" vertical="center"/>
      <protection hidden="1"/>
    </xf>
    <xf numFmtId="0" fontId="105" fillId="26" borderId="59" xfId="0" applyFont="1" applyFill="1" applyBorder="1" applyAlignment="1" applyProtection="1">
      <alignment horizontal="left" vertical="center" wrapText="1"/>
      <protection hidden="1"/>
    </xf>
    <xf numFmtId="0" fontId="105" fillId="26" borderId="36" xfId="0" applyFont="1" applyFill="1" applyBorder="1" applyAlignment="1" applyProtection="1">
      <alignment horizontal="left" vertical="center" wrapText="1"/>
      <protection hidden="1"/>
    </xf>
    <xf numFmtId="0" fontId="5" fillId="3" borderId="1" xfId="0" applyFont="1" applyFill="1" applyBorder="1" applyAlignment="1" applyProtection="1">
      <alignment horizontal="left" vertical="center" wrapText="1"/>
      <protection hidden="1"/>
    </xf>
    <xf numFmtId="0" fontId="5" fillId="3" borderId="21" xfId="0" applyFont="1" applyFill="1" applyBorder="1" applyAlignment="1" applyProtection="1">
      <alignment horizontal="left" vertical="center" wrapText="1"/>
      <protection hidden="1"/>
    </xf>
    <xf numFmtId="0" fontId="5" fillId="3" borderId="20" xfId="0" applyFont="1" applyFill="1" applyBorder="1" applyAlignment="1" applyProtection="1">
      <alignment horizontal="left" vertical="center" wrapText="1"/>
      <protection hidden="1"/>
    </xf>
    <xf numFmtId="0" fontId="72" fillId="25" borderId="65" xfId="0" applyFont="1" applyFill="1" applyBorder="1" applyAlignment="1" applyProtection="1">
      <alignment horizontal="center" wrapText="1"/>
      <protection hidden="1"/>
    </xf>
    <xf numFmtId="0" fontId="72" fillId="25" borderId="66" xfId="0" applyFont="1" applyFill="1" applyBorder="1" applyAlignment="1" applyProtection="1">
      <alignment horizontal="center" wrapText="1"/>
      <protection hidden="1"/>
    </xf>
    <xf numFmtId="0" fontId="72" fillId="25" borderId="67" xfId="0" applyFont="1" applyFill="1" applyBorder="1" applyAlignment="1" applyProtection="1">
      <alignment horizontal="center" wrapText="1"/>
      <protection hidden="1"/>
    </xf>
    <xf numFmtId="0" fontId="72" fillId="25" borderId="59" xfId="0" applyFont="1" applyFill="1" applyBorder="1" applyAlignment="1" applyProtection="1">
      <alignment horizontal="center" vertical="center" wrapText="1"/>
      <protection hidden="1"/>
    </xf>
    <xf numFmtId="0" fontId="72" fillId="25" borderId="36" xfId="0" applyFont="1" applyFill="1" applyBorder="1" applyAlignment="1" applyProtection="1">
      <alignment horizontal="center" vertical="center" wrapText="1"/>
      <protection hidden="1"/>
    </xf>
    <xf numFmtId="0" fontId="72" fillId="25" borderId="59" xfId="0" applyFont="1" applyFill="1" applyBorder="1" applyAlignment="1" applyProtection="1">
      <alignment horizontal="left" wrapText="1"/>
      <protection hidden="1"/>
    </xf>
    <xf numFmtId="0" fontId="72" fillId="25" borderId="36" xfId="0" applyFont="1" applyFill="1" applyBorder="1" applyAlignment="1" applyProtection="1">
      <alignment horizontal="left" wrapText="1"/>
      <protection hidden="1"/>
    </xf>
    <xf numFmtId="3" fontId="72" fillId="32" borderId="59" xfId="0" applyNumberFormat="1" applyFont="1" applyFill="1" applyBorder="1" applyAlignment="1" applyProtection="1">
      <alignment horizontal="center" vertical="center"/>
      <protection hidden="1"/>
    </xf>
    <xf numFmtId="3" fontId="72" fillId="32" borderId="36" xfId="0" applyNumberFormat="1" applyFont="1" applyFill="1" applyBorder="1" applyAlignment="1" applyProtection="1">
      <alignment horizontal="center" vertical="center"/>
      <protection hidden="1"/>
    </xf>
    <xf numFmtId="0" fontId="22" fillId="6" borderId="19" xfId="0" applyFont="1" applyFill="1" applyBorder="1" applyAlignment="1" applyProtection="1">
      <alignment horizontal="center" vertical="center"/>
      <protection hidden="1"/>
    </xf>
    <xf numFmtId="0" fontId="22" fillId="6" borderId="20" xfId="0" applyFont="1" applyFill="1" applyBorder="1" applyAlignment="1" applyProtection="1">
      <alignment horizontal="center" vertical="center"/>
      <protection hidden="1"/>
    </xf>
    <xf numFmtId="0" fontId="19" fillId="6" borderId="15" xfId="0" applyFont="1" applyFill="1" applyBorder="1" applyAlignment="1" applyProtection="1">
      <alignment horizontal="left" vertical="center"/>
      <protection hidden="1"/>
    </xf>
    <xf numFmtId="0" fontId="117" fillId="39" borderId="19" xfId="0" applyFont="1" applyFill="1" applyBorder="1" applyAlignment="1" applyProtection="1">
      <alignment horizontal="left" vertical="center"/>
      <protection hidden="1"/>
    </xf>
    <xf numFmtId="0" fontId="117" fillId="39" borderId="21" xfId="0" applyFont="1" applyFill="1" applyBorder="1" applyAlignment="1" applyProtection="1">
      <alignment horizontal="left" vertical="center"/>
      <protection hidden="1"/>
    </xf>
    <xf numFmtId="0" fontId="117" fillId="39" borderId="20" xfId="0" applyFont="1" applyFill="1" applyBorder="1" applyAlignment="1" applyProtection="1">
      <alignment horizontal="left" vertical="center"/>
      <protection hidden="1"/>
    </xf>
    <xf numFmtId="0" fontId="17" fillId="0" borderId="71" xfId="0" applyFont="1" applyFill="1" applyBorder="1" applyAlignment="1" applyProtection="1">
      <alignment horizontal="left" vertical="center"/>
      <protection hidden="1"/>
    </xf>
    <xf numFmtId="0" fontId="17" fillId="0" borderId="72" xfId="0" applyFont="1" applyFill="1" applyBorder="1" applyAlignment="1" applyProtection="1">
      <alignment horizontal="left" vertical="center"/>
      <protection hidden="1"/>
    </xf>
    <xf numFmtId="0" fontId="17" fillId="0" borderId="73" xfId="0" applyFont="1" applyFill="1" applyBorder="1" applyAlignment="1" applyProtection="1">
      <alignment horizontal="left" vertical="center"/>
      <protection hidden="1"/>
    </xf>
    <xf numFmtId="0" fontId="0" fillId="2" borderId="19" xfId="0" applyFill="1" applyBorder="1" applyAlignment="1" applyProtection="1">
      <alignment horizontal="center" vertical="center" wrapText="1"/>
      <protection hidden="1"/>
    </xf>
    <xf numFmtId="0" fontId="0" fillId="2" borderId="20" xfId="0" applyFill="1" applyBorder="1" applyAlignment="1" applyProtection="1">
      <alignment horizontal="center" vertical="center" wrapText="1"/>
      <protection hidden="1"/>
    </xf>
    <xf numFmtId="0" fontId="0" fillId="2" borderId="1" xfId="0" applyFill="1" applyBorder="1" applyAlignment="1" applyProtection="1">
      <alignment horizontal="center" vertical="center" wrapText="1"/>
      <protection hidden="1"/>
    </xf>
    <xf numFmtId="0" fontId="38" fillId="10" borderId="1" xfId="0" applyFont="1" applyFill="1" applyBorder="1" applyAlignment="1" applyProtection="1">
      <alignment horizontal="right" vertical="center"/>
      <protection hidden="1"/>
    </xf>
    <xf numFmtId="0" fontId="83" fillId="3" borderId="1" xfId="0" applyFont="1" applyFill="1" applyBorder="1" applyAlignment="1" applyProtection="1">
      <alignment horizontal="left" vertical="center"/>
      <protection hidden="1"/>
    </xf>
    <xf numFmtId="0" fontId="56" fillId="3" borderId="19" xfId="0" applyFont="1" applyFill="1" applyBorder="1" applyAlignment="1" applyProtection="1">
      <alignment horizontal="left" vertical="center"/>
      <protection hidden="1"/>
    </xf>
    <xf numFmtId="0" fontId="56" fillId="3" borderId="21" xfId="0" applyFont="1" applyFill="1" applyBorder="1" applyAlignment="1" applyProtection="1">
      <alignment horizontal="left" vertical="center"/>
      <protection hidden="1"/>
    </xf>
    <xf numFmtId="0" fontId="56" fillId="3" borderId="20" xfId="0" applyFont="1" applyFill="1" applyBorder="1" applyAlignment="1" applyProtection="1">
      <alignment horizontal="left" vertical="center"/>
      <protection hidden="1"/>
    </xf>
    <xf numFmtId="0" fontId="17" fillId="2" borderId="71" xfId="0" applyFont="1" applyFill="1" applyBorder="1" applyAlignment="1" applyProtection="1">
      <alignment horizontal="left" vertical="center"/>
      <protection hidden="1"/>
    </xf>
    <xf numFmtId="0" fontId="17" fillId="2" borderId="72" xfId="0" applyFont="1" applyFill="1" applyBorder="1" applyAlignment="1" applyProtection="1">
      <alignment horizontal="left" vertical="center"/>
      <protection hidden="1"/>
    </xf>
    <xf numFmtId="0" fontId="17" fillId="2" borderId="73" xfId="0" applyFont="1" applyFill="1" applyBorder="1" applyAlignment="1" applyProtection="1">
      <alignment horizontal="left" vertical="center"/>
      <protection hidden="1"/>
    </xf>
    <xf numFmtId="0" fontId="17" fillId="0" borderId="71" xfId="0" applyFont="1" applyFill="1" applyBorder="1" applyAlignment="1" applyProtection="1">
      <alignment horizontal="left" vertical="center" wrapText="1"/>
      <protection hidden="1"/>
    </xf>
    <xf numFmtId="0" fontId="17" fillId="0" borderId="72" xfId="0" applyFont="1" applyFill="1" applyBorder="1" applyAlignment="1" applyProtection="1">
      <alignment horizontal="left" vertical="center" wrapText="1"/>
      <protection hidden="1"/>
    </xf>
    <xf numFmtId="0" fontId="17" fillId="0" borderId="73" xfId="0" applyFont="1" applyFill="1" applyBorder="1" applyAlignment="1" applyProtection="1">
      <alignment horizontal="left" vertical="center" wrapText="1"/>
      <protection hidden="1"/>
    </xf>
    <xf numFmtId="0" fontId="72" fillId="25" borderId="59" xfId="0" applyFont="1" applyFill="1" applyBorder="1" applyAlignment="1" applyProtection="1">
      <alignment horizontal="center" wrapText="1"/>
      <protection hidden="1"/>
    </xf>
    <xf numFmtId="0" fontId="64" fillId="0" borderId="36" xfId="0" applyFont="1" applyFill="1" applyBorder="1" applyProtection="1">
      <protection hidden="1"/>
    </xf>
    <xf numFmtId="0" fontId="92" fillId="29" borderId="0" xfId="0" applyFont="1" applyFill="1" applyBorder="1" applyAlignment="1" applyProtection="1">
      <alignment horizontal="center" vertical="center" wrapText="1"/>
      <protection hidden="1"/>
    </xf>
    <xf numFmtId="0" fontId="72" fillId="25" borderId="59" xfId="0" applyFont="1" applyFill="1" applyBorder="1" applyAlignment="1" applyProtection="1">
      <protection hidden="1"/>
    </xf>
    <xf numFmtId="0" fontId="72" fillId="25" borderId="36" xfId="0" applyFont="1" applyFill="1" applyBorder="1" applyAlignment="1" applyProtection="1">
      <protection hidden="1"/>
    </xf>
    <xf numFmtId="0" fontId="130" fillId="0" borderId="82" xfId="0" applyFont="1" applyBorder="1" applyAlignment="1">
      <alignment horizontal="center" wrapText="1"/>
    </xf>
    <xf numFmtId="0" fontId="130" fillId="0" borderId="35" xfId="0" applyFont="1" applyBorder="1" applyAlignment="1">
      <alignment horizontal="center" wrapText="1"/>
    </xf>
    <xf numFmtId="0" fontId="130" fillId="0" borderId="45" xfId="0" applyFont="1" applyBorder="1" applyAlignment="1">
      <alignment horizontal="center" wrapText="1"/>
    </xf>
    <xf numFmtId="0" fontId="130" fillId="0" borderId="83" xfId="0" applyFont="1" applyBorder="1" applyAlignment="1">
      <alignment horizontal="center" wrapText="1"/>
    </xf>
    <xf numFmtId="0" fontId="130" fillId="0" borderId="0" xfId="0" applyFont="1" applyBorder="1" applyAlignment="1">
      <alignment horizontal="center" wrapText="1"/>
    </xf>
    <xf numFmtId="0" fontId="130" fillId="0" borderId="46" xfId="0" applyFont="1" applyBorder="1" applyAlignment="1">
      <alignment horizontal="center" wrapText="1"/>
    </xf>
    <xf numFmtId="0" fontId="130" fillId="0" borderId="84" xfId="0" applyFont="1" applyBorder="1" applyAlignment="1">
      <alignment horizontal="center" wrapText="1"/>
    </xf>
    <xf numFmtId="0" fontId="130" fillId="0" borderId="85" xfId="0" applyFont="1" applyBorder="1" applyAlignment="1">
      <alignment horizontal="center" wrapText="1"/>
    </xf>
    <xf numFmtId="0" fontId="130" fillId="0" borderId="47" xfId="0" applyFont="1" applyBorder="1" applyAlignment="1">
      <alignment horizontal="center" wrapText="1"/>
    </xf>
    <xf numFmtId="0" fontId="113" fillId="3" borderId="80" xfId="0" applyFont="1" applyFill="1" applyBorder="1" applyAlignment="1">
      <alignment horizontal="center"/>
    </xf>
    <xf numFmtId="0" fontId="113" fillId="3" borderId="81" xfId="0" applyFont="1" applyFill="1" applyBorder="1" applyAlignment="1">
      <alignment horizontal="center"/>
    </xf>
    <xf numFmtId="0" fontId="113" fillId="3" borderId="34" xfId="0" applyFont="1" applyFill="1" applyBorder="1" applyAlignment="1">
      <alignment horizontal="center"/>
    </xf>
  </cellXfs>
  <cellStyles count="3">
    <cellStyle name="Millares" xfId="1" builtinId="3"/>
    <cellStyle name="Normal" xfId="0" builtinId="0"/>
    <cellStyle name="Porcentaje 3" xfId="2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I194"/>
  <sheetViews>
    <sheetView showGridLines="0" tabSelected="1" zoomScaleNormal="100" workbookViewId="0">
      <selection sqref="A1:J1"/>
    </sheetView>
  </sheetViews>
  <sheetFormatPr baseColWidth="10" defaultColWidth="11.42578125" defaultRowHeight="39" customHeight="1" x14ac:dyDescent="0.2"/>
  <cols>
    <col min="1" max="1" width="6.28515625" style="1" customWidth="1"/>
    <col min="2" max="2" width="59.42578125" style="1" customWidth="1"/>
    <col min="3" max="7" width="11.42578125" style="1"/>
    <col min="8" max="8" width="13.28515625" style="1" customWidth="1"/>
    <col min="9" max="9" width="5.28515625" style="3" customWidth="1"/>
    <col min="10" max="10" width="11.42578125" style="3"/>
    <col min="11" max="11" width="13.85546875" style="3" customWidth="1"/>
    <col min="12" max="35" width="11.42578125" style="3"/>
    <col min="36" max="16384" width="11.42578125" style="1"/>
  </cols>
  <sheetData>
    <row r="1" spans="1:27" s="3" customFormat="1" ht="49.5" customHeight="1" x14ac:dyDescent="0.2">
      <c r="A1" s="662" t="s">
        <v>720</v>
      </c>
      <c r="B1" s="663"/>
      <c r="C1" s="663"/>
      <c r="D1" s="663"/>
      <c r="E1" s="663"/>
      <c r="F1" s="663"/>
      <c r="G1" s="663"/>
      <c r="H1" s="663"/>
      <c r="I1" s="663"/>
      <c r="J1" s="663"/>
    </row>
    <row r="2" spans="1:27" s="3" customFormat="1" ht="12.75" x14ac:dyDescent="0.2">
      <c r="A2" s="2"/>
      <c r="J2" s="6"/>
    </row>
    <row r="3" spans="1:27" s="3" customFormat="1" ht="12.75" x14ac:dyDescent="0.2">
      <c r="A3" s="28"/>
      <c r="B3" s="668" t="s">
        <v>11</v>
      </c>
      <c r="C3" s="668"/>
      <c r="D3" s="668"/>
      <c r="E3" s="668"/>
      <c r="F3" s="668"/>
      <c r="G3" s="668"/>
      <c r="H3" s="668"/>
      <c r="I3" s="668"/>
      <c r="J3" s="669"/>
    </row>
    <row r="4" spans="1:27" s="3" customFormat="1" ht="13.5" thickBot="1" x14ac:dyDescent="0.25">
      <c r="A4" s="2"/>
      <c r="B4" s="4"/>
      <c r="J4" s="6"/>
    </row>
    <row r="5" spans="1:27" s="3" customFormat="1" ht="13.5" thickBot="1" x14ac:dyDescent="0.25">
      <c r="A5" s="2"/>
      <c r="B5" s="5" t="s">
        <v>12</v>
      </c>
      <c r="C5" s="271"/>
      <c r="J5" s="6"/>
    </row>
    <row r="6" spans="1:27" s="3" customFormat="1" ht="12.75" x14ac:dyDescent="0.2">
      <c r="A6" s="2"/>
      <c r="B6" s="670" t="s">
        <v>45</v>
      </c>
      <c r="C6" s="670"/>
      <c r="D6" s="670"/>
      <c r="E6" s="670"/>
      <c r="F6" s="670"/>
      <c r="G6" s="670"/>
      <c r="H6" s="670"/>
      <c r="J6" s="6"/>
    </row>
    <row r="7" spans="1:27" s="3" customFormat="1" ht="12.75" x14ac:dyDescent="0.2">
      <c r="A7" s="2"/>
      <c r="B7" s="254"/>
      <c r="C7" s="254"/>
      <c r="D7" s="254"/>
      <c r="E7" s="254"/>
      <c r="F7" s="254"/>
      <c r="G7" s="254"/>
      <c r="H7" s="254"/>
      <c r="J7" s="6"/>
    </row>
    <row r="8" spans="1:27" s="3" customFormat="1" ht="27.75" customHeight="1" x14ac:dyDescent="0.2">
      <c r="A8" s="2"/>
      <c r="B8" s="659" t="s">
        <v>713</v>
      </c>
      <c r="C8" s="659"/>
      <c r="D8" s="659"/>
      <c r="E8" s="659"/>
      <c r="F8" s="659"/>
      <c r="G8" s="659"/>
      <c r="H8" s="659"/>
      <c r="I8" s="659"/>
      <c r="J8" s="664"/>
    </row>
    <row r="9" spans="1:27" s="3" customFormat="1" ht="30" customHeight="1" x14ac:dyDescent="0.2">
      <c r="A9" s="2"/>
      <c r="B9" s="659" t="s">
        <v>170</v>
      </c>
      <c r="C9" s="659"/>
      <c r="D9" s="659"/>
      <c r="E9" s="659"/>
      <c r="F9" s="659"/>
      <c r="G9" s="659"/>
      <c r="H9" s="659"/>
      <c r="I9" s="659"/>
      <c r="J9" s="664"/>
    </row>
    <row r="10" spans="1:27" s="3" customFormat="1" ht="68.25" customHeight="1" x14ac:dyDescent="0.2">
      <c r="A10" s="2"/>
      <c r="B10" s="659" t="s">
        <v>709</v>
      </c>
      <c r="C10" s="659"/>
      <c r="D10" s="659"/>
      <c r="E10" s="659"/>
      <c r="F10" s="659"/>
      <c r="G10" s="659"/>
      <c r="H10" s="659"/>
      <c r="I10" s="659"/>
      <c r="J10" s="664"/>
    </row>
    <row r="11" spans="1:27" s="3" customFormat="1" ht="45.75" customHeight="1" x14ac:dyDescent="0.25">
      <c r="A11" s="2"/>
      <c r="B11" s="659" t="s">
        <v>153</v>
      </c>
      <c r="C11" s="659"/>
      <c r="D11" s="659"/>
      <c r="E11" s="659"/>
      <c r="F11" s="659"/>
      <c r="G11" s="659"/>
      <c r="H11" s="659"/>
      <c r="I11" s="659"/>
      <c r="J11" s="664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</row>
    <row r="12" spans="1:27" s="3" customFormat="1" ht="38.25" customHeight="1" x14ac:dyDescent="0.25">
      <c r="A12" s="2"/>
      <c r="B12" s="659" t="s">
        <v>673</v>
      </c>
      <c r="C12" s="659"/>
      <c r="D12" s="659"/>
      <c r="E12" s="659"/>
      <c r="F12" s="659"/>
      <c r="G12" s="659"/>
      <c r="H12" s="659"/>
      <c r="I12" s="659"/>
      <c r="J12" s="664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</row>
    <row r="13" spans="1:27" s="3" customFormat="1" ht="27" customHeight="1" x14ac:dyDescent="0.25">
      <c r="A13" s="2"/>
      <c r="B13" s="660" t="s">
        <v>672</v>
      </c>
      <c r="C13" s="660"/>
      <c r="D13" s="660"/>
      <c r="E13" s="660"/>
      <c r="F13" s="660"/>
      <c r="G13" s="660"/>
      <c r="H13" s="660"/>
      <c r="I13" s="660"/>
      <c r="J13" s="665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</row>
    <row r="14" spans="1:27" s="3" customFormat="1" ht="39.75" customHeight="1" x14ac:dyDescent="0.25">
      <c r="A14" s="2"/>
      <c r="B14" s="659" t="s">
        <v>721</v>
      </c>
      <c r="C14" s="659"/>
      <c r="D14" s="659"/>
      <c r="E14" s="659"/>
      <c r="F14" s="659"/>
      <c r="G14" s="659"/>
      <c r="H14" s="659"/>
      <c r="I14" s="659"/>
      <c r="J14" s="66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</row>
    <row r="15" spans="1:27" s="3" customFormat="1" ht="45" customHeight="1" x14ac:dyDescent="0.2">
      <c r="A15" s="2"/>
      <c r="B15" s="666" t="s">
        <v>722</v>
      </c>
      <c r="C15" s="666"/>
      <c r="D15" s="666"/>
      <c r="E15" s="666"/>
      <c r="F15" s="666"/>
      <c r="G15" s="666"/>
      <c r="H15" s="666"/>
      <c r="I15" s="666"/>
      <c r="J15" s="667"/>
      <c r="K15" s="546"/>
    </row>
    <row r="16" spans="1:27" s="3" customFormat="1" ht="35.25" customHeight="1" x14ac:dyDescent="0.2">
      <c r="A16" s="2"/>
      <c r="B16" s="659" t="s">
        <v>706</v>
      </c>
      <c r="C16" s="659"/>
      <c r="D16" s="659"/>
      <c r="E16" s="659"/>
      <c r="F16" s="659"/>
      <c r="G16" s="659"/>
      <c r="H16" s="659"/>
      <c r="I16" s="659"/>
      <c r="J16" s="664"/>
    </row>
    <row r="17" spans="1:11" s="3" customFormat="1" ht="38.25" customHeight="1" x14ac:dyDescent="0.2">
      <c r="A17" s="2"/>
      <c r="B17" s="666" t="s">
        <v>723</v>
      </c>
      <c r="C17" s="666"/>
      <c r="D17" s="666"/>
      <c r="E17" s="666"/>
      <c r="F17" s="666"/>
      <c r="G17" s="666"/>
      <c r="H17" s="666"/>
      <c r="I17" s="666"/>
      <c r="J17" s="667"/>
      <c r="K17" s="546"/>
    </row>
    <row r="18" spans="1:11" s="3" customFormat="1" ht="6.75" customHeight="1" x14ac:dyDescent="0.2">
      <c r="A18" s="2"/>
      <c r="B18" s="255"/>
      <c r="C18" s="255"/>
      <c r="D18" s="255"/>
      <c r="E18" s="255"/>
      <c r="F18" s="255"/>
      <c r="G18" s="255"/>
      <c r="H18" s="255"/>
      <c r="J18" s="6"/>
    </row>
    <row r="19" spans="1:11" s="3" customFormat="1" ht="30" customHeight="1" x14ac:dyDescent="0.2">
      <c r="A19" s="160"/>
      <c r="B19" s="672" t="s">
        <v>657</v>
      </c>
      <c r="C19" s="672"/>
      <c r="D19" s="672"/>
      <c r="E19" s="672"/>
      <c r="F19" s="672"/>
      <c r="G19" s="672"/>
      <c r="H19" s="672"/>
      <c r="I19" s="672"/>
      <c r="J19" s="673"/>
    </row>
    <row r="20" spans="1:11" s="3" customFormat="1" ht="18.75" customHeight="1" x14ac:dyDescent="0.2">
      <c r="A20" s="2"/>
      <c r="B20" s="659" t="s">
        <v>702</v>
      </c>
      <c r="C20" s="659"/>
      <c r="D20" s="659"/>
      <c r="E20" s="659"/>
      <c r="F20" s="659"/>
      <c r="G20" s="659"/>
      <c r="H20" s="659"/>
      <c r="I20" s="659"/>
      <c r="J20" s="664"/>
    </row>
    <row r="21" spans="1:11" s="3" customFormat="1" ht="29.25" customHeight="1" x14ac:dyDescent="0.2">
      <c r="A21" s="2"/>
      <c r="B21" s="659" t="s">
        <v>171</v>
      </c>
      <c r="C21" s="659"/>
      <c r="D21" s="659"/>
      <c r="E21" s="659"/>
      <c r="F21" s="659"/>
      <c r="G21" s="659"/>
      <c r="H21" s="659"/>
      <c r="I21" s="659"/>
      <c r="J21" s="664"/>
    </row>
    <row r="22" spans="1:11" s="3" customFormat="1" ht="12.75" x14ac:dyDescent="0.2">
      <c r="A22" s="2"/>
      <c r="B22" s="343" t="s">
        <v>613</v>
      </c>
      <c r="C22" s="342"/>
      <c r="D22" s="342"/>
      <c r="E22" s="342"/>
      <c r="F22" s="342"/>
      <c r="G22" s="342"/>
      <c r="H22" s="342"/>
      <c r="I22" s="342"/>
      <c r="J22" s="344"/>
    </row>
    <row r="23" spans="1:11" s="23" customFormat="1" ht="25.5" customHeight="1" x14ac:dyDescent="0.2">
      <c r="A23" s="22"/>
      <c r="B23" s="674" t="s">
        <v>84</v>
      </c>
      <c r="C23" s="674"/>
      <c r="D23" s="674"/>
      <c r="E23" s="674"/>
      <c r="F23" s="674"/>
      <c r="G23" s="674"/>
      <c r="H23" s="674"/>
      <c r="I23" s="674"/>
      <c r="J23" s="675"/>
    </row>
    <row r="24" spans="1:11" s="3" customFormat="1" ht="8.25" customHeight="1" x14ac:dyDescent="0.2">
      <c r="A24" s="26"/>
      <c r="B24" s="671"/>
      <c r="C24" s="671"/>
      <c r="D24" s="671"/>
      <c r="E24" s="671"/>
      <c r="F24" s="671"/>
      <c r="G24" s="671"/>
      <c r="H24" s="671"/>
      <c r="I24" s="272"/>
      <c r="J24" s="27"/>
    </row>
    <row r="25" spans="1:11" s="3" customFormat="1" ht="12.75" x14ac:dyDescent="0.2">
      <c r="B25" s="660"/>
      <c r="C25" s="660"/>
      <c r="D25" s="660"/>
      <c r="E25" s="660"/>
      <c r="F25" s="660"/>
      <c r="G25" s="660"/>
      <c r="H25" s="660"/>
    </row>
    <row r="26" spans="1:11" s="3" customFormat="1" ht="15" x14ac:dyDescent="0.25">
      <c r="B26" s="17"/>
      <c r="C26" s="12"/>
      <c r="D26" s="12"/>
      <c r="E26" s="12"/>
      <c r="F26" s="12"/>
      <c r="G26" s="12"/>
      <c r="H26" s="12"/>
    </row>
    <row r="27" spans="1:11" s="3" customFormat="1" ht="12.75" x14ac:dyDescent="0.2">
      <c r="B27" s="661"/>
      <c r="C27" s="661"/>
      <c r="D27" s="661"/>
      <c r="E27" s="661"/>
      <c r="F27" s="661"/>
      <c r="G27" s="661"/>
      <c r="H27" s="661"/>
    </row>
    <row r="28" spans="1:11" s="3" customFormat="1" ht="12.75" x14ac:dyDescent="0.2">
      <c r="B28" s="17"/>
      <c r="C28" s="18"/>
      <c r="D28" s="18"/>
      <c r="E28" s="18"/>
      <c r="F28" s="18"/>
      <c r="G28" s="18"/>
      <c r="H28" s="18"/>
    </row>
    <row r="29" spans="1:11" s="3" customFormat="1" ht="12.75" x14ac:dyDescent="0.2">
      <c r="B29" s="659"/>
      <c r="C29" s="659"/>
      <c r="D29" s="659"/>
      <c r="E29" s="659"/>
      <c r="F29" s="659"/>
      <c r="G29" s="659"/>
      <c r="H29" s="659"/>
    </row>
    <row r="30" spans="1:11" s="3" customFormat="1" ht="12.75" x14ac:dyDescent="0.2">
      <c r="B30" s="661"/>
      <c r="C30" s="661"/>
      <c r="D30" s="661"/>
      <c r="E30" s="661"/>
      <c r="F30" s="661"/>
      <c r="G30" s="661"/>
      <c r="H30" s="661"/>
    </row>
    <row r="31" spans="1:11" s="3" customFormat="1" ht="12.75" x14ac:dyDescent="0.2">
      <c r="B31" s="661"/>
      <c r="C31" s="661"/>
      <c r="D31" s="661"/>
      <c r="E31" s="661"/>
      <c r="F31" s="661"/>
      <c r="G31" s="661"/>
      <c r="H31" s="661"/>
    </row>
    <row r="32" spans="1:11" s="3" customFormat="1" ht="12.75" x14ac:dyDescent="0.2">
      <c r="B32" s="19"/>
      <c r="C32" s="11"/>
      <c r="D32" s="11"/>
      <c r="E32" s="11"/>
      <c r="F32" s="11"/>
      <c r="G32" s="11"/>
      <c r="H32" s="11"/>
    </row>
    <row r="33" spans="1:11" s="3" customFormat="1" ht="12.75" x14ac:dyDescent="0.2">
      <c r="B33" s="19"/>
      <c r="C33" s="11"/>
      <c r="D33" s="11"/>
      <c r="E33" s="11"/>
      <c r="F33" s="11"/>
      <c r="G33" s="11"/>
      <c r="H33" s="11"/>
    </row>
    <row r="34" spans="1:11" s="3" customFormat="1" ht="12.75" x14ac:dyDescent="0.2">
      <c r="B34" s="661"/>
      <c r="C34" s="661"/>
      <c r="D34" s="661"/>
      <c r="E34" s="661"/>
      <c r="F34" s="661"/>
      <c r="G34" s="661"/>
      <c r="H34" s="661"/>
    </row>
    <row r="35" spans="1:11" s="3" customFormat="1" ht="12.75" x14ac:dyDescent="0.2">
      <c r="B35" s="659"/>
      <c r="C35" s="659"/>
      <c r="D35" s="659"/>
      <c r="E35" s="659"/>
      <c r="F35" s="659"/>
      <c r="G35" s="659"/>
      <c r="H35" s="659"/>
    </row>
    <row r="36" spans="1:11" s="3" customFormat="1" ht="12.75" x14ac:dyDescent="0.2">
      <c r="B36" s="11"/>
      <c r="C36" s="11"/>
      <c r="D36" s="11"/>
      <c r="E36" s="11"/>
      <c r="F36" s="11"/>
      <c r="G36" s="11"/>
      <c r="H36" s="11"/>
    </row>
    <row r="37" spans="1:11" s="3" customFormat="1" ht="12.75" x14ac:dyDescent="0.2">
      <c r="B37" s="659"/>
      <c r="C37" s="659"/>
      <c r="D37" s="659"/>
      <c r="E37" s="659"/>
      <c r="F37" s="659"/>
      <c r="G37" s="659"/>
      <c r="H37" s="659"/>
      <c r="J37" s="7"/>
      <c r="K37" s="7"/>
    </row>
    <row r="38" spans="1:11" s="3" customFormat="1" ht="12.75" x14ac:dyDescent="0.2">
      <c r="B38" s="659"/>
      <c r="C38" s="659"/>
      <c r="D38" s="659"/>
      <c r="E38" s="659"/>
      <c r="F38" s="659"/>
      <c r="G38" s="659"/>
      <c r="H38" s="659"/>
      <c r="J38" s="7"/>
      <c r="K38" s="7"/>
    </row>
    <row r="39" spans="1:11" s="3" customFormat="1" ht="12.75" x14ac:dyDescent="0.2">
      <c r="B39" s="11"/>
      <c r="C39" s="11"/>
      <c r="D39" s="11"/>
      <c r="E39" s="11"/>
      <c r="F39" s="11"/>
      <c r="G39" s="11"/>
      <c r="H39" s="11"/>
      <c r="J39" s="7"/>
      <c r="K39" s="7"/>
    </row>
    <row r="40" spans="1:11" s="3" customFormat="1" ht="15" x14ac:dyDescent="0.25">
      <c r="A40" s="12"/>
      <c r="B40" s="659"/>
      <c r="C40" s="659"/>
      <c r="D40" s="659"/>
      <c r="E40" s="659"/>
      <c r="F40" s="659"/>
      <c r="G40" s="659"/>
      <c r="H40" s="659"/>
      <c r="J40" s="7"/>
      <c r="K40" s="7"/>
    </row>
    <row r="41" spans="1:11" s="3" customFormat="1" ht="15" x14ac:dyDescent="0.25">
      <c r="A41" s="12"/>
      <c r="B41" s="659"/>
      <c r="C41" s="659"/>
      <c r="D41" s="659"/>
      <c r="E41" s="659"/>
      <c r="F41" s="659"/>
      <c r="G41" s="659"/>
      <c r="H41" s="659"/>
      <c r="J41" s="7"/>
      <c r="K41" s="7"/>
    </row>
    <row r="42" spans="1:11" s="3" customFormat="1" ht="15" x14ac:dyDescent="0.25">
      <c r="A42" s="12"/>
      <c r="B42" s="659"/>
      <c r="C42" s="659"/>
      <c r="D42" s="659"/>
      <c r="E42" s="659"/>
      <c r="F42" s="659"/>
      <c r="G42" s="659"/>
      <c r="H42" s="659"/>
    </row>
    <row r="43" spans="1:11" s="3" customFormat="1" ht="15" x14ac:dyDescent="0.25">
      <c r="A43" s="12"/>
      <c r="B43" s="18"/>
      <c r="C43" s="18"/>
      <c r="D43" s="18"/>
      <c r="E43" s="18"/>
      <c r="F43" s="18"/>
      <c r="G43" s="18"/>
      <c r="H43" s="18"/>
    </row>
    <row r="44" spans="1:11" s="3" customFormat="1" ht="15" x14ac:dyDescent="0.25">
      <c r="A44" s="12"/>
      <c r="B44" s="656"/>
      <c r="C44" s="656"/>
      <c r="D44" s="656"/>
      <c r="E44" s="656"/>
      <c r="F44" s="656"/>
      <c r="G44" s="656"/>
      <c r="H44" s="656"/>
    </row>
    <row r="45" spans="1:11" s="3" customFormat="1" ht="15" x14ac:dyDescent="0.25">
      <c r="A45" s="12"/>
      <c r="B45" s="656"/>
      <c r="C45" s="656"/>
      <c r="D45" s="656"/>
      <c r="E45" s="656"/>
      <c r="F45" s="656"/>
      <c r="G45" s="656"/>
      <c r="H45" s="656"/>
    </row>
    <row r="46" spans="1:11" s="3" customFormat="1" ht="15" x14ac:dyDescent="0.25">
      <c r="A46" s="12"/>
      <c r="B46" s="20"/>
      <c r="C46" s="21"/>
      <c r="D46" s="21"/>
      <c r="E46" s="18"/>
      <c r="F46" s="18"/>
      <c r="G46" s="18"/>
      <c r="H46" s="18"/>
    </row>
    <row r="47" spans="1:11" s="8" customFormat="1" ht="15" x14ac:dyDescent="0.25">
      <c r="A47" s="12"/>
      <c r="B47" s="657"/>
      <c r="C47" s="657"/>
      <c r="D47" s="657"/>
      <c r="E47" s="657"/>
      <c r="F47" s="657"/>
      <c r="G47" s="657"/>
      <c r="H47" s="657"/>
      <c r="I47" s="12"/>
    </row>
    <row r="48" spans="1:11" s="8" customFormat="1" ht="15" x14ac:dyDescent="0.25">
      <c r="A48" s="12"/>
      <c r="B48" s="9"/>
      <c r="C48" s="10"/>
      <c r="D48" s="10"/>
      <c r="E48" s="10"/>
      <c r="F48" s="10"/>
      <c r="G48" s="10"/>
      <c r="H48" s="10"/>
      <c r="I48" s="12"/>
    </row>
    <row r="49" spans="1:9" s="8" customFormat="1" ht="15" x14ac:dyDescent="0.25">
      <c r="A49" s="12"/>
      <c r="B49" s="658"/>
      <c r="C49" s="658"/>
      <c r="D49" s="658"/>
      <c r="E49" s="658"/>
      <c r="F49" s="658"/>
      <c r="G49" s="658"/>
      <c r="H49" s="658"/>
      <c r="I49" s="12"/>
    </row>
    <row r="50" spans="1:9" s="8" customFormat="1" ht="15" x14ac:dyDescent="0.25">
      <c r="A50" s="12"/>
      <c r="B50" s="24"/>
      <c r="C50" s="25"/>
      <c r="D50" s="24"/>
      <c r="E50" s="24"/>
      <c r="F50" s="24"/>
      <c r="G50" s="24"/>
      <c r="H50" s="24"/>
      <c r="I50" s="12"/>
    </row>
    <row r="51" spans="1:9" s="3" customFormat="1" ht="12.75" x14ac:dyDescent="0.2">
      <c r="B51" s="11"/>
      <c r="C51" s="11"/>
      <c r="D51" s="11"/>
      <c r="E51" s="11"/>
      <c r="F51" s="11"/>
      <c r="G51" s="11"/>
      <c r="H51" s="11"/>
    </row>
    <row r="52" spans="1:9" s="3" customFormat="1" ht="12.75" x14ac:dyDescent="0.2"/>
    <row r="53" spans="1:9" s="3" customFormat="1" ht="12.75" x14ac:dyDescent="0.2">
      <c r="B53" s="4"/>
    </row>
    <row r="54" spans="1:9" s="3" customFormat="1" ht="39" customHeight="1" x14ac:dyDescent="0.2"/>
    <row r="55" spans="1:9" s="3" customFormat="1" ht="39" customHeight="1" x14ac:dyDescent="0.2"/>
    <row r="56" spans="1:9" s="3" customFormat="1" ht="39" customHeight="1" x14ac:dyDescent="0.2"/>
    <row r="57" spans="1:9" s="3" customFormat="1" ht="39" customHeight="1" x14ac:dyDescent="0.2"/>
    <row r="58" spans="1:9" s="3" customFormat="1" ht="39" customHeight="1" x14ac:dyDescent="0.2"/>
    <row r="59" spans="1:9" s="3" customFormat="1" ht="39" customHeight="1" x14ac:dyDescent="0.2"/>
    <row r="60" spans="1:9" s="3" customFormat="1" ht="39" customHeight="1" x14ac:dyDescent="0.2"/>
    <row r="61" spans="1:9" s="3" customFormat="1" ht="39" customHeight="1" x14ac:dyDescent="0.2"/>
    <row r="62" spans="1:9" s="3" customFormat="1" ht="39" customHeight="1" x14ac:dyDescent="0.2"/>
    <row r="63" spans="1:9" s="3" customFormat="1" ht="39" customHeight="1" x14ac:dyDescent="0.2"/>
    <row r="64" spans="1:9" s="3" customFormat="1" ht="39" customHeight="1" x14ac:dyDescent="0.2"/>
    <row r="65" s="3" customFormat="1" ht="39" customHeight="1" x14ac:dyDescent="0.2"/>
    <row r="66" s="3" customFormat="1" ht="39" customHeight="1" x14ac:dyDescent="0.2"/>
    <row r="67" s="3" customFormat="1" ht="39" customHeight="1" x14ac:dyDescent="0.2"/>
    <row r="68" s="3" customFormat="1" ht="39" customHeight="1" x14ac:dyDescent="0.2"/>
    <row r="69" s="3" customFormat="1" ht="39" customHeight="1" x14ac:dyDescent="0.2"/>
    <row r="70" s="3" customFormat="1" ht="39" customHeight="1" x14ac:dyDescent="0.2"/>
    <row r="71" s="3" customFormat="1" ht="39" customHeight="1" x14ac:dyDescent="0.2"/>
    <row r="72" s="3" customFormat="1" ht="39" customHeight="1" x14ac:dyDescent="0.2"/>
    <row r="73" s="3" customFormat="1" ht="39" customHeight="1" x14ac:dyDescent="0.2"/>
    <row r="74" s="3" customFormat="1" ht="39" customHeight="1" x14ac:dyDescent="0.2"/>
    <row r="75" s="3" customFormat="1" ht="39" customHeight="1" x14ac:dyDescent="0.2"/>
    <row r="76" s="3" customFormat="1" ht="39" customHeight="1" x14ac:dyDescent="0.2"/>
    <row r="77" s="3" customFormat="1" ht="39" customHeight="1" x14ac:dyDescent="0.2"/>
    <row r="78" s="3" customFormat="1" ht="39" customHeight="1" x14ac:dyDescent="0.2"/>
    <row r="79" s="3" customFormat="1" ht="39" customHeight="1" x14ac:dyDescent="0.2"/>
    <row r="80" s="3" customFormat="1" ht="39" customHeight="1" x14ac:dyDescent="0.2"/>
    <row r="81" s="3" customFormat="1" ht="39" customHeight="1" x14ac:dyDescent="0.2"/>
    <row r="82" s="3" customFormat="1" ht="39" customHeight="1" x14ac:dyDescent="0.2"/>
    <row r="83" s="3" customFormat="1" ht="39" customHeight="1" x14ac:dyDescent="0.2"/>
    <row r="84" s="3" customFormat="1" ht="39" customHeight="1" x14ac:dyDescent="0.2"/>
    <row r="85" s="3" customFormat="1" ht="39" customHeight="1" x14ac:dyDescent="0.2"/>
    <row r="86" s="3" customFormat="1" ht="39" customHeight="1" x14ac:dyDescent="0.2"/>
    <row r="87" s="3" customFormat="1" ht="39" customHeight="1" x14ac:dyDescent="0.2"/>
    <row r="88" s="3" customFormat="1" ht="39" customHeight="1" x14ac:dyDescent="0.2"/>
    <row r="89" s="3" customFormat="1" ht="39" customHeight="1" x14ac:dyDescent="0.2"/>
    <row r="90" s="3" customFormat="1" ht="39" customHeight="1" x14ac:dyDescent="0.2"/>
    <row r="91" s="3" customFormat="1" ht="39" customHeight="1" x14ac:dyDescent="0.2"/>
    <row r="92" s="3" customFormat="1" ht="39" customHeight="1" x14ac:dyDescent="0.2"/>
    <row r="93" s="3" customFormat="1" ht="39" customHeight="1" x14ac:dyDescent="0.2"/>
    <row r="94" s="3" customFormat="1" ht="39" customHeight="1" x14ac:dyDescent="0.2"/>
    <row r="95" s="3" customFormat="1" ht="39" customHeight="1" x14ac:dyDescent="0.2"/>
    <row r="96" s="3" customFormat="1" ht="39" customHeight="1" x14ac:dyDescent="0.2"/>
    <row r="97" s="3" customFormat="1" ht="39" customHeight="1" x14ac:dyDescent="0.2"/>
    <row r="98" s="3" customFormat="1" ht="39" customHeight="1" x14ac:dyDescent="0.2"/>
    <row r="99" s="3" customFormat="1" ht="39" customHeight="1" x14ac:dyDescent="0.2"/>
    <row r="100" s="3" customFormat="1" ht="39" customHeight="1" x14ac:dyDescent="0.2"/>
    <row r="101" s="3" customFormat="1" ht="39" customHeight="1" x14ac:dyDescent="0.2"/>
    <row r="102" s="3" customFormat="1" ht="39" customHeight="1" x14ac:dyDescent="0.2"/>
    <row r="103" s="3" customFormat="1" ht="39" customHeight="1" x14ac:dyDescent="0.2"/>
    <row r="104" s="3" customFormat="1" ht="39" customHeight="1" x14ac:dyDescent="0.2"/>
    <row r="105" s="3" customFormat="1" ht="39" customHeight="1" x14ac:dyDescent="0.2"/>
    <row r="106" s="3" customFormat="1" ht="39" customHeight="1" x14ac:dyDescent="0.2"/>
    <row r="107" s="3" customFormat="1" ht="39" customHeight="1" x14ac:dyDescent="0.2"/>
    <row r="108" s="3" customFormat="1" ht="39" customHeight="1" x14ac:dyDescent="0.2"/>
    <row r="109" s="3" customFormat="1" ht="39" customHeight="1" x14ac:dyDescent="0.2"/>
    <row r="110" s="3" customFormat="1" ht="39" customHeight="1" x14ac:dyDescent="0.2"/>
    <row r="111" s="3" customFormat="1" ht="39" customHeight="1" x14ac:dyDescent="0.2"/>
    <row r="112" s="3" customFormat="1" ht="39" customHeight="1" x14ac:dyDescent="0.2"/>
    <row r="113" s="3" customFormat="1" ht="39" customHeight="1" x14ac:dyDescent="0.2"/>
    <row r="114" s="3" customFormat="1" ht="39" customHeight="1" x14ac:dyDescent="0.2"/>
    <row r="115" s="3" customFormat="1" ht="39" customHeight="1" x14ac:dyDescent="0.2"/>
    <row r="116" s="3" customFormat="1" ht="39" customHeight="1" x14ac:dyDescent="0.2"/>
    <row r="117" s="3" customFormat="1" ht="39" customHeight="1" x14ac:dyDescent="0.2"/>
    <row r="118" s="3" customFormat="1" ht="39" customHeight="1" x14ac:dyDescent="0.2"/>
    <row r="119" s="3" customFormat="1" ht="39" customHeight="1" x14ac:dyDescent="0.2"/>
    <row r="120" s="3" customFormat="1" ht="39" customHeight="1" x14ac:dyDescent="0.2"/>
    <row r="121" s="3" customFormat="1" ht="39" customHeight="1" x14ac:dyDescent="0.2"/>
    <row r="122" s="3" customFormat="1" ht="39" customHeight="1" x14ac:dyDescent="0.2"/>
    <row r="123" s="3" customFormat="1" ht="39" customHeight="1" x14ac:dyDescent="0.2"/>
    <row r="124" s="3" customFormat="1" ht="39" customHeight="1" x14ac:dyDescent="0.2"/>
    <row r="125" s="3" customFormat="1" ht="39" customHeight="1" x14ac:dyDescent="0.2"/>
    <row r="126" s="3" customFormat="1" ht="39" customHeight="1" x14ac:dyDescent="0.2"/>
    <row r="127" s="3" customFormat="1" ht="39" customHeight="1" x14ac:dyDescent="0.2"/>
    <row r="128" s="3" customFormat="1" ht="39" customHeight="1" x14ac:dyDescent="0.2"/>
    <row r="129" s="3" customFormat="1" ht="39" customHeight="1" x14ac:dyDescent="0.2"/>
    <row r="130" s="3" customFormat="1" ht="39" customHeight="1" x14ac:dyDescent="0.2"/>
    <row r="131" s="3" customFormat="1" ht="39" customHeight="1" x14ac:dyDescent="0.2"/>
    <row r="132" s="3" customFormat="1" ht="39" customHeight="1" x14ac:dyDescent="0.2"/>
    <row r="133" s="3" customFormat="1" ht="39" customHeight="1" x14ac:dyDescent="0.2"/>
    <row r="134" s="3" customFormat="1" ht="39" customHeight="1" x14ac:dyDescent="0.2"/>
    <row r="135" s="3" customFormat="1" ht="39" customHeight="1" x14ac:dyDescent="0.2"/>
    <row r="136" s="3" customFormat="1" ht="39" customHeight="1" x14ac:dyDescent="0.2"/>
    <row r="137" s="3" customFormat="1" ht="39" customHeight="1" x14ac:dyDescent="0.2"/>
    <row r="138" s="3" customFormat="1" ht="39" customHeight="1" x14ac:dyDescent="0.2"/>
    <row r="139" s="3" customFormat="1" ht="39" customHeight="1" x14ac:dyDescent="0.2"/>
    <row r="140" s="3" customFormat="1" ht="39" customHeight="1" x14ac:dyDescent="0.2"/>
    <row r="141" s="3" customFormat="1" ht="39" customHeight="1" x14ac:dyDescent="0.2"/>
    <row r="142" s="3" customFormat="1" ht="39" customHeight="1" x14ac:dyDescent="0.2"/>
    <row r="143" s="3" customFormat="1" ht="39" customHeight="1" x14ac:dyDescent="0.2"/>
    <row r="144" s="3" customFormat="1" ht="39" customHeight="1" x14ac:dyDescent="0.2"/>
    <row r="145" s="3" customFormat="1" ht="39" customHeight="1" x14ac:dyDescent="0.2"/>
    <row r="146" s="3" customFormat="1" ht="39" customHeight="1" x14ac:dyDescent="0.2"/>
    <row r="147" s="3" customFormat="1" ht="39" customHeight="1" x14ac:dyDescent="0.2"/>
    <row r="148" s="3" customFormat="1" ht="39" customHeight="1" x14ac:dyDescent="0.2"/>
    <row r="149" s="3" customFormat="1" ht="39" customHeight="1" x14ac:dyDescent="0.2"/>
    <row r="150" s="3" customFormat="1" ht="39" customHeight="1" x14ac:dyDescent="0.2"/>
    <row r="151" s="3" customFormat="1" ht="39" customHeight="1" x14ac:dyDescent="0.2"/>
    <row r="152" s="3" customFormat="1" ht="39" customHeight="1" x14ac:dyDescent="0.2"/>
    <row r="153" s="3" customFormat="1" ht="39" customHeight="1" x14ac:dyDescent="0.2"/>
    <row r="154" s="3" customFormat="1" ht="39" customHeight="1" x14ac:dyDescent="0.2"/>
    <row r="155" s="3" customFormat="1" ht="39" customHeight="1" x14ac:dyDescent="0.2"/>
    <row r="156" s="3" customFormat="1" ht="39" customHeight="1" x14ac:dyDescent="0.2"/>
    <row r="157" s="3" customFormat="1" ht="39" customHeight="1" x14ac:dyDescent="0.2"/>
    <row r="158" s="3" customFormat="1" ht="39" customHeight="1" x14ac:dyDescent="0.2"/>
    <row r="159" s="3" customFormat="1" ht="39" customHeight="1" x14ac:dyDescent="0.2"/>
    <row r="160" s="3" customFormat="1" ht="39" customHeight="1" x14ac:dyDescent="0.2"/>
    <row r="161" s="3" customFormat="1" ht="39" customHeight="1" x14ac:dyDescent="0.2"/>
    <row r="162" s="3" customFormat="1" ht="39" customHeight="1" x14ac:dyDescent="0.2"/>
    <row r="163" s="3" customFormat="1" ht="39" customHeight="1" x14ac:dyDescent="0.2"/>
    <row r="164" s="3" customFormat="1" ht="39" customHeight="1" x14ac:dyDescent="0.2"/>
    <row r="165" s="3" customFormat="1" ht="39" customHeight="1" x14ac:dyDescent="0.2"/>
    <row r="166" s="3" customFormat="1" ht="39" customHeight="1" x14ac:dyDescent="0.2"/>
    <row r="167" s="3" customFormat="1" ht="39" customHeight="1" x14ac:dyDescent="0.2"/>
    <row r="168" s="3" customFormat="1" ht="39" customHeight="1" x14ac:dyDescent="0.2"/>
    <row r="169" s="3" customFormat="1" ht="39" customHeight="1" x14ac:dyDescent="0.2"/>
    <row r="170" s="3" customFormat="1" ht="39" customHeight="1" x14ac:dyDescent="0.2"/>
    <row r="171" s="3" customFormat="1" ht="39" customHeight="1" x14ac:dyDescent="0.2"/>
    <row r="172" s="3" customFormat="1" ht="39" customHeight="1" x14ac:dyDescent="0.2"/>
    <row r="173" s="3" customFormat="1" ht="39" customHeight="1" x14ac:dyDescent="0.2"/>
    <row r="174" s="3" customFormat="1" ht="39" customHeight="1" x14ac:dyDescent="0.2"/>
    <row r="175" s="3" customFormat="1" ht="39" customHeight="1" x14ac:dyDescent="0.2"/>
    <row r="176" s="3" customFormat="1" ht="39" customHeight="1" x14ac:dyDescent="0.2"/>
    <row r="177" s="3" customFormat="1" ht="39" customHeight="1" x14ac:dyDescent="0.2"/>
    <row r="178" s="3" customFormat="1" ht="39" customHeight="1" x14ac:dyDescent="0.2"/>
    <row r="179" s="3" customFormat="1" ht="39" customHeight="1" x14ac:dyDescent="0.2"/>
    <row r="180" s="3" customFormat="1" ht="39" customHeight="1" x14ac:dyDescent="0.2"/>
    <row r="181" s="3" customFormat="1" ht="39" customHeight="1" x14ac:dyDescent="0.2"/>
    <row r="182" s="3" customFormat="1" ht="39" customHeight="1" x14ac:dyDescent="0.2"/>
    <row r="183" s="3" customFormat="1" ht="39" customHeight="1" x14ac:dyDescent="0.2"/>
    <row r="184" s="3" customFormat="1" ht="39" customHeight="1" x14ac:dyDescent="0.2"/>
    <row r="185" s="3" customFormat="1" ht="39" customHeight="1" x14ac:dyDescent="0.2"/>
    <row r="186" s="3" customFormat="1" ht="39" customHeight="1" x14ac:dyDescent="0.2"/>
    <row r="187" s="3" customFormat="1" ht="39" customHeight="1" x14ac:dyDescent="0.2"/>
    <row r="188" s="3" customFormat="1" ht="39" customHeight="1" x14ac:dyDescent="0.2"/>
    <row r="189" s="3" customFormat="1" ht="39" customHeight="1" x14ac:dyDescent="0.2"/>
    <row r="190" s="3" customFormat="1" ht="39" customHeight="1" x14ac:dyDescent="0.2"/>
    <row r="191" s="3" customFormat="1" ht="39" customHeight="1" x14ac:dyDescent="0.2"/>
    <row r="192" s="3" customFormat="1" ht="39" customHeight="1" x14ac:dyDescent="0.2"/>
    <row r="193" s="3" customFormat="1" ht="39" customHeight="1" x14ac:dyDescent="0.2"/>
    <row r="194" s="3" customFormat="1" ht="39" customHeight="1" x14ac:dyDescent="0.2"/>
  </sheetData>
  <sheetProtection algorithmName="SHA-512" hashValue="QOFbVE5NKpEE+y7olVYUAD8I3k9zIXmNvxKFp35CXRrQ7HOmQKJhuS5ZNpx+l0gwUYNV7vpS7zpTAVO9RDBoog==" saltValue="UnskKQAb/oQMtG6IUtrEaQ==" spinCount="100000" sheet="1" objects="1" scenarios="1"/>
  <mergeCells count="34">
    <mergeCell ref="B16:J16"/>
    <mergeCell ref="B24:H24"/>
    <mergeCell ref="B17:J17"/>
    <mergeCell ref="B19:J19"/>
    <mergeCell ref="B20:J20"/>
    <mergeCell ref="B21:J21"/>
    <mergeCell ref="B23:J23"/>
    <mergeCell ref="A1:J1"/>
    <mergeCell ref="B12:J12"/>
    <mergeCell ref="B13:J13"/>
    <mergeCell ref="B15:J15"/>
    <mergeCell ref="B14:J14"/>
    <mergeCell ref="B3:J3"/>
    <mergeCell ref="B9:J9"/>
    <mergeCell ref="B10:J10"/>
    <mergeCell ref="B11:J11"/>
    <mergeCell ref="B6:H6"/>
    <mergeCell ref="B8:J8"/>
    <mergeCell ref="B38:H38"/>
    <mergeCell ref="B40:H40"/>
    <mergeCell ref="B25:H25"/>
    <mergeCell ref="B27:H27"/>
    <mergeCell ref="B29:H29"/>
    <mergeCell ref="B30:H30"/>
    <mergeCell ref="B31:H31"/>
    <mergeCell ref="B34:H34"/>
    <mergeCell ref="B35:H35"/>
    <mergeCell ref="B37:H37"/>
    <mergeCell ref="B44:H44"/>
    <mergeCell ref="B45:H45"/>
    <mergeCell ref="B47:H47"/>
    <mergeCell ref="B49:H49"/>
    <mergeCell ref="B41:H41"/>
    <mergeCell ref="B42:H42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C1423"/>
  <sheetViews>
    <sheetView showGridLines="0" zoomScale="85" zoomScaleNormal="85" workbookViewId="0">
      <selection activeCell="E214" sqref="E214"/>
    </sheetView>
  </sheetViews>
  <sheetFormatPr baseColWidth="10" defaultRowHeight="15" x14ac:dyDescent="0.25"/>
  <cols>
    <col min="1" max="1" width="5.42578125" style="32" customWidth="1"/>
    <col min="2" max="2" width="35.5703125" style="32" customWidth="1"/>
    <col min="3" max="3" width="32.7109375" style="32" customWidth="1"/>
    <col min="4" max="4" width="40.85546875" style="32" customWidth="1"/>
    <col min="5" max="5" width="31.42578125" style="32" customWidth="1"/>
    <col min="6" max="6" width="17.28515625" style="32" customWidth="1"/>
    <col min="7" max="7" width="15.140625" style="32" customWidth="1"/>
    <col min="8" max="8" width="26.7109375" style="32" customWidth="1"/>
    <col min="9" max="9" width="15.5703125" style="32" customWidth="1"/>
    <col min="10" max="10" width="15.140625" style="32" customWidth="1"/>
    <col min="11" max="11" width="14.7109375" style="32" customWidth="1"/>
    <col min="12" max="12" width="14" style="32" customWidth="1"/>
    <col min="13" max="13" width="16.28515625" style="32" customWidth="1"/>
    <col min="14" max="14" width="12.28515625" style="32" customWidth="1"/>
    <col min="15" max="15" width="12.140625" style="32" bestFit="1" customWidth="1"/>
    <col min="16" max="16" width="15.5703125" style="32" customWidth="1"/>
    <col min="17" max="16384" width="11.42578125" style="32"/>
  </cols>
  <sheetData>
    <row r="1" spans="1:28" ht="42.75" customHeight="1" x14ac:dyDescent="0.25">
      <c r="A1" s="29"/>
      <c r="B1" s="731" t="s">
        <v>714</v>
      </c>
      <c r="C1" s="731"/>
      <c r="D1" s="731"/>
      <c r="E1" s="731"/>
      <c r="F1" s="731"/>
      <c r="G1" s="731"/>
      <c r="H1" s="731"/>
      <c r="I1" s="731"/>
      <c r="J1" s="731"/>
      <c r="K1" s="187"/>
      <c r="L1" s="804" t="s">
        <v>87</v>
      </c>
      <c r="M1" s="188" t="s">
        <v>88</v>
      </c>
      <c r="N1" s="587">
        <f>'6.DATOS DE LAS MEMORIAS FINALES'!N1</f>
        <v>0</v>
      </c>
      <c r="O1" s="797" t="s">
        <v>89</v>
      </c>
      <c r="P1" s="253" t="s">
        <v>152</v>
      </c>
      <c r="Q1" s="587">
        <f>'6.DATOS DE LAS MEMORIAS FINALES'!Q1</f>
        <v>0</v>
      </c>
      <c r="R1" s="29"/>
    </row>
    <row r="2" spans="1:28" ht="18" x14ac:dyDescent="0.25">
      <c r="A2" s="29"/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805"/>
      <c r="M2" s="189" t="s">
        <v>149</v>
      </c>
      <c r="N2" s="587">
        <f>'6.DATOS DE LAS MEMORIAS FINALES'!N2</f>
        <v>0</v>
      </c>
      <c r="O2" s="797"/>
      <c r="P2" s="190" t="s">
        <v>90</v>
      </c>
      <c r="Q2" s="587">
        <f>'6.DATOS DE LAS MEMORIAS FINALES'!Q2</f>
        <v>0</v>
      </c>
      <c r="R2" s="29"/>
    </row>
    <row r="3" spans="1:28" ht="15.75" x14ac:dyDescent="0.25">
      <c r="A3" s="29"/>
      <c r="B3" s="580" t="s">
        <v>91</v>
      </c>
      <c r="C3" s="580" t="s">
        <v>92</v>
      </c>
      <c r="D3" s="580" t="s">
        <v>93</v>
      </c>
      <c r="E3" s="580" t="s">
        <v>94</v>
      </c>
      <c r="F3" s="798" t="s">
        <v>95</v>
      </c>
      <c r="G3" s="798"/>
      <c r="H3" s="580" t="s">
        <v>96</v>
      </c>
      <c r="I3" s="798" t="s">
        <v>97</v>
      </c>
      <c r="J3" s="798"/>
      <c r="K3" s="191"/>
      <c r="L3" s="805"/>
      <c r="M3" s="189" t="s">
        <v>150</v>
      </c>
      <c r="N3" s="587">
        <f>'6.DATOS DE LAS MEMORIAS FINALES'!N3</f>
        <v>0</v>
      </c>
      <c r="O3" s="797"/>
      <c r="P3" s="192" t="s">
        <v>98</v>
      </c>
      <c r="Q3" s="587">
        <f>'6.DATOS DE LAS MEMORIAS FINALES'!Q3</f>
        <v>0</v>
      </c>
      <c r="R3" s="29"/>
    </row>
    <row r="4" spans="1:28" ht="37.5" customHeight="1" x14ac:dyDescent="0.25">
      <c r="A4" s="29"/>
      <c r="B4" s="588">
        <f>'6.DATOS DE LAS MEMORIAS FINALES'!B4</f>
        <v>0</v>
      </c>
      <c r="C4" s="588">
        <f>'6.DATOS DE LAS MEMORIAS FINALES'!C4</f>
        <v>0</v>
      </c>
      <c r="D4" s="588">
        <f>'6.DATOS DE LAS MEMORIAS FINALES'!D4</f>
        <v>0</v>
      </c>
      <c r="E4" s="588">
        <f>'6.DATOS DE LAS MEMORIAS FINALES'!E4</f>
        <v>0</v>
      </c>
      <c r="F4" s="876">
        <f>'6.DATOS DE LAS MEMORIAS FINALES'!F4</f>
        <v>0</v>
      </c>
      <c r="G4" s="877"/>
      <c r="H4" s="588">
        <f>'6.DATOS DE LAS MEMORIAS FINALES'!H4</f>
        <v>0</v>
      </c>
      <c r="I4" s="876">
        <f>'6.DATOS DE LAS MEMORIAS FINALES'!I4</f>
        <v>0</v>
      </c>
      <c r="J4" s="877"/>
      <c r="K4" s="191"/>
      <c r="L4" s="806"/>
      <c r="M4" s="252" t="s">
        <v>151</v>
      </c>
      <c r="N4" s="587">
        <f>'6.DATOS DE LAS MEMORIAS FINALES'!N4</f>
        <v>0</v>
      </c>
      <c r="O4" s="801"/>
      <c r="P4" s="802"/>
      <c r="Q4" s="803"/>
      <c r="R4" s="29"/>
    </row>
    <row r="5" spans="1:28" ht="15.75" x14ac:dyDescent="0.25">
      <c r="A5" s="29"/>
      <c r="B5" s="193"/>
      <c r="C5" s="194"/>
      <c r="D5" s="194"/>
      <c r="E5" s="29"/>
      <c r="F5" s="29"/>
      <c r="G5" s="29"/>
      <c r="H5" s="194"/>
      <c r="I5" s="194"/>
      <c r="J5" s="195"/>
      <c r="K5" s="191"/>
      <c r="L5" s="196" t="s">
        <v>99</v>
      </c>
      <c r="M5" s="196" t="s">
        <v>100</v>
      </c>
      <c r="N5" s="196" t="s">
        <v>101</v>
      </c>
      <c r="O5" s="197" t="s">
        <v>102</v>
      </c>
      <c r="P5" s="197" t="s">
        <v>103</v>
      </c>
      <c r="Q5" s="197" t="s">
        <v>104</v>
      </c>
      <c r="R5" s="197" t="s">
        <v>105</v>
      </c>
      <c r="S5" s="198"/>
      <c r="T5" s="198"/>
    </row>
    <row r="6" spans="1:28" ht="15.75" x14ac:dyDescent="0.25">
      <c r="A6" s="29"/>
      <c r="B6" s="580" t="s">
        <v>106</v>
      </c>
      <c r="C6" s="580" t="s">
        <v>107</v>
      </c>
      <c r="D6" s="580" t="s">
        <v>93</v>
      </c>
      <c r="E6" s="580" t="s">
        <v>94</v>
      </c>
      <c r="F6" s="798" t="s">
        <v>95</v>
      </c>
      <c r="G6" s="798"/>
      <c r="H6" s="580" t="s">
        <v>96</v>
      </c>
      <c r="I6" s="798" t="s">
        <v>97</v>
      </c>
      <c r="J6" s="798"/>
      <c r="K6" s="191"/>
      <c r="L6" s="191"/>
      <c r="M6" s="29"/>
      <c r="N6" s="29"/>
      <c r="O6" s="29"/>
      <c r="P6" s="29"/>
      <c r="Q6" s="29"/>
      <c r="R6" s="29"/>
    </row>
    <row r="7" spans="1:28" ht="36.75" customHeight="1" x14ac:dyDescent="0.25">
      <c r="A7" s="29"/>
      <c r="B7" s="149">
        <f>'6.DATOS DE LAS MEMORIAS FINALES'!B7</f>
        <v>0</v>
      </c>
      <c r="C7" s="588">
        <f>'6.DATOS DE LAS MEMORIAS FINALES'!C7</f>
        <v>0</v>
      </c>
      <c r="D7" s="588">
        <f>'6.DATOS DE LAS MEMORIAS FINALES'!D7</f>
        <v>0</v>
      </c>
      <c r="E7" s="588">
        <f>'6.DATOS DE LAS MEMORIAS FINALES'!E7</f>
        <v>0</v>
      </c>
      <c r="F7" s="878">
        <f>'6.DATOS DE LAS MEMORIAS FINALES'!F7</f>
        <v>0</v>
      </c>
      <c r="G7" s="878"/>
      <c r="H7" s="588">
        <f>'6.DATOS DE LAS MEMORIAS FINALES'!H7</f>
        <v>0</v>
      </c>
      <c r="I7" s="878">
        <f>'6.DATOS DE LAS MEMORIAS FINALES'!I7</f>
        <v>0</v>
      </c>
      <c r="J7" s="878"/>
      <c r="K7" s="191"/>
      <c r="L7" s="191"/>
      <c r="M7" s="29"/>
      <c r="N7" s="29"/>
      <c r="O7" s="29"/>
      <c r="P7" s="29"/>
      <c r="Q7" s="29"/>
      <c r="R7" s="29"/>
    </row>
    <row r="8" spans="1:28" x14ac:dyDescent="0.25">
      <c r="A8" s="29"/>
      <c r="B8" s="199"/>
      <c r="E8" s="29"/>
      <c r="F8" s="194"/>
      <c r="G8" s="194"/>
      <c r="H8" s="29"/>
      <c r="I8" s="195"/>
      <c r="J8" s="195"/>
      <c r="K8" s="191"/>
      <c r="L8" s="191"/>
      <c r="M8" s="29"/>
      <c r="N8" s="29"/>
      <c r="O8" s="29"/>
      <c r="P8" s="29"/>
      <c r="Q8" s="29"/>
      <c r="R8" s="29"/>
    </row>
    <row r="9" spans="1:28" ht="15.75" x14ac:dyDescent="0.25">
      <c r="A9" s="29"/>
      <c r="B9" s="580" t="s">
        <v>108</v>
      </c>
      <c r="C9" s="580" t="s">
        <v>109</v>
      </c>
      <c r="D9" s="29"/>
      <c r="E9" s="29"/>
      <c r="F9" s="29"/>
      <c r="G9" s="29"/>
      <c r="H9" s="29"/>
      <c r="I9" s="29"/>
      <c r="J9" s="200"/>
      <c r="K9" s="42"/>
      <c r="L9" s="201"/>
      <c r="M9" s="29"/>
      <c r="N9" s="29"/>
      <c r="O9" s="29"/>
      <c r="P9" s="29"/>
      <c r="Q9" s="29"/>
      <c r="R9" s="29"/>
    </row>
    <row r="10" spans="1:28" ht="27.75" customHeight="1" x14ac:dyDescent="0.25">
      <c r="A10" s="29"/>
      <c r="B10" s="149">
        <f>'6.DATOS DE LAS MEMORIAS FINALES'!B10</f>
        <v>0</v>
      </c>
      <c r="C10" s="588">
        <f>'6.DATOS DE LAS MEMORIAS FINALES'!C10</f>
        <v>0</v>
      </c>
      <c r="D10" s="29"/>
      <c r="E10" s="29"/>
      <c r="F10" s="29"/>
      <c r="G10" s="29"/>
      <c r="H10" s="29"/>
      <c r="I10" s="29"/>
      <c r="J10" s="31"/>
      <c r="K10" s="31"/>
      <c r="L10" s="202"/>
      <c r="M10" s="29"/>
      <c r="N10" s="29"/>
      <c r="O10" s="29"/>
      <c r="P10" s="29"/>
      <c r="Q10" s="29"/>
      <c r="R10" s="29"/>
    </row>
    <row r="11" spans="1:28" ht="15.75" x14ac:dyDescent="0.25">
      <c r="A11" s="29"/>
      <c r="B11" s="589"/>
      <c r="C11" s="589"/>
      <c r="D11" s="29"/>
      <c r="E11" s="29"/>
      <c r="F11" s="29"/>
      <c r="G11" s="29"/>
      <c r="H11" s="29"/>
      <c r="I11" s="29"/>
      <c r="J11" s="31"/>
      <c r="K11" s="31"/>
      <c r="L11" s="202"/>
      <c r="M11" s="29"/>
      <c r="N11" s="29"/>
      <c r="O11" s="29"/>
      <c r="P11" s="29"/>
      <c r="Q11" s="29"/>
      <c r="R11" s="29"/>
    </row>
    <row r="12" spans="1:28" s="45" customFormat="1" ht="19.5" customHeight="1" x14ac:dyDescent="0.25">
      <c r="A12" s="369"/>
      <c r="B12" s="677" t="s">
        <v>654</v>
      </c>
      <c r="C12" s="677"/>
      <c r="D12" s="677"/>
      <c r="E12" s="677"/>
      <c r="F12" s="677"/>
      <c r="G12" s="677"/>
      <c r="H12" s="677"/>
      <c r="I12" s="677"/>
      <c r="J12" s="677"/>
      <c r="K12" s="677"/>
      <c r="L12" s="677"/>
      <c r="M12" s="677"/>
      <c r="N12" s="370"/>
      <c r="O12" s="369"/>
      <c r="P12" s="369"/>
      <c r="Q12" s="369"/>
      <c r="R12" s="369"/>
      <c r="S12" s="369"/>
      <c r="T12" s="369"/>
      <c r="U12" s="369"/>
      <c r="V12" s="369"/>
      <c r="W12" s="369"/>
      <c r="X12" s="369"/>
      <c r="Y12" s="369"/>
      <c r="Z12" s="369"/>
      <c r="AA12" s="369"/>
      <c r="AB12" s="369"/>
    </row>
    <row r="13" spans="1:28" s="45" customFormat="1" ht="19.5" customHeight="1" x14ac:dyDescent="0.25">
      <c r="A13" s="369"/>
      <c r="B13" s="678" t="s">
        <v>617</v>
      </c>
      <c r="C13" s="678"/>
      <c r="D13" s="678"/>
      <c r="E13" s="678"/>
      <c r="F13" s="678"/>
      <c r="G13" s="678"/>
      <c r="H13" s="678"/>
      <c r="I13" s="678"/>
      <c r="J13" s="678"/>
      <c r="K13" s="678"/>
      <c r="L13" s="678"/>
      <c r="M13" s="678"/>
      <c r="N13" s="370"/>
      <c r="O13" s="369"/>
      <c r="P13" s="369"/>
      <c r="Q13" s="369"/>
      <c r="R13" s="369"/>
      <c r="S13" s="369"/>
      <c r="T13" s="369"/>
      <c r="U13" s="369"/>
      <c r="V13" s="369"/>
      <c r="W13" s="369"/>
      <c r="X13" s="369"/>
      <c r="Y13" s="369"/>
      <c r="Z13" s="369"/>
      <c r="AA13" s="369"/>
      <c r="AB13" s="369"/>
    </row>
    <row r="14" spans="1:28" s="45" customFormat="1" ht="14.1" customHeight="1" x14ac:dyDescent="0.25">
      <c r="A14" s="369"/>
      <c r="B14" s="371"/>
      <c r="C14" s="371"/>
      <c r="D14" s="371"/>
      <c r="E14" s="371"/>
      <c r="F14" s="371"/>
      <c r="G14" s="371"/>
      <c r="H14" s="371"/>
      <c r="I14" s="371"/>
      <c r="J14" s="371"/>
      <c r="K14" s="371"/>
      <c r="L14" s="371"/>
      <c r="M14" s="371"/>
      <c r="N14" s="370"/>
      <c r="O14" s="369"/>
      <c r="P14" s="369"/>
      <c r="Q14" s="369"/>
      <c r="R14" s="369"/>
      <c r="S14" s="369"/>
      <c r="T14" s="369"/>
      <c r="U14" s="369"/>
      <c r="V14" s="369"/>
      <c r="W14" s="369"/>
      <c r="X14" s="369"/>
      <c r="Y14" s="369"/>
      <c r="Z14" s="369"/>
      <c r="AA14" s="369"/>
      <c r="AB14" s="369"/>
    </row>
    <row r="15" spans="1:28" s="367" customFormat="1" ht="16.5" customHeight="1" x14ac:dyDescent="0.25">
      <c r="A15" s="372"/>
      <c r="B15" s="373"/>
      <c r="C15" s="374"/>
      <c r="D15" s="374"/>
      <c r="E15" s="374"/>
      <c r="F15" s="374"/>
      <c r="G15" s="374"/>
      <c r="H15" s="374"/>
      <c r="I15" s="374"/>
      <c r="J15" s="374"/>
      <c r="K15" s="374"/>
      <c r="L15" s="374"/>
      <c r="M15" s="375"/>
      <c r="N15" s="376"/>
      <c r="O15" s="372"/>
      <c r="P15" s="372"/>
      <c r="Q15" s="372"/>
      <c r="R15" s="372"/>
      <c r="S15" s="372"/>
      <c r="T15" s="372"/>
      <c r="U15" s="372"/>
      <c r="V15" s="372"/>
      <c r="W15" s="372"/>
      <c r="X15" s="372"/>
      <c r="Y15" s="372"/>
      <c r="Z15" s="372"/>
      <c r="AA15" s="372"/>
      <c r="AB15" s="372"/>
    </row>
    <row r="16" spans="1:28" s="45" customFormat="1" ht="15" customHeight="1" x14ac:dyDescent="0.25">
      <c r="A16" s="369"/>
      <c r="B16" s="377"/>
      <c r="C16" s="679" t="s">
        <v>618</v>
      </c>
      <c r="D16" s="679"/>
      <c r="E16" s="679"/>
      <c r="F16" s="679"/>
      <c r="G16" s="679"/>
      <c r="H16" s="679"/>
      <c r="I16" s="679"/>
      <c r="J16" s="679"/>
      <c r="K16" s="679"/>
      <c r="L16" s="679"/>
      <c r="M16" s="680"/>
      <c r="N16" s="370"/>
      <c r="O16" s="369"/>
      <c r="P16" s="369"/>
      <c r="Q16" s="369"/>
      <c r="R16" s="369"/>
      <c r="S16" s="369"/>
      <c r="T16" s="369"/>
      <c r="U16" s="369"/>
      <c r="V16" s="369"/>
      <c r="W16" s="369"/>
      <c r="X16" s="369"/>
      <c r="Y16" s="369"/>
      <c r="Z16" s="369"/>
      <c r="AA16" s="369"/>
      <c r="AB16" s="369"/>
    </row>
    <row r="17" spans="1:28" s="45" customFormat="1" ht="15.95" customHeight="1" x14ac:dyDescent="0.25">
      <c r="A17" s="369"/>
      <c r="B17" s="377"/>
      <c r="C17" s="870">
        <f>'1. COSTE REAL TOTAL'!C6</f>
        <v>0</v>
      </c>
      <c r="D17" s="871"/>
      <c r="E17" s="871"/>
      <c r="F17" s="871"/>
      <c r="G17" s="871"/>
      <c r="H17" s="871"/>
      <c r="I17" s="871"/>
      <c r="J17" s="871"/>
      <c r="K17" s="871"/>
      <c r="L17" s="872"/>
      <c r="M17" s="378"/>
      <c r="N17" s="370"/>
      <c r="O17" s="369"/>
      <c r="P17" s="369"/>
      <c r="Q17" s="369"/>
      <c r="R17" s="369"/>
      <c r="S17" s="369"/>
      <c r="T17" s="369"/>
      <c r="U17" s="369"/>
      <c r="V17" s="369"/>
      <c r="W17" s="369"/>
      <c r="X17" s="369"/>
      <c r="Y17" s="369"/>
      <c r="Z17" s="369"/>
      <c r="AA17" s="369"/>
      <c r="AB17" s="369"/>
    </row>
    <row r="18" spans="1:28" s="45" customFormat="1" ht="6.95" customHeight="1" x14ac:dyDescent="0.25">
      <c r="A18" s="369"/>
      <c r="B18" s="377"/>
      <c r="C18" s="379"/>
      <c r="D18" s="379"/>
      <c r="E18" s="379"/>
      <c r="F18" s="379"/>
      <c r="G18" s="379"/>
      <c r="H18" s="379"/>
      <c r="I18" s="379"/>
      <c r="J18" s="379"/>
      <c r="K18" s="379"/>
      <c r="L18" s="379"/>
      <c r="M18" s="380"/>
      <c r="N18" s="370"/>
      <c r="O18" s="369"/>
      <c r="P18" s="369"/>
      <c r="Q18" s="369"/>
      <c r="R18" s="369"/>
      <c r="S18" s="369"/>
      <c r="T18" s="369"/>
      <c r="U18" s="369"/>
      <c r="V18" s="369"/>
      <c r="W18" s="369"/>
      <c r="X18" s="369"/>
      <c r="Y18" s="369"/>
      <c r="Z18" s="369"/>
      <c r="AA18" s="369"/>
      <c r="AB18" s="369"/>
    </row>
    <row r="19" spans="1:28" s="45" customFormat="1" ht="15.95" customHeight="1" x14ac:dyDescent="0.25">
      <c r="A19" s="369"/>
      <c r="B19" s="377"/>
      <c r="C19" s="679" t="s">
        <v>619</v>
      </c>
      <c r="D19" s="679"/>
      <c r="E19" s="679"/>
      <c r="F19" s="679"/>
      <c r="G19" s="679"/>
      <c r="H19" s="679"/>
      <c r="I19" s="679"/>
      <c r="J19" s="679"/>
      <c r="K19" s="679"/>
      <c r="L19" s="679"/>
      <c r="M19" s="680"/>
      <c r="N19" s="370"/>
      <c r="O19" s="369"/>
      <c r="P19" s="369"/>
      <c r="Q19" s="369"/>
      <c r="R19" s="369"/>
      <c r="S19" s="369"/>
      <c r="T19" s="369"/>
      <c r="U19" s="369"/>
      <c r="V19" s="369"/>
      <c r="W19" s="369"/>
      <c r="X19" s="369"/>
      <c r="Y19" s="369"/>
      <c r="Z19" s="369"/>
      <c r="AA19" s="369"/>
      <c r="AB19" s="369"/>
    </row>
    <row r="20" spans="1:28" s="45" customFormat="1" ht="15.95" customHeight="1" x14ac:dyDescent="0.25">
      <c r="A20" s="369"/>
      <c r="B20" s="377"/>
      <c r="C20" s="870">
        <f>'1. COSTE REAL TOTAL'!C9</f>
        <v>0</v>
      </c>
      <c r="D20" s="871"/>
      <c r="E20" s="871"/>
      <c r="F20" s="871"/>
      <c r="G20" s="871"/>
      <c r="H20" s="871"/>
      <c r="I20" s="871"/>
      <c r="J20" s="871"/>
      <c r="K20" s="871"/>
      <c r="L20" s="872"/>
      <c r="M20" s="378"/>
      <c r="N20" s="370"/>
      <c r="O20" s="369"/>
      <c r="P20" s="369"/>
      <c r="Q20" s="369"/>
      <c r="R20" s="369"/>
      <c r="S20" s="369"/>
      <c r="T20" s="369"/>
      <c r="U20" s="369"/>
      <c r="V20" s="369"/>
      <c r="W20" s="369"/>
      <c r="X20" s="369"/>
      <c r="Y20" s="369"/>
      <c r="Z20" s="369"/>
      <c r="AA20" s="369"/>
      <c r="AB20" s="369"/>
    </row>
    <row r="21" spans="1:28" s="45" customFormat="1" ht="9" customHeight="1" x14ac:dyDescent="0.25">
      <c r="A21" s="369"/>
      <c r="B21" s="381"/>
      <c r="C21" s="382"/>
      <c r="D21" s="382"/>
      <c r="E21" s="382"/>
      <c r="F21" s="382"/>
      <c r="G21" s="382"/>
      <c r="H21" s="382"/>
      <c r="I21" s="382"/>
      <c r="J21" s="382"/>
      <c r="K21" s="382"/>
      <c r="L21" s="382"/>
      <c r="M21" s="383"/>
      <c r="N21" s="370"/>
      <c r="O21" s="369"/>
      <c r="P21" s="369"/>
      <c r="Q21" s="369"/>
      <c r="R21" s="369"/>
      <c r="S21" s="369"/>
      <c r="T21" s="369"/>
      <c r="U21" s="369"/>
      <c r="V21" s="369"/>
      <c r="W21" s="369"/>
      <c r="X21" s="369"/>
      <c r="Y21" s="369"/>
      <c r="Z21" s="369"/>
      <c r="AA21" s="369"/>
      <c r="AB21" s="369"/>
    </row>
    <row r="22" spans="1:28" s="367" customFormat="1" ht="16.5" customHeight="1" x14ac:dyDescent="0.25">
      <c r="A22" s="384"/>
      <c r="B22" s="385"/>
      <c r="C22" s="385"/>
      <c r="D22" s="385"/>
      <c r="E22" s="385"/>
      <c r="F22" s="385"/>
      <c r="G22" s="385"/>
      <c r="H22" s="385"/>
      <c r="I22" s="385"/>
      <c r="J22" s="385"/>
      <c r="K22" s="385"/>
      <c r="L22" s="385"/>
      <c r="M22" s="385"/>
      <c r="N22" s="376"/>
      <c r="O22" s="372"/>
      <c r="P22" s="372"/>
      <c r="Q22" s="372"/>
      <c r="R22" s="372"/>
      <c r="S22" s="372"/>
      <c r="T22" s="372"/>
      <c r="U22" s="372"/>
      <c r="V22" s="372"/>
      <c r="W22" s="372"/>
      <c r="X22" s="372"/>
      <c r="Y22" s="372"/>
      <c r="Z22" s="372"/>
      <c r="AA22" s="372"/>
      <c r="AB22" s="372"/>
    </row>
    <row r="23" spans="1:28" s="45" customFormat="1" ht="18" customHeight="1" x14ac:dyDescent="0.25">
      <c r="A23" s="369"/>
      <c r="B23" s="371"/>
      <c r="C23" s="371"/>
      <c r="D23" s="371"/>
      <c r="E23" s="371"/>
      <c r="F23" s="371"/>
      <c r="G23" s="371"/>
      <c r="H23" s="371"/>
      <c r="I23" s="371"/>
      <c r="J23" s="371"/>
      <c r="K23" s="371"/>
      <c r="L23" s="386"/>
      <c r="M23" s="386"/>
      <c r="N23" s="370"/>
      <c r="O23" s="369"/>
      <c r="P23" s="369"/>
      <c r="Q23" s="369"/>
      <c r="R23" s="369"/>
      <c r="S23" s="369"/>
      <c r="T23" s="369"/>
      <c r="U23" s="369"/>
      <c r="V23" s="369"/>
      <c r="W23" s="369"/>
      <c r="X23" s="369"/>
      <c r="Y23" s="369"/>
      <c r="Z23" s="369"/>
      <c r="AA23" s="369"/>
      <c r="AB23" s="369"/>
    </row>
    <row r="24" spans="1:28" s="368" customFormat="1" ht="26.25" customHeight="1" x14ac:dyDescent="0.25">
      <c r="A24" s="387"/>
      <c r="B24" s="684" t="s">
        <v>620</v>
      </c>
      <c r="C24" s="684"/>
      <c r="D24" s="684"/>
      <c r="E24" s="684"/>
      <c r="F24" s="684"/>
      <c r="G24" s="684"/>
      <c r="H24" s="684"/>
      <c r="J24" s="388"/>
      <c r="K24" s="388"/>
      <c r="L24" s="388"/>
      <c r="M24" s="388"/>
      <c r="N24" s="389"/>
      <c r="O24" s="387"/>
      <c r="P24" s="387"/>
      <c r="Q24" s="387"/>
      <c r="R24" s="387"/>
      <c r="S24" s="387"/>
      <c r="T24" s="387"/>
      <c r="U24" s="387"/>
      <c r="V24" s="387"/>
      <c r="W24" s="387"/>
      <c r="X24" s="387"/>
      <c r="Y24" s="387"/>
      <c r="Z24" s="387"/>
      <c r="AA24" s="387"/>
      <c r="AB24" s="387"/>
    </row>
    <row r="25" spans="1:28" s="367" customFormat="1" ht="10.5" customHeight="1" x14ac:dyDescent="0.25">
      <c r="A25" s="384"/>
      <c r="B25" s="385"/>
      <c r="C25" s="385"/>
      <c r="D25" s="385"/>
      <c r="E25" s="385"/>
      <c r="F25" s="385"/>
      <c r="G25" s="385"/>
      <c r="H25" s="385"/>
      <c r="I25" s="385"/>
      <c r="J25" s="385"/>
      <c r="K25" s="385"/>
      <c r="L25" s="385"/>
      <c r="M25" s="385"/>
      <c r="N25" s="376"/>
      <c r="O25" s="372"/>
      <c r="P25" s="372"/>
      <c r="Q25" s="372"/>
      <c r="R25" s="372"/>
      <c r="S25" s="372"/>
      <c r="T25" s="372"/>
      <c r="U25" s="372"/>
      <c r="V25" s="372"/>
      <c r="W25" s="372"/>
      <c r="X25" s="372"/>
      <c r="Y25" s="372"/>
      <c r="Z25" s="372"/>
      <c r="AA25" s="372"/>
      <c r="AB25" s="372"/>
    </row>
    <row r="26" spans="1:28" s="367" customFormat="1" ht="15" customHeight="1" x14ac:dyDescent="0.25">
      <c r="A26" s="372"/>
      <c r="B26" s="373"/>
      <c r="C26" s="374"/>
      <c r="D26" s="374"/>
      <c r="E26" s="374"/>
      <c r="F26" s="374"/>
      <c r="G26" s="374"/>
      <c r="H26" s="374"/>
      <c r="I26" s="374"/>
      <c r="J26" s="374"/>
      <c r="K26" s="374"/>
      <c r="L26" s="374"/>
      <c r="M26" s="390"/>
      <c r="N26" s="372"/>
      <c r="O26" s="372"/>
      <c r="P26" s="372"/>
      <c r="Q26" s="372"/>
      <c r="R26" s="372"/>
      <c r="S26" s="372"/>
      <c r="T26" s="372"/>
      <c r="U26" s="372"/>
      <c r="V26" s="372"/>
      <c r="W26" s="372"/>
      <c r="X26" s="372"/>
      <c r="Y26" s="372"/>
      <c r="Z26" s="372"/>
      <c r="AA26" s="372"/>
    </row>
    <row r="27" spans="1:28" s="367" customFormat="1" ht="16.5" customHeight="1" x14ac:dyDescent="0.25">
      <c r="A27" s="372"/>
      <c r="B27" s="391"/>
      <c r="C27" s="392"/>
      <c r="D27" s="392"/>
      <c r="E27" s="392"/>
      <c r="F27" s="392"/>
      <c r="G27" s="392"/>
      <c r="H27" s="392"/>
      <c r="I27" s="392"/>
      <c r="J27" s="392"/>
      <c r="K27" s="685" t="s">
        <v>46</v>
      </c>
      <c r="L27" s="685" t="s">
        <v>655</v>
      </c>
      <c r="M27" s="393"/>
      <c r="N27" s="372"/>
      <c r="O27" s="372"/>
      <c r="P27" s="372"/>
      <c r="Q27" s="372"/>
      <c r="R27" s="372"/>
      <c r="S27" s="372"/>
      <c r="T27" s="372"/>
      <c r="U27" s="372"/>
      <c r="V27" s="372"/>
      <c r="W27" s="372"/>
      <c r="X27" s="372"/>
      <c r="Y27" s="372"/>
      <c r="Z27" s="372"/>
      <c r="AA27" s="372"/>
    </row>
    <row r="28" spans="1:28" s="397" customFormat="1" ht="36.75" customHeight="1" x14ac:dyDescent="0.25">
      <c r="A28" s="394"/>
      <c r="B28" s="395"/>
      <c r="C28" s="578" t="s">
        <v>77</v>
      </c>
      <c r="D28" s="578"/>
      <c r="E28" s="578"/>
      <c r="F28" s="578"/>
      <c r="G28" s="578"/>
      <c r="H28" s="578"/>
      <c r="I28" s="578"/>
      <c r="J28" s="578"/>
      <c r="K28" s="685"/>
      <c r="L28" s="685"/>
      <c r="M28" s="393"/>
      <c r="N28" s="394"/>
      <c r="O28" s="394"/>
      <c r="P28" s="394"/>
      <c r="Q28" s="394"/>
      <c r="R28" s="394"/>
      <c r="S28" s="394"/>
      <c r="T28" s="394"/>
      <c r="U28" s="394"/>
      <c r="V28" s="394"/>
      <c r="W28" s="394"/>
      <c r="X28" s="394"/>
      <c r="Y28" s="394"/>
      <c r="Z28" s="394"/>
      <c r="AA28" s="394"/>
    </row>
    <row r="29" spans="1:28" s="45" customFormat="1" ht="15.95" customHeight="1" x14ac:dyDescent="0.25">
      <c r="A29" s="369"/>
      <c r="B29" s="377"/>
      <c r="C29" s="686" t="s">
        <v>621</v>
      </c>
      <c r="D29" s="687"/>
      <c r="E29" s="687"/>
      <c r="F29" s="687"/>
      <c r="G29" s="687"/>
      <c r="H29" s="687"/>
      <c r="I29" s="687"/>
      <c r="J29" s="688"/>
      <c r="K29" s="398">
        <f>SUM(K30:K33)</f>
        <v>0</v>
      </c>
      <c r="L29" s="398">
        <f>SUM(L30:L33)</f>
        <v>0</v>
      </c>
      <c r="M29" s="399"/>
      <c r="N29" s="369"/>
      <c r="O29" s="369"/>
      <c r="P29" s="369"/>
      <c r="Q29" s="369"/>
      <c r="R29" s="369"/>
      <c r="S29" s="369"/>
      <c r="T29" s="369"/>
      <c r="U29" s="369"/>
      <c r="V29" s="369"/>
      <c r="W29" s="369"/>
      <c r="X29" s="369"/>
      <c r="Y29" s="369"/>
      <c r="Z29" s="369"/>
      <c r="AA29" s="369"/>
    </row>
    <row r="30" spans="1:28" s="45" customFormat="1" ht="15.95" customHeight="1" x14ac:dyDescent="0.25">
      <c r="A30" s="369"/>
      <c r="B30" s="377"/>
      <c r="C30" s="873" t="s">
        <v>622</v>
      </c>
      <c r="D30" s="874"/>
      <c r="E30" s="874"/>
      <c r="F30" s="874"/>
      <c r="G30" s="874"/>
      <c r="H30" s="874"/>
      <c r="I30" s="874"/>
      <c r="J30" s="875"/>
      <c r="K30" s="590">
        <f>'1. COSTE REAL TOTAL'!K19</f>
        <v>0</v>
      </c>
      <c r="L30" s="590">
        <f>'1. COSTE REAL TOTAL'!L19</f>
        <v>0</v>
      </c>
      <c r="M30" s="399" t="str">
        <f>IF(K30&gt;L30,"E","")</f>
        <v/>
      </c>
      <c r="N30" s="369"/>
      <c r="O30" s="369"/>
      <c r="P30" s="369"/>
      <c r="Q30" s="369"/>
      <c r="R30" s="369"/>
      <c r="S30" s="369"/>
      <c r="T30" s="369"/>
      <c r="U30" s="369"/>
      <c r="V30" s="369"/>
      <c r="W30" s="369"/>
      <c r="X30" s="369"/>
      <c r="Y30" s="369"/>
      <c r="Z30" s="369"/>
      <c r="AA30" s="369"/>
    </row>
    <row r="31" spans="1:28" s="45" customFormat="1" ht="15.95" customHeight="1" x14ac:dyDescent="0.25">
      <c r="A31" s="369"/>
      <c r="B31" s="377"/>
      <c r="C31" s="873" t="s">
        <v>623</v>
      </c>
      <c r="D31" s="874"/>
      <c r="E31" s="874"/>
      <c r="F31" s="874"/>
      <c r="G31" s="874"/>
      <c r="H31" s="874"/>
      <c r="I31" s="874"/>
      <c r="J31" s="875"/>
      <c r="K31" s="590">
        <f>'1. COSTE REAL TOTAL'!K20</f>
        <v>0</v>
      </c>
      <c r="L31" s="590">
        <f>'1. COSTE REAL TOTAL'!L20</f>
        <v>0</v>
      </c>
      <c r="M31" s="399" t="str">
        <f>IF(K31&gt;L31,"E","")</f>
        <v/>
      </c>
      <c r="N31" s="369"/>
      <c r="O31" s="369"/>
      <c r="P31" s="369"/>
      <c r="Q31" s="369"/>
      <c r="R31" s="369"/>
      <c r="S31" s="369"/>
      <c r="T31" s="369"/>
      <c r="U31" s="369"/>
      <c r="V31" s="369"/>
      <c r="W31" s="369"/>
      <c r="X31" s="369"/>
      <c r="Y31" s="369"/>
      <c r="Z31" s="369"/>
      <c r="AA31" s="369"/>
    </row>
    <row r="32" spans="1:28" s="45" customFormat="1" ht="15.95" customHeight="1" x14ac:dyDescent="0.25">
      <c r="A32" s="369"/>
      <c r="B32" s="377"/>
      <c r="C32" s="873" t="s">
        <v>624</v>
      </c>
      <c r="D32" s="874"/>
      <c r="E32" s="874"/>
      <c r="F32" s="874"/>
      <c r="G32" s="874"/>
      <c r="H32" s="874"/>
      <c r="I32" s="874"/>
      <c r="J32" s="875"/>
      <c r="K32" s="590">
        <f>'1. COSTE REAL TOTAL'!K21</f>
        <v>0</v>
      </c>
      <c r="L32" s="590">
        <f>'1. COSTE REAL TOTAL'!L21</f>
        <v>0</v>
      </c>
      <c r="M32" s="399" t="str">
        <f>IF(K32&gt;L32,"E","")</f>
        <v/>
      </c>
      <c r="N32" s="369"/>
      <c r="O32" s="369"/>
      <c r="P32" s="369"/>
      <c r="Q32" s="369"/>
      <c r="R32" s="369"/>
      <c r="S32" s="369"/>
      <c r="T32" s="369"/>
      <c r="U32" s="369"/>
      <c r="V32" s="369"/>
      <c r="W32" s="369"/>
      <c r="X32" s="369"/>
      <c r="Y32" s="369"/>
      <c r="Z32" s="369"/>
      <c r="AA32" s="369"/>
    </row>
    <row r="33" spans="1:27" s="402" customFormat="1" ht="15.95" customHeight="1" x14ac:dyDescent="0.25">
      <c r="A33" s="400"/>
      <c r="B33" s="401"/>
      <c r="C33" s="873" t="s">
        <v>625</v>
      </c>
      <c r="D33" s="874"/>
      <c r="E33" s="874"/>
      <c r="F33" s="874"/>
      <c r="G33" s="874"/>
      <c r="H33" s="874"/>
      <c r="I33" s="874"/>
      <c r="J33" s="875"/>
      <c r="K33" s="590">
        <f>'1. COSTE REAL TOTAL'!K22</f>
        <v>0</v>
      </c>
      <c r="L33" s="590">
        <f>'1. COSTE REAL TOTAL'!L22</f>
        <v>0</v>
      </c>
      <c r="M33" s="399" t="str">
        <f>IF(K33&gt;L33,"E","")</f>
        <v/>
      </c>
      <c r="N33" s="369"/>
      <c r="O33" s="369"/>
      <c r="P33" s="369"/>
      <c r="Q33" s="369"/>
      <c r="R33" s="369"/>
      <c r="S33" s="369"/>
      <c r="T33" s="369"/>
      <c r="U33" s="369"/>
      <c r="V33" s="369"/>
      <c r="W33" s="369"/>
      <c r="X33" s="369"/>
      <c r="Y33" s="369"/>
      <c r="Z33" s="369"/>
      <c r="AA33" s="369"/>
    </row>
    <row r="34" spans="1:27" s="45" customFormat="1" ht="15.95" customHeight="1" x14ac:dyDescent="0.25">
      <c r="A34" s="369"/>
      <c r="B34" s="377"/>
      <c r="C34" s="403"/>
      <c r="D34" s="403"/>
      <c r="E34" s="403"/>
      <c r="F34" s="403"/>
      <c r="G34" s="403"/>
      <c r="H34" s="403"/>
      <c r="I34" s="403"/>
      <c r="J34" s="403"/>
      <c r="K34" s="403"/>
      <c r="L34" s="403"/>
      <c r="M34" s="399"/>
      <c r="N34" s="369"/>
      <c r="O34" s="369"/>
      <c r="P34" s="369"/>
      <c r="Q34" s="369"/>
      <c r="R34" s="369"/>
      <c r="S34" s="369"/>
      <c r="T34" s="369"/>
      <c r="U34" s="369"/>
      <c r="V34" s="369"/>
      <c r="W34" s="369"/>
      <c r="X34" s="369"/>
      <c r="Y34" s="369"/>
      <c r="Z34" s="369"/>
      <c r="AA34" s="369"/>
    </row>
    <row r="35" spans="1:27" s="397" customFormat="1" ht="20.100000000000001" customHeight="1" x14ac:dyDescent="0.25">
      <c r="A35" s="394"/>
      <c r="B35" s="395"/>
      <c r="C35" s="404" t="s">
        <v>78</v>
      </c>
      <c r="D35" s="404"/>
      <c r="E35" s="404"/>
      <c r="F35" s="404"/>
      <c r="G35" s="404"/>
      <c r="H35" s="405"/>
      <c r="I35" s="405"/>
      <c r="J35" s="405"/>
      <c r="K35" s="405"/>
      <c r="L35" s="405"/>
      <c r="M35" s="399"/>
      <c r="N35" s="394"/>
      <c r="O35" s="394"/>
      <c r="P35" s="394"/>
      <c r="Q35" s="394"/>
      <c r="R35" s="394"/>
      <c r="S35" s="394"/>
      <c r="T35" s="394"/>
      <c r="U35" s="394"/>
      <c r="V35" s="394"/>
      <c r="W35" s="394"/>
      <c r="X35" s="394"/>
      <c r="Y35" s="394"/>
      <c r="Z35" s="394"/>
      <c r="AA35" s="394"/>
    </row>
    <row r="36" spans="1:27" s="45" customFormat="1" ht="15.95" customHeight="1" x14ac:dyDescent="0.25">
      <c r="A36" s="369"/>
      <c r="B36" s="377"/>
      <c r="C36" s="686" t="s">
        <v>621</v>
      </c>
      <c r="D36" s="687"/>
      <c r="E36" s="687"/>
      <c r="F36" s="687"/>
      <c r="G36" s="687"/>
      <c r="H36" s="687"/>
      <c r="I36" s="687"/>
      <c r="J36" s="688"/>
      <c r="K36" s="406">
        <f>SUM(K37)</f>
        <v>0</v>
      </c>
      <c r="L36" s="406">
        <f>SUM(L37)</f>
        <v>0</v>
      </c>
      <c r="M36" s="399"/>
      <c r="N36" s="369"/>
      <c r="O36" s="369"/>
      <c r="P36" s="369"/>
      <c r="Q36" s="369"/>
      <c r="R36" s="369"/>
      <c r="S36" s="369"/>
      <c r="T36" s="369"/>
      <c r="U36" s="369"/>
      <c r="V36" s="369"/>
      <c r="W36" s="369"/>
      <c r="X36" s="369"/>
      <c r="Y36" s="369"/>
      <c r="Z36" s="369"/>
      <c r="AA36" s="369"/>
    </row>
    <row r="37" spans="1:27" s="45" customFormat="1" ht="15.95" customHeight="1" x14ac:dyDescent="0.25">
      <c r="A37" s="369"/>
      <c r="B37" s="377"/>
      <c r="C37" s="873" t="s">
        <v>626</v>
      </c>
      <c r="D37" s="874"/>
      <c r="E37" s="874"/>
      <c r="F37" s="874"/>
      <c r="G37" s="874"/>
      <c r="H37" s="874"/>
      <c r="I37" s="874"/>
      <c r="J37" s="875"/>
      <c r="K37" s="590">
        <f>'1. COSTE REAL TOTAL'!K26</f>
        <v>0</v>
      </c>
      <c r="L37" s="590">
        <f>'1. COSTE REAL TOTAL'!L26</f>
        <v>0</v>
      </c>
      <c r="M37" s="399" t="str">
        <f>IF(K37&gt;L37,"E","")</f>
        <v/>
      </c>
      <c r="N37" s="369"/>
      <c r="O37" s="369"/>
      <c r="P37" s="369"/>
      <c r="Q37" s="369"/>
      <c r="R37" s="369"/>
      <c r="S37" s="369"/>
      <c r="T37" s="369"/>
      <c r="U37" s="369"/>
      <c r="V37" s="369"/>
      <c r="W37" s="369"/>
      <c r="X37" s="369"/>
      <c r="Y37" s="369"/>
      <c r="Z37" s="369"/>
      <c r="AA37" s="369"/>
    </row>
    <row r="38" spans="1:27" s="45" customFormat="1" ht="15.95" customHeight="1" x14ac:dyDescent="0.25">
      <c r="A38" s="369"/>
      <c r="B38" s="377"/>
      <c r="C38" s="403"/>
      <c r="D38" s="403"/>
      <c r="E38" s="403"/>
      <c r="F38" s="403"/>
      <c r="G38" s="403"/>
      <c r="H38" s="403"/>
      <c r="I38" s="403"/>
      <c r="J38" s="403"/>
      <c r="K38" s="403"/>
      <c r="L38" s="403"/>
      <c r="M38" s="399"/>
      <c r="N38" s="369"/>
      <c r="O38" s="369"/>
      <c r="P38" s="369"/>
      <c r="Q38" s="369"/>
      <c r="R38" s="369"/>
      <c r="S38" s="369"/>
      <c r="T38" s="369"/>
      <c r="U38" s="369"/>
      <c r="V38" s="369"/>
      <c r="W38" s="369"/>
      <c r="X38" s="369"/>
      <c r="Y38" s="369"/>
      <c r="Z38" s="369"/>
      <c r="AA38" s="369"/>
    </row>
    <row r="39" spans="1:27" s="397" customFormat="1" ht="20.100000000000001" customHeight="1" x14ac:dyDescent="0.25">
      <c r="A39" s="394"/>
      <c r="B39" s="395"/>
      <c r="C39" s="578" t="s">
        <v>79</v>
      </c>
      <c r="D39" s="578"/>
      <c r="E39" s="578"/>
      <c r="F39" s="578"/>
      <c r="G39" s="578"/>
      <c r="H39" s="578"/>
      <c r="I39" s="578"/>
      <c r="J39" s="578"/>
      <c r="K39" s="578"/>
      <c r="L39" s="578"/>
      <c r="M39" s="399"/>
      <c r="N39" s="394"/>
      <c r="O39" s="394"/>
      <c r="P39" s="394"/>
      <c r="Q39" s="394"/>
      <c r="R39" s="394"/>
      <c r="S39" s="394"/>
      <c r="T39" s="394"/>
      <c r="U39" s="394"/>
      <c r="V39" s="394"/>
      <c r="W39" s="394"/>
      <c r="X39" s="394"/>
      <c r="Y39" s="394"/>
      <c r="Z39" s="394"/>
      <c r="AA39" s="394"/>
    </row>
    <row r="40" spans="1:27" s="45" customFormat="1" ht="15.95" customHeight="1" collapsed="1" x14ac:dyDescent="0.25">
      <c r="A40" s="369"/>
      <c r="B40" s="377"/>
      <c r="C40" s="686" t="s">
        <v>621</v>
      </c>
      <c r="D40" s="687"/>
      <c r="E40" s="687"/>
      <c r="F40" s="687"/>
      <c r="G40" s="687"/>
      <c r="H40" s="687"/>
      <c r="I40" s="687"/>
      <c r="J40" s="688"/>
      <c r="K40" s="406">
        <f>SUM(K41:K42)</f>
        <v>0</v>
      </c>
      <c r="L40" s="406">
        <f>SUM(L41:L42)</f>
        <v>0</v>
      </c>
      <c r="M40" s="399"/>
      <c r="N40" s="369"/>
      <c r="O40" s="369"/>
      <c r="P40" s="369"/>
      <c r="Q40" s="369"/>
      <c r="R40" s="369"/>
      <c r="S40" s="369"/>
      <c r="T40" s="369"/>
      <c r="U40" s="369"/>
      <c r="V40" s="369"/>
      <c r="W40" s="369"/>
      <c r="X40" s="369"/>
      <c r="Y40" s="369"/>
      <c r="Z40" s="369"/>
      <c r="AA40" s="369"/>
    </row>
    <row r="41" spans="1:27" s="45" customFormat="1" ht="15.95" customHeight="1" x14ac:dyDescent="0.25">
      <c r="A41" s="369"/>
      <c r="B41" s="377"/>
      <c r="C41" s="873" t="s">
        <v>627</v>
      </c>
      <c r="D41" s="874"/>
      <c r="E41" s="874"/>
      <c r="F41" s="874"/>
      <c r="G41" s="874"/>
      <c r="H41" s="874"/>
      <c r="I41" s="874"/>
      <c r="J41" s="875"/>
      <c r="K41" s="590">
        <f>'1. COSTE REAL TOTAL'!K30</f>
        <v>0</v>
      </c>
      <c r="L41" s="590">
        <f>'1. COSTE REAL TOTAL'!L30</f>
        <v>0</v>
      </c>
      <c r="M41" s="399" t="str">
        <f>IF(K41&gt;L41,"E","")</f>
        <v/>
      </c>
      <c r="N41" s="369"/>
      <c r="O41" s="369"/>
      <c r="P41" s="369"/>
      <c r="Q41" s="369"/>
      <c r="R41" s="369"/>
      <c r="S41" s="369"/>
      <c r="T41" s="369"/>
      <c r="U41" s="369"/>
      <c r="V41" s="369"/>
      <c r="W41" s="369"/>
      <c r="X41" s="369"/>
      <c r="Y41" s="369"/>
      <c r="Z41" s="369"/>
      <c r="AA41" s="369"/>
    </row>
    <row r="42" spans="1:27" s="45" customFormat="1" ht="15.95" customHeight="1" x14ac:dyDescent="0.25">
      <c r="A42" s="369"/>
      <c r="B42" s="377"/>
      <c r="C42" s="873" t="s">
        <v>628</v>
      </c>
      <c r="D42" s="874"/>
      <c r="E42" s="874"/>
      <c r="F42" s="874"/>
      <c r="G42" s="874"/>
      <c r="H42" s="874"/>
      <c r="I42" s="874"/>
      <c r="J42" s="875"/>
      <c r="K42" s="590">
        <f>'1. COSTE REAL TOTAL'!K31</f>
        <v>0</v>
      </c>
      <c r="L42" s="590">
        <f>'1. COSTE REAL TOTAL'!L31</f>
        <v>0</v>
      </c>
      <c r="M42" s="399" t="str">
        <f>IF(K42&gt;L42,"E","")</f>
        <v/>
      </c>
      <c r="N42" s="369"/>
      <c r="O42" s="369"/>
      <c r="P42" s="369"/>
      <c r="Q42" s="369"/>
      <c r="R42" s="369"/>
      <c r="S42" s="369"/>
      <c r="T42" s="369"/>
      <c r="U42" s="369"/>
      <c r="V42" s="369"/>
      <c r="W42" s="369"/>
      <c r="X42" s="369"/>
      <c r="Y42" s="369"/>
      <c r="Z42" s="369"/>
      <c r="AA42" s="369"/>
    </row>
    <row r="43" spans="1:27" s="45" customFormat="1" ht="15.95" customHeight="1" x14ac:dyDescent="0.25">
      <c r="A43" s="369"/>
      <c r="B43" s="377"/>
      <c r="C43" s="403"/>
      <c r="D43" s="403"/>
      <c r="E43" s="403"/>
      <c r="F43" s="403"/>
      <c r="G43" s="403"/>
      <c r="H43" s="403"/>
      <c r="I43" s="403"/>
      <c r="J43" s="403"/>
      <c r="K43" s="403"/>
      <c r="L43" s="403"/>
      <c r="M43" s="399"/>
      <c r="N43" s="369"/>
      <c r="O43" s="369"/>
      <c r="P43" s="369"/>
      <c r="Q43" s="369"/>
      <c r="R43" s="369"/>
      <c r="S43" s="369"/>
      <c r="T43" s="369"/>
      <c r="U43" s="369"/>
      <c r="V43" s="369"/>
      <c r="W43" s="369"/>
      <c r="X43" s="369"/>
      <c r="Y43" s="369"/>
      <c r="Z43" s="369"/>
      <c r="AA43" s="369"/>
    </row>
    <row r="44" spans="1:27" s="397" customFormat="1" ht="20.100000000000001" customHeight="1" x14ac:dyDescent="0.25">
      <c r="A44" s="394"/>
      <c r="B44" s="395"/>
      <c r="C44" s="404" t="s">
        <v>80</v>
      </c>
      <c r="D44" s="404"/>
      <c r="E44" s="404"/>
      <c r="F44" s="404"/>
      <c r="G44" s="404"/>
      <c r="H44" s="405"/>
      <c r="I44" s="405"/>
      <c r="J44" s="405"/>
      <c r="K44" s="405"/>
      <c r="L44" s="405"/>
      <c r="M44" s="399"/>
      <c r="N44" s="394"/>
      <c r="O44" s="394"/>
      <c r="P44" s="394"/>
      <c r="Q44" s="394"/>
      <c r="R44" s="394"/>
      <c r="S44" s="394"/>
      <c r="T44" s="394"/>
      <c r="U44" s="394"/>
      <c r="V44" s="394"/>
      <c r="W44" s="394"/>
      <c r="X44" s="394"/>
      <c r="Y44" s="394"/>
      <c r="Z44" s="394"/>
      <c r="AA44" s="394"/>
    </row>
    <row r="45" spans="1:27" s="45" customFormat="1" ht="15.95" customHeight="1" collapsed="1" x14ac:dyDescent="0.25">
      <c r="A45" s="369"/>
      <c r="B45" s="377"/>
      <c r="C45" s="686" t="s">
        <v>621</v>
      </c>
      <c r="D45" s="687"/>
      <c r="E45" s="687"/>
      <c r="F45" s="687"/>
      <c r="G45" s="687"/>
      <c r="H45" s="687"/>
      <c r="I45" s="687"/>
      <c r="J45" s="688"/>
      <c r="K45" s="406">
        <f>SUM(K46:K48)</f>
        <v>0</v>
      </c>
      <c r="L45" s="406">
        <f>SUM(L46:L48)</f>
        <v>0</v>
      </c>
      <c r="M45" s="399"/>
      <c r="N45" s="369"/>
      <c r="O45" s="369"/>
      <c r="P45" s="369"/>
      <c r="Q45" s="369"/>
      <c r="R45" s="369"/>
      <c r="S45" s="369"/>
      <c r="T45" s="369"/>
      <c r="U45" s="369"/>
      <c r="V45" s="369"/>
      <c r="W45" s="369"/>
      <c r="X45" s="369"/>
      <c r="Y45" s="369"/>
      <c r="Z45" s="369"/>
      <c r="AA45" s="369"/>
    </row>
    <row r="46" spans="1:27" s="45" customFormat="1" ht="15.95" customHeight="1" x14ac:dyDescent="0.25">
      <c r="A46" s="369"/>
      <c r="B46" s="377"/>
      <c r="C46" s="873" t="s">
        <v>629</v>
      </c>
      <c r="D46" s="874"/>
      <c r="E46" s="874"/>
      <c r="F46" s="874"/>
      <c r="G46" s="874"/>
      <c r="H46" s="874"/>
      <c r="I46" s="874"/>
      <c r="J46" s="875"/>
      <c r="K46" s="590">
        <f>'1. COSTE REAL TOTAL'!K35</f>
        <v>0</v>
      </c>
      <c r="L46" s="590">
        <f>'1. COSTE REAL TOTAL'!L35</f>
        <v>0</v>
      </c>
      <c r="M46" s="399" t="str">
        <f>IF(K46&gt;L46,"E","")</f>
        <v/>
      </c>
      <c r="N46" s="369"/>
      <c r="O46" s="369"/>
      <c r="P46" s="369"/>
      <c r="Q46" s="369"/>
      <c r="R46" s="369"/>
      <c r="S46" s="369"/>
      <c r="T46" s="369"/>
      <c r="U46" s="369"/>
      <c r="V46" s="369"/>
      <c r="W46" s="369"/>
      <c r="X46" s="369"/>
      <c r="Y46" s="369"/>
      <c r="Z46" s="369"/>
      <c r="AA46" s="369"/>
    </row>
    <row r="47" spans="1:27" s="45" customFormat="1" ht="15.95" customHeight="1" x14ac:dyDescent="0.25">
      <c r="A47" s="369"/>
      <c r="B47" s="377"/>
      <c r="C47" s="873" t="s">
        <v>630</v>
      </c>
      <c r="D47" s="874"/>
      <c r="E47" s="874"/>
      <c r="F47" s="874"/>
      <c r="G47" s="874"/>
      <c r="H47" s="874"/>
      <c r="I47" s="874"/>
      <c r="J47" s="875"/>
      <c r="K47" s="590">
        <f>'1. COSTE REAL TOTAL'!K36</f>
        <v>0</v>
      </c>
      <c r="L47" s="590">
        <f>'1. COSTE REAL TOTAL'!L36</f>
        <v>0</v>
      </c>
      <c r="M47" s="399" t="str">
        <f>IF(K47&gt;L47,"E","")</f>
        <v/>
      </c>
      <c r="N47" s="369"/>
      <c r="O47" s="369"/>
      <c r="P47" s="369"/>
      <c r="Q47" s="369"/>
      <c r="R47" s="369"/>
      <c r="S47" s="369"/>
      <c r="T47" s="369"/>
      <c r="U47" s="369"/>
      <c r="V47" s="369"/>
      <c r="W47" s="369"/>
      <c r="X47" s="369"/>
      <c r="Y47" s="369"/>
      <c r="Z47" s="369"/>
      <c r="AA47" s="369"/>
    </row>
    <row r="48" spans="1:27" s="45" customFormat="1" ht="15.95" customHeight="1" x14ac:dyDescent="0.25">
      <c r="A48" s="369"/>
      <c r="B48" s="377"/>
      <c r="C48" s="873" t="s">
        <v>631</v>
      </c>
      <c r="D48" s="874"/>
      <c r="E48" s="874"/>
      <c r="F48" s="874"/>
      <c r="G48" s="874"/>
      <c r="H48" s="874"/>
      <c r="I48" s="874"/>
      <c r="J48" s="875"/>
      <c r="K48" s="590">
        <f>'1. COSTE REAL TOTAL'!K37</f>
        <v>0</v>
      </c>
      <c r="L48" s="590">
        <f>'1. COSTE REAL TOTAL'!L37</f>
        <v>0</v>
      </c>
      <c r="M48" s="399" t="str">
        <f>IF(K48&gt;L48,"E","")</f>
        <v/>
      </c>
      <c r="N48" s="369"/>
      <c r="O48" s="369"/>
      <c r="P48" s="369"/>
      <c r="Q48" s="369"/>
      <c r="R48" s="369"/>
      <c r="S48" s="369"/>
      <c r="T48" s="369"/>
      <c r="U48" s="369"/>
      <c r="V48" s="369"/>
      <c r="W48" s="369"/>
      <c r="X48" s="369"/>
      <c r="Y48" s="369"/>
      <c r="Z48" s="369"/>
      <c r="AA48" s="369"/>
    </row>
    <row r="49" spans="1:27" s="45" customFormat="1" ht="15.95" customHeight="1" x14ac:dyDescent="0.25">
      <c r="A49" s="369"/>
      <c r="B49" s="377"/>
      <c r="C49" s="403"/>
      <c r="D49" s="403"/>
      <c r="E49" s="403"/>
      <c r="F49" s="403"/>
      <c r="G49" s="403"/>
      <c r="H49" s="403"/>
      <c r="I49" s="403"/>
      <c r="J49" s="403"/>
      <c r="K49" s="403"/>
      <c r="L49" s="403"/>
      <c r="M49" s="399"/>
      <c r="N49" s="369"/>
      <c r="O49" s="369"/>
      <c r="P49" s="369"/>
      <c r="Q49" s="369"/>
      <c r="R49" s="369"/>
      <c r="S49" s="369"/>
      <c r="T49" s="369"/>
      <c r="U49" s="369"/>
      <c r="V49" s="369"/>
      <c r="W49" s="369"/>
      <c r="X49" s="369"/>
      <c r="Y49" s="369"/>
      <c r="Z49" s="369"/>
      <c r="AA49" s="369"/>
    </row>
    <row r="50" spans="1:27" s="397" customFormat="1" ht="20.100000000000001" customHeight="1" x14ac:dyDescent="0.25">
      <c r="A50" s="394"/>
      <c r="B50" s="395"/>
      <c r="C50" s="404" t="s">
        <v>632</v>
      </c>
      <c r="D50" s="404"/>
      <c r="E50" s="404"/>
      <c r="F50" s="404"/>
      <c r="G50" s="404"/>
      <c r="H50" s="405"/>
      <c r="I50" s="405"/>
      <c r="J50" s="405"/>
      <c r="K50" s="405"/>
      <c r="L50" s="405"/>
      <c r="M50" s="399"/>
      <c r="N50" s="394"/>
      <c r="O50" s="394"/>
      <c r="P50" s="394"/>
      <c r="Q50" s="394"/>
      <c r="R50" s="394"/>
      <c r="S50" s="394"/>
      <c r="T50" s="394"/>
      <c r="U50" s="394"/>
      <c r="V50" s="394"/>
      <c r="W50" s="394"/>
      <c r="X50" s="394"/>
      <c r="Y50" s="394"/>
      <c r="Z50" s="394"/>
      <c r="AA50" s="394"/>
    </row>
    <row r="51" spans="1:27" s="45" customFormat="1" ht="15.95" customHeight="1" x14ac:dyDescent="0.25">
      <c r="A51" s="369"/>
      <c r="B51" s="377"/>
      <c r="C51" s="686" t="s">
        <v>621</v>
      </c>
      <c r="D51" s="687"/>
      <c r="E51" s="687"/>
      <c r="F51" s="687"/>
      <c r="G51" s="687"/>
      <c r="H51" s="687"/>
      <c r="I51" s="687"/>
      <c r="J51" s="688"/>
      <c r="K51" s="406">
        <f>SUM(K52:K55)</f>
        <v>0</v>
      </c>
      <c r="L51" s="406">
        <f>SUM(L52:L55)</f>
        <v>0</v>
      </c>
      <c r="M51" s="399"/>
      <c r="N51" s="369"/>
      <c r="O51" s="369"/>
      <c r="P51" s="369"/>
      <c r="Q51" s="369"/>
      <c r="R51" s="369"/>
      <c r="S51" s="369"/>
      <c r="T51" s="369"/>
      <c r="U51" s="369"/>
      <c r="V51" s="369"/>
      <c r="W51" s="369"/>
      <c r="X51" s="369"/>
      <c r="Y51" s="369"/>
      <c r="Z51" s="369"/>
      <c r="AA51" s="369"/>
    </row>
    <row r="52" spans="1:27" s="45" customFormat="1" ht="15.95" customHeight="1" x14ac:dyDescent="0.25">
      <c r="A52" s="369"/>
      <c r="B52" s="377"/>
      <c r="C52" s="873" t="s">
        <v>633</v>
      </c>
      <c r="D52" s="874"/>
      <c r="E52" s="874"/>
      <c r="F52" s="874"/>
      <c r="G52" s="874"/>
      <c r="H52" s="874"/>
      <c r="I52" s="874"/>
      <c r="J52" s="875"/>
      <c r="K52" s="590">
        <f>'1. COSTE REAL TOTAL'!K41</f>
        <v>0</v>
      </c>
      <c r="L52" s="590">
        <f>'1. COSTE REAL TOTAL'!L41</f>
        <v>0</v>
      </c>
      <c r="M52" s="399" t="str">
        <f>IF(K52&gt;L52,"E","")</f>
        <v/>
      </c>
      <c r="N52" s="369"/>
      <c r="O52" s="369"/>
      <c r="P52" s="369"/>
      <c r="Q52" s="369"/>
      <c r="R52" s="369"/>
      <c r="S52" s="369"/>
      <c r="T52" s="369"/>
      <c r="U52" s="369"/>
      <c r="V52" s="369"/>
      <c r="W52" s="369"/>
      <c r="X52" s="369"/>
      <c r="Y52" s="369"/>
      <c r="Z52" s="369"/>
      <c r="AA52" s="369"/>
    </row>
    <row r="53" spans="1:27" s="45" customFormat="1" ht="15.95" customHeight="1" x14ac:dyDescent="0.25">
      <c r="A53" s="369"/>
      <c r="B53" s="377"/>
      <c r="C53" s="873" t="s">
        <v>634</v>
      </c>
      <c r="D53" s="874"/>
      <c r="E53" s="874"/>
      <c r="F53" s="874"/>
      <c r="G53" s="874"/>
      <c r="H53" s="874"/>
      <c r="I53" s="874"/>
      <c r="J53" s="875"/>
      <c r="K53" s="590">
        <f>'1. COSTE REAL TOTAL'!K42</f>
        <v>0</v>
      </c>
      <c r="L53" s="590">
        <f>'1. COSTE REAL TOTAL'!L42</f>
        <v>0</v>
      </c>
      <c r="M53" s="399" t="str">
        <f>IF(K53&gt;L53,"E","")</f>
        <v/>
      </c>
      <c r="N53" s="369"/>
      <c r="O53" s="369"/>
      <c r="P53" s="369"/>
      <c r="Q53" s="369"/>
      <c r="R53" s="369"/>
      <c r="S53" s="369"/>
      <c r="T53" s="369"/>
      <c r="U53" s="369"/>
      <c r="V53" s="369"/>
      <c r="W53" s="369"/>
      <c r="X53" s="369"/>
      <c r="Y53" s="369"/>
      <c r="Z53" s="369"/>
      <c r="AA53" s="369"/>
    </row>
    <row r="54" spans="1:27" s="45" customFormat="1" ht="15.95" customHeight="1" x14ac:dyDescent="0.25">
      <c r="A54" s="369"/>
      <c r="B54" s="377"/>
      <c r="C54" s="873" t="s">
        <v>635</v>
      </c>
      <c r="D54" s="874"/>
      <c r="E54" s="874"/>
      <c r="F54" s="874"/>
      <c r="G54" s="874"/>
      <c r="H54" s="874"/>
      <c r="I54" s="874"/>
      <c r="J54" s="875"/>
      <c r="K54" s="590">
        <f>'1. COSTE REAL TOTAL'!K43</f>
        <v>0</v>
      </c>
      <c r="L54" s="590">
        <f>'1. COSTE REAL TOTAL'!L43</f>
        <v>0</v>
      </c>
      <c r="M54" s="399" t="str">
        <f>IF(K54&gt;L54,"E","")</f>
        <v/>
      </c>
      <c r="N54" s="369"/>
      <c r="O54" s="369"/>
      <c r="P54" s="369"/>
      <c r="Q54" s="369"/>
      <c r="R54" s="369"/>
      <c r="S54" s="369"/>
      <c r="T54" s="369"/>
      <c r="U54" s="369"/>
      <c r="V54" s="369"/>
      <c r="W54" s="369"/>
      <c r="X54" s="369"/>
      <c r="Y54" s="369"/>
      <c r="Z54" s="369"/>
      <c r="AA54" s="369"/>
    </row>
    <row r="55" spans="1:27" s="45" customFormat="1" ht="15.95" customHeight="1" x14ac:dyDescent="0.25">
      <c r="A55" s="400"/>
      <c r="B55" s="377"/>
      <c r="C55" s="884">
        <f>'1. COSTE REAL TOTAL'!C44</f>
        <v>0</v>
      </c>
      <c r="D55" s="885"/>
      <c r="E55" s="885"/>
      <c r="F55" s="885"/>
      <c r="G55" s="885"/>
      <c r="H55" s="885"/>
      <c r="I55" s="885"/>
      <c r="J55" s="886"/>
      <c r="K55" s="590">
        <f>'1. COSTE REAL TOTAL'!K44</f>
        <v>0</v>
      </c>
      <c r="L55" s="590">
        <f>'1. COSTE REAL TOTAL'!L44</f>
        <v>0</v>
      </c>
      <c r="M55" s="399" t="str">
        <f>IF(K55&gt;L55,"E","")</f>
        <v/>
      </c>
      <c r="N55" s="369"/>
      <c r="O55" s="369"/>
      <c r="P55" s="369"/>
      <c r="Q55" s="369"/>
      <c r="R55" s="369"/>
      <c r="S55" s="369"/>
      <c r="T55" s="369"/>
      <c r="U55" s="369"/>
      <c r="V55" s="369"/>
      <c r="W55" s="369"/>
      <c r="X55" s="369"/>
      <c r="Y55" s="369"/>
      <c r="Z55" s="369"/>
      <c r="AA55" s="369"/>
    </row>
    <row r="56" spans="1:27" s="397" customFormat="1" ht="19.5" customHeight="1" x14ac:dyDescent="0.25">
      <c r="A56" s="394"/>
      <c r="B56" s="395"/>
      <c r="C56" s="403"/>
      <c r="D56" s="403"/>
      <c r="E56" s="403"/>
      <c r="F56" s="403"/>
      <c r="G56" s="403"/>
      <c r="H56" s="403"/>
      <c r="I56" s="403"/>
      <c r="J56" s="403"/>
      <c r="K56" s="403"/>
      <c r="L56" s="403"/>
      <c r="M56" s="399"/>
      <c r="N56" s="394"/>
      <c r="O56" s="394"/>
      <c r="P56" s="394"/>
      <c r="Q56" s="394"/>
      <c r="R56" s="394"/>
      <c r="S56" s="394"/>
      <c r="T56" s="394"/>
      <c r="U56" s="394"/>
      <c r="V56" s="394"/>
      <c r="W56" s="394"/>
      <c r="X56" s="394"/>
      <c r="Y56" s="394"/>
      <c r="Z56" s="394"/>
      <c r="AA56" s="394"/>
    </row>
    <row r="57" spans="1:27" s="45" customFormat="1" ht="15.95" customHeight="1" x14ac:dyDescent="0.25">
      <c r="A57" s="369"/>
      <c r="B57" s="377"/>
      <c r="C57" s="578" t="s">
        <v>173</v>
      </c>
      <c r="D57" s="578"/>
      <c r="E57" s="578"/>
      <c r="F57" s="578"/>
      <c r="G57" s="578"/>
      <c r="H57" s="578"/>
      <c r="I57" s="578"/>
      <c r="J57" s="578"/>
      <c r="K57" s="578"/>
      <c r="L57" s="578"/>
      <c r="M57" s="399"/>
      <c r="N57" s="369"/>
      <c r="O57" s="369"/>
      <c r="P57" s="369"/>
      <c r="Q57" s="369"/>
      <c r="R57" s="369"/>
      <c r="S57" s="369"/>
      <c r="T57" s="369"/>
      <c r="U57" s="369"/>
      <c r="V57" s="369"/>
      <c r="W57" s="369"/>
      <c r="X57" s="369"/>
      <c r="Y57" s="369"/>
      <c r="Z57" s="369"/>
      <c r="AA57" s="369"/>
    </row>
    <row r="58" spans="1:27" s="45" customFormat="1" ht="15.95" customHeight="1" x14ac:dyDescent="0.25">
      <c r="A58" s="369"/>
      <c r="B58" s="377"/>
      <c r="C58" s="686" t="s">
        <v>621</v>
      </c>
      <c r="D58" s="687"/>
      <c r="E58" s="687"/>
      <c r="F58" s="687"/>
      <c r="G58" s="687"/>
      <c r="H58" s="687" t="s">
        <v>636</v>
      </c>
      <c r="I58" s="687"/>
      <c r="J58" s="688"/>
      <c r="K58" s="406">
        <f>SUM(K59:K61)</f>
        <v>0</v>
      </c>
      <c r="L58" s="406">
        <f>SUM(L59:L61)</f>
        <v>0</v>
      </c>
      <c r="M58" s="399"/>
      <c r="N58" s="369"/>
      <c r="O58" s="369"/>
      <c r="P58" s="369"/>
      <c r="Q58" s="369"/>
      <c r="R58" s="369"/>
      <c r="S58" s="369"/>
      <c r="T58" s="369"/>
      <c r="U58" s="369"/>
      <c r="V58" s="369"/>
      <c r="W58" s="369"/>
      <c r="X58" s="369"/>
      <c r="Y58" s="369"/>
      <c r="Z58" s="369"/>
      <c r="AA58" s="369"/>
    </row>
    <row r="59" spans="1:27" s="45" customFormat="1" ht="16.5" customHeight="1" x14ac:dyDescent="0.25">
      <c r="A59" s="369"/>
      <c r="B59" s="377"/>
      <c r="C59" s="873" t="s">
        <v>637</v>
      </c>
      <c r="D59" s="874"/>
      <c r="E59" s="874"/>
      <c r="F59" s="874"/>
      <c r="G59" s="874"/>
      <c r="H59" s="874"/>
      <c r="I59" s="874"/>
      <c r="J59" s="875"/>
      <c r="K59" s="590">
        <f>'1. COSTE REAL TOTAL'!K48</f>
        <v>0</v>
      </c>
      <c r="L59" s="590">
        <f>'1. COSTE REAL TOTAL'!L48</f>
        <v>0</v>
      </c>
      <c r="M59" s="399" t="str">
        <f>IF(K59&gt;L59,"E","")</f>
        <v/>
      </c>
      <c r="N59" s="369"/>
      <c r="O59" s="369"/>
      <c r="P59" s="369"/>
      <c r="Q59" s="369"/>
      <c r="R59" s="369"/>
      <c r="S59" s="369"/>
      <c r="T59" s="369"/>
      <c r="U59" s="369"/>
      <c r="V59" s="369"/>
      <c r="W59" s="369"/>
      <c r="X59" s="369"/>
      <c r="Y59" s="369"/>
      <c r="Z59" s="369"/>
      <c r="AA59" s="369"/>
    </row>
    <row r="60" spans="1:27" s="45" customFormat="1" ht="33.75" customHeight="1" x14ac:dyDescent="0.25">
      <c r="A60" s="369"/>
      <c r="B60" s="377"/>
      <c r="C60" s="887" t="s">
        <v>638</v>
      </c>
      <c r="D60" s="888"/>
      <c r="E60" s="888"/>
      <c r="F60" s="888"/>
      <c r="G60" s="888"/>
      <c r="H60" s="888"/>
      <c r="I60" s="888"/>
      <c r="J60" s="889"/>
      <c r="K60" s="590">
        <f>'1. COSTE REAL TOTAL'!K49</f>
        <v>0</v>
      </c>
      <c r="L60" s="590">
        <f>'1. COSTE REAL TOTAL'!L49</f>
        <v>0</v>
      </c>
      <c r="M60" s="399" t="str">
        <f>IF(K60&gt;L60,"E","")</f>
        <v/>
      </c>
      <c r="N60" s="369"/>
      <c r="O60" s="369"/>
      <c r="P60" s="369"/>
      <c r="Q60" s="369"/>
      <c r="R60" s="369"/>
      <c r="S60" s="369"/>
      <c r="T60" s="369"/>
      <c r="U60" s="369"/>
      <c r="V60" s="369"/>
      <c r="W60" s="369"/>
      <c r="X60" s="369"/>
      <c r="Y60" s="369"/>
      <c r="Z60" s="369"/>
      <c r="AA60" s="369"/>
    </row>
    <row r="61" spans="1:27" s="402" customFormat="1" ht="27" customHeight="1" x14ac:dyDescent="0.25">
      <c r="A61" s="369"/>
      <c r="B61" s="377"/>
      <c r="C61" s="887" t="s">
        <v>639</v>
      </c>
      <c r="D61" s="888"/>
      <c r="E61" s="888"/>
      <c r="F61" s="888"/>
      <c r="G61" s="888"/>
      <c r="H61" s="888"/>
      <c r="I61" s="888"/>
      <c r="J61" s="889"/>
      <c r="K61" s="590">
        <f>'1. COSTE REAL TOTAL'!K50</f>
        <v>0</v>
      </c>
      <c r="L61" s="590">
        <f>'1. COSTE REAL TOTAL'!L50</f>
        <v>0</v>
      </c>
      <c r="M61" s="399" t="str">
        <f>IF(K61&gt;L61,"E","")</f>
        <v/>
      </c>
      <c r="N61" s="369"/>
      <c r="O61" s="369"/>
      <c r="P61" s="369"/>
      <c r="Q61" s="369"/>
      <c r="R61" s="369"/>
      <c r="S61" s="369"/>
      <c r="T61" s="369"/>
      <c r="U61" s="369"/>
      <c r="V61" s="369"/>
      <c r="W61" s="369"/>
      <c r="X61" s="369"/>
      <c r="Y61" s="369"/>
      <c r="Z61" s="369"/>
      <c r="AA61" s="369"/>
    </row>
    <row r="62" spans="1:27" s="402" customFormat="1" ht="15.95" customHeight="1" x14ac:dyDescent="0.25">
      <c r="A62" s="369"/>
      <c r="B62" s="377"/>
      <c r="C62" s="403"/>
      <c r="D62" s="403"/>
      <c r="E62" s="403"/>
      <c r="F62" s="403"/>
      <c r="G62" s="403"/>
      <c r="H62" s="403"/>
      <c r="I62" s="403"/>
      <c r="J62" s="403"/>
      <c r="K62" s="403"/>
      <c r="L62" s="403"/>
      <c r="M62" s="399"/>
      <c r="N62" s="369"/>
      <c r="O62" s="369"/>
      <c r="P62" s="369"/>
      <c r="Q62" s="369"/>
      <c r="R62" s="369"/>
      <c r="S62" s="369"/>
      <c r="T62" s="369"/>
      <c r="U62" s="369"/>
      <c r="V62" s="369"/>
      <c r="W62" s="369"/>
      <c r="X62" s="369"/>
      <c r="Y62" s="369"/>
      <c r="Z62" s="369"/>
      <c r="AA62" s="369"/>
    </row>
    <row r="63" spans="1:27" s="397" customFormat="1" ht="20.100000000000001" customHeight="1" x14ac:dyDescent="0.25">
      <c r="A63" s="394"/>
      <c r="B63" s="395"/>
      <c r="C63" s="404" t="s">
        <v>174</v>
      </c>
      <c r="D63" s="404"/>
      <c r="E63" s="404"/>
      <c r="F63" s="404"/>
      <c r="G63" s="404"/>
      <c r="H63" s="403"/>
      <c r="I63" s="403"/>
      <c r="J63" s="403"/>
      <c r="K63" s="403"/>
      <c r="L63" s="403"/>
      <c r="M63" s="399"/>
      <c r="N63" s="394"/>
      <c r="O63" s="394"/>
      <c r="P63" s="394"/>
      <c r="Q63" s="394"/>
      <c r="R63" s="394"/>
      <c r="S63" s="394"/>
      <c r="T63" s="394"/>
      <c r="U63" s="394"/>
      <c r="V63" s="394"/>
      <c r="W63" s="394"/>
      <c r="X63" s="394"/>
      <c r="Y63" s="394"/>
      <c r="Z63" s="394"/>
      <c r="AA63" s="394"/>
    </row>
    <row r="64" spans="1:27" s="397" customFormat="1" ht="20.100000000000001" customHeight="1" x14ac:dyDescent="0.25">
      <c r="A64" s="394"/>
      <c r="B64" s="395"/>
      <c r="C64" s="686" t="s">
        <v>621</v>
      </c>
      <c r="D64" s="687"/>
      <c r="E64" s="687"/>
      <c r="F64" s="687"/>
      <c r="G64" s="687"/>
      <c r="H64" s="687" t="s">
        <v>636</v>
      </c>
      <c r="I64" s="687"/>
      <c r="J64" s="688"/>
      <c r="K64" s="406">
        <f>SUM(K65:K70)</f>
        <v>0</v>
      </c>
      <c r="L64" s="406">
        <f>SUM(L65:L70)</f>
        <v>0</v>
      </c>
      <c r="M64" s="399"/>
      <c r="N64" s="394"/>
      <c r="O64" s="394"/>
      <c r="P64" s="394"/>
      <c r="Q64" s="394"/>
      <c r="R64" s="394"/>
      <c r="S64" s="394"/>
      <c r="T64" s="394"/>
      <c r="U64" s="394"/>
      <c r="V64" s="394"/>
      <c r="W64" s="394"/>
      <c r="X64" s="394"/>
      <c r="Y64" s="394"/>
      <c r="Z64" s="394"/>
      <c r="AA64" s="394"/>
    </row>
    <row r="65" spans="1:27" s="397" customFormat="1" ht="20.100000000000001" customHeight="1" x14ac:dyDescent="0.25">
      <c r="A65" s="394"/>
      <c r="B65" s="395"/>
      <c r="C65" s="873" t="s">
        <v>640</v>
      </c>
      <c r="D65" s="874"/>
      <c r="E65" s="874"/>
      <c r="F65" s="874"/>
      <c r="G65" s="874"/>
      <c r="H65" s="874"/>
      <c r="I65" s="874"/>
      <c r="J65" s="875"/>
      <c r="K65" s="590">
        <f>'1. COSTE REAL TOTAL'!K54</f>
        <v>0</v>
      </c>
      <c r="L65" s="590">
        <f>'1. COSTE REAL TOTAL'!L54</f>
        <v>0</v>
      </c>
      <c r="M65" s="399" t="str">
        <f t="shared" ref="M65:M70" si="0">IF(K65&gt;L65,"E","")</f>
        <v/>
      </c>
      <c r="N65" s="394"/>
      <c r="O65" s="394"/>
      <c r="P65" s="394"/>
      <c r="Q65" s="394"/>
      <c r="R65" s="394"/>
      <c r="S65" s="394"/>
      <c r="T65" s="394"/>
      <c r="U65" s="394"/>
      <c r="V65" s="394"/>
      <c r="W65" s="394"/>
      <c r="X65" s="394"/>
      <c r="Y65" s="394"/>
      <c r="Z65" s="394"/>
      <c r="AA65" s="394"/>
    </row>
    <row r="66" spans="1:27" s="397" customFormat="1" ht="20.100000000000001" customHeight="1" x14ac:dyDescent="0.25">
      <c r="A66" s="394"/>
      <c r="B66" s="395"/>
      <c r="C66" s="873" t="s">
        <v>641</v>
      </c>
      <c r="D66" s="874"/>
      <c r="E66" s="874"/>
      <c r="F66" s="874"/>
      <c r="G66" s="874"/>
      <c r="H66" s="874"/>
      <c r="I66" s="874"/>
      <c r="J66" s="875"/>
      <c r="K66" s="590">
        <f>'1. COSTE REAL TOTAL'!K55</f>
        <v>0</v>
      </c>
      <c r="L66" s="590">
        <f>'1. COSTE REAL TOTAL'!L55</f>
        <v>0</v>
      </c>
      <c r="M66" s="399" t="str">
        <f t="shared" si="0"/>
        <v/>
      </c>
      <c r="N66" s="394"/>
      <c r="O66" s="394"/>
      <c r="P66" s="394"/>
      <c r="Q66" s="394"/>
      <c r="R66" s="394"/>
      <c r="S66" s="394"/>
      <c r="T66" s="394"/>
      <c r="U66" s="394"/>
      <c r="V66" s="394"/>
      <c r="W66" s="394"/>
      <c r="X66" s="394"/>
      <c r="Y66" s="394"/>
      <c r="Z66" s="394"/>
      <c r="AA66" s="394"/>
    </row>
    <row r="67" spans="1:27" s="397" customFormat="1" ht="20.100000000000001" customHeight="1" x14ac:dyDescent="0.25">
      <c r="A67" s="394"/>
      <c r="B67" s="395"/>
      <c r="C67" s="873" t="s">
        <v>642</v>
      </c>
      <c r="D67" s="874"/>
      <c r="E67" s="874"/>
      <c r="F67" s="874"/>
      <c r="G67" s="874"/>
      <c r="H67" s="874"/>
      <c r="I67" s="874"/>
      <c r="J67" s="875"/>
      <c r="K67" s="590">
        <f>'1. COSTE REAL TOTAL'!K56</f>
        <v>0</v>
      </c>
      <c r="L67" s="590">
        <f>'1. COSTE REAL TOTAL'!L56</f>
        <v>0</v>
      </c>
      <c r="M67" s="399" t="str">
        <f t="shared" si="0"/>
        <v/>
      </c>
      <c r="N67" s="394"/>
      <c r="O67" s="394"/>
      <c r="P67" s="394"/>
      <c r="Q67" s="394"/>
      <c r="R67" s="394"/>
      <c r="S67" s="394"/>
      <c r="T67" s="394"/>
      <c r="U67" s="394"/>
      <c r="V67" s="394"/>
      <c r="W67" s="394"/>
      <c r="X67" s="394"/>
      <c r="Y67" s="394"/>
      <c r="Z67" s="394"/>
      <c r="AA67" s="394"/>
    </row>
    <row r="68" spans="1:27" s="397" customFormat="1" ht="20.100000000000001" customHeight="1" x14ac:dyDescent="0.25">
      <c r="A68" s="394"/>
      <c r="B68" s="395"/>
      <c r="C68" s="873" t="s">
        <v>643</v>
      </c>
      <c r="D68" s="874"/>
      <c r="E68" s="874"/>
      <c r="F68" s="874"/>
      <c r="G68" s="874"/>
      <c r="H68" s="874"/>
      <c r="I68" s="874"/>
      <c r="J68" s="875"/>
      <c r="K68" s="590">
        <f>'1. COSTE REAL TOTAL'!K57</f>
        <v>0</v>
      </c>
      <c r="L68" s="590">
        <f>'1. COSTE REAL TOTAL'!L57</f>
        <v>0</v>
      </c>
      <c r="M68" s="399" t="str">
        <f t="shared" si="0"/>
        <v/>
      </c>
      <c r="N68" s="394"/>
      <c r="O68" s="394"/>
      <c r="P68" s="394"/>
      <c r="Q68" s="394"/>
      <c r="R68" s="394"/>
      <c r="S68" s="394"/>
      <c r="T68" s="394"/>
      <c r="U68" s="394"/>
      <c r="V68" s="394"/>
      <c r="W68" s="394"/>
      <c r="X68" s="394"/>
      <c r="Y68" s="394"/>
      <c r="Z68" s="394"/>
      <c r="AA68" s="394"/>
    </row>
    <row r="69" spans="1:27" s="397" customFormat="1" ht="20.100000000000001" customHeight="1" x14ac:dyDescent="0.25">
      <c r="A69" s="394"/>
      <c r="B69" s="395"/>
      <c r="C69" s="873" t="s">
        <v>644</v>
      </c>
      <c r="D69" s="874"/>
      <c r="E69" s="874"/>
      <c r="F69" s="874"/>
      <c r="G69" s="874"/>
      <c r="H69" s="874"/>
      <c r="I69" s="874"/>
      <c r="J69" s="875"/>
      <c r="K69" s="590">
        <f>'1. COSTE REAL TOTAL'!K58</f>
        <v>0</v>
      </c>
      <c r="L69" s="590">
        <f>'1. COSTE REAL TOTAL'!L58</f>
        <v>0</v>
      </c>
      <c r="M69" s="399" t="str">
        <f t="shared" si="0"/>
        <v/>
      </c>
      <c r="N69" s="394"/>
      <c r="O69" s="394"/>
      <c r="P69" s="394"/>
      <c r="Q69" s="394"/>
      <c r="R69" s="394"/>
      <c r="S69" s="394"/>
      <c r="T69" s="394"/>
      <c r="U69" s="394"/>
      <c r="V69" s="394"/>
      <c r="W69" s="394"/>
      <c r="X69" s="394"/>
      <c r="Y69" s="394"/>
      <c r="Z69" s="394"/>
      <c r="AA69" s="394"/>
    </row>
    <row r="70" spans="1:27" s="45" customFormat="1" ht="19.5" customHeight="1" x14ac:dyDescent="0.25">
      <c r="A70" s="400"/>
      <c r="B70" s="377"/>
      <c r="C70" s="873" t="s">
        <v>645</v>
      </c>
      <c r="D70" s="874"/>
      <c r="E70" s="874"/>
      <c r="F70" s="874"/>
      <c r="G70" s="874"/>
      <c r="H70" s="874"/>
      <c r="I70" s="874"/>
      <c r="J70" s="875"/>
      <c r="K70" s="590">
        <f>'1. COSTE REAL TOTAL'!K59</f>
        <v>0</v>
      </c>
      <c r="L70" s="590">
        <f>'1. COSTE REAL TOTAL'!L59</f>
        <v>0</v>
      </c>
      <c r="M70" s="399" t="str">
        <f t="shared" si="0"/>
        <v/>
      </c>
      <c r="N70" s="369"/>
      <c r="O70" s="369"/>
      <c r="P70" s="369"/>
      <c r="Q70" s="369"/>
      <c r="R70" s="369"/>
      <c r="S70" s="369"/>
      <c r="T70" s="369"/>
      <c r="U70" s="369"/>
      <c r="V70" s="369"/>
      <c r="W70" s="369"/>
      <c r="X70" s="369"/>
      <c r="Y70" s="369"/>
      <c r="Z70" s="369"/>
      <c r="AA70" s="369"/>
    </row>
    <row r="71" spans="1:27" s="397" customFormat="1" ht="20.100000000000001" customHeight="1" x14ac:dyDescent="0.25">
      <c r="A71" s="394"/>
      <c r="B71" s="395"/>
      <c r="C71" s="403"/>
      <c r="D71" s="403"/>
      <c r="E71" s="403"/>
      <c r="F71" s="403"/>
      <c r="G71" s="403"/>
      <c r="H71" s="403"/>
      <c r="I71" s="403"/>
      <c r="J71" s="403"/>
      <c r="K71" s="403"/>
      <c r="L71" s="403"/>
      <c r="M71" s="399"/>
      <c r="N71" s="394"/>
      <c r="O71" s="394"/>
      <c r="P71" s="394"/>
      <c r="Q71" s="394"/>
      <c r="R71" s="394"/>
      <c r="S71" s="394"/>
      <c r="T71" s="394"/>
      <c r="U71" s="394"/>
      <c r="V71" s="394"/>
      <c r="W71" s="394"/>
      <c r="X71" s="394"/>
      <c r="Y71" s="394"/>
      <c r="Z71" s="394"/>
      <c r="AA71" s="394"/>
    </row>
    <row r="72" spans="1:27" s="45" customFormat="1" ht="15.95" customHeight="1" collapsed="1" x14ac:dyDescent="0.25">
      <c r="A72" s="369"/>
      <c r="B72" s="377"/>
      <c r="C72" s="404" t="s">
        <v>175</v>
      </c>
      <c r="D72" s="404"/>
      <c r="E72" s="404"/>
      <c r="F72" s="404"/>
      <c r="G72" s="404"/>
      <c r="H72" s="405"/>
      <c r="I72" s="405"/>
      <c r="J72" s="405"/>
      <c r="K72" s="405"/>
      <c r="L72" s="405"/>
      <c r="M72" s="399"/>
      <c r="N72" s="369"/>
      <c r="O72" s="369"/>
      <c r="P72" s="369"/>
      <c r="Q72" s="369"/>
      <c r="R72" s="369"/>
      <c r="S72" s="369"/>
      <c r="T72" s="369"/>
      <c r="U72" s="369"/>
      <c r="V72" s="369"/>
      <c r="W72" s="369"/>
      <c r="X72" s="369"/>
      <c r="Y72" s="369"/>
      <c r="Z72" s="369"/>
      <c r="AA72" s="369"/>
    </row>
    <row r="73" spans="1:27" s="45" customFormat="1" ht="30" customHeight="1" x14ac:dyDescent="0.25">
      <c r="A73" s="369"/>
      <c r="B73" s="377"/>
      <c r="C73" s="686" t="s">
        <v>621</v>
      </c>
      <c r="D73" s="687"/>
      <c r="E73" s="687"/>
      <c r="F73" s="687"/>
      <c r="G73" s="687"/>
      <c r="H73" s="687" t="s">
        <v>636</v>
      </c>
      <c r="I73" s="687"/>
      <c r="J73" s="688"/>
      <c r="K73" s="406">
        <f>SUM(K74)</f>
        <v>0</v>
      </c>
      <c r="L73" s="406">
        <f>SUM(L74)</f>
        <v>0</v>
      </c>
      <c r="M73" s="399"/>
      <c r="N73" s="369"/>
      <c r="O73" s="369"/>
      <c r="P73" s="369"/>
      <c r="Q73" s="369"/>
      <c r="R73" s="369"/>
      <c r="S73" s="369"/>
      <c r="T73" s="369"/>
      <c r="U73" s="369"/>
      <c r="V73" s="369"/>
      <c r="W73" s="369"/>
      <c r="X73" s="369"/>
      <c r="Y73" s="369"/>
      <c r="Z73" s="369"/>
      <c r="AA73" s="369"/>
    </row>
    <row r="74" spans="1:27" s="45" customFormat="1" ht="25.5" customHeight="1" x14ac:dyDescent="0.25">
      <c r="A74" s="400"/>
      <c r="B74" s="377"/>
      <c r="C74" s="887" t="s">
        <v>646</v>
      </c>
      <c r="D74" s="888"/>
      <c r="E74" s="888"/>
      <c r="F74" s="888"/>
      <c r="G74" s="888"/>
      <c r="H74" s="888"/>
      <c r="I74" s="888"/>
      <c r="J74" s="889"/>
      <c r="K74" s="590">
        <f>'1. COSTE REAL TOTAL'!K63</f>
        <v>0</v>
      </c>
      <c r="L74" s="590">
        <f>'1. COSTE REAL TOTAL'!L63</f>
        <v>0</v>
      </c>
      <c r="M74" s="399" t="str">
        <f>IF(K74&gt;L74,"E","")</f>
        <v/>
      </c>
      <c r="N74" s="369"/>
      <c r="O74" s="369"/>
      <c r="P74" s="369"/>
      <c r="Q74" s="369"/>
      <c r="R74" s="369"/>
      <c r="S74" s="369"/>
      <c r="T74" s="369"/>
      <c r="U74" s="369"/>
      <c r="V74" s="369"/>
      <c r="W74" s="369"/>
      <c r="X74" s="369"/>
      <c r="Y74" s="369"/>
      <c r="Z74" s="369"/>
      <c r="AA74" s="369"/>
    </row>
    <row r="75" spans="1:27" s="397" customFormat="1" ht="20.100000000000001" customHeight="1" x14ac:dyDescent="0.25">
      <c r="A75" s="407"/>
      <c r="B75" s="395"/>
      <c r="C75" s="403"/>
      <c r="D75" s="403"/>
      <c r="E75" s="403"/>
      <c r="F75" s="403"/>
      <c r="G75" s="403"/>
      <c r="H75" s="403"/>
      <c r="I75" s="403"/>
      <c r="J75" s="403"/>
      <c r="K75" s="403"/>
      <c r="L75" s="403"/>
      <c r="M75" s="399"/>
      <c r="N75" s="394"/>
      <c r="O75" s="32"/>
      <c r="P75" s="394"/>
      <c r="Q75" s="394"/>
      <c r="R75" s="394"/>
      <c r="S75" s="394"/>
      <c r="T75" s="394"/>
      <c r="U75" s="394"/>
      <c r="V75" s="394"/>
      <c r="W75" s="394"/>
      <c r="X75" s="394"/>
      <c r="Y75" s="394"/>
      <c r="Z75" s="394"/>
      <c r="AA75" s="394"/>
    </row>
    <row r="76" spans="1:27" s="45" customFormat="1" ht="15.95" customHeight="1" collapsed="1" x14ac:dyDescent="0.25">
      <c r="A76" s="371"/>
      <c r="B76" s="377"/>
      <c r="C76" s="404" t="s">
        <v>647</v>
      </c>
      <c r="D76" s="404"/>
      <c r="E76" s="404"/>
      <c r="F76" s="404"/>
      <c r="G76" s="404"/>
      <c r="H76" s="405"/>
      <c r="I76" s="405"/>
      <c r="J76" s="405"/>
      <c r="K76" s="405"/>
      <c r="L76" s="405"/>
      <c r="M76" s="399"/>
      <c r="N76" s="369"/>
      <c r="O76" s="369"/>
      <c r="P76" s="369"/>
      <c r="Q76" s="369"/>
      <c r="R76" s="369"/>
      <c r="S76" s="369"/>
      <c r="T76" s="369"/>
      <c r="U76" s="369"/>
      <c r="V76" s="369"/>
      <c r="W76" s="369"/>
      <c r="X76" s="369"/>
      <c r="Y76" s="369"/>
      <c r="Z76" s="369"/>
      <c r="AA76" s="369"/>
    </row>
    <row r="77" spans="1:27" s="45" customFormat="1" ht="15.95" customHeight="1" x14ac:dyDescent="0.25">
      <c r="A77" s="371"/>
      <c r="B77" s="377"/>
      <c r="C77" s="686" t="s">
        <v>621</v>
      </c>
      <c r="D77" s="687"/>
      <c r="E77" s="687"/>
      <c r="F77" s="687"/>
      <c r="G77" s="687"/>
      <c r="H77" s="687" t="s">
        <v>636</v>
      </c>
      <c r="I77" s="687"/>
      <c r="J77" s="688"/>
      <c r="K77" s="406">
        <f>SUM(K78)</f>
        <v>0</v>
      </c>
      <c r="L77" s="406">
        <f>SUM(L78)</f>
        <v>0</v>
      </c>
      <c r="M77" s="399"/>
      <c r="N77" s="369"/>
      <c r="O77" s="369"/>
      <c r="P77" s="369"/>
      <c r="Q77" s="369"/>
      <c r="R77" s="369"/>
      <c r="S77" s="369"/>
      <c r="T77" s="369"/>
      <c r="U77" s="369"/>
      <c r="V77" s="369"/>
      <c r="W77" s="369"/>
      <c r="X77" s="369"/>
      <c r="Y77" s="369"/>
      <c r="Z77" s="369"/>
      <c r="AA77" s="369"/>
    </row>
    <row r="78" spans="1:27" s="45" customFormat="1" ht="15.95" customHeight="1" x14ac:dyDescent="0.25">
      <c r="A78" s="400"/>
      <c r="B78" s="377"/>
      <c r="C78" s="873" t="s">
        <v>648</v>
      </c>
      <c r="D78" s="874"/>
      <c r="E78" s="874"/>
      <c r="F78" s="874"/>
      <c r="G78" s="874"/>
      <c r="H78" s="874"/>
      <c r="I78" s="874"/>
      <c r="J78" s="875"/>
      <c r="K78" s="590">
        <f>'1. COSTE REAL TOTAL'!K67</f>
        <v>0</v>
      </c>
      <c r="L78" s="590">
        <f>'1. COSTE REAL TOTAL'!L67</f>
        <v>0</v>
      </c>
      <c r="M78" s="399" t="str">
        <f>IF(K78&gt;L78,"E","")</f>
        <v/>
      </c>
      <c r="N78" s="369"/>
      <c r="O78" s="369"/>
      <c r="P78" s="369"/>
      <c r="Q78" s="369"/>
      <c r="R78" s="369"/>
      <c r="S78" s="369"/>
      <c r="T78" s="369"/>
      <c r="U78" s="369"/>
      <c r="V78" s="369"/>
      <c r="W78" s="369"/>
      <c r="X78" s="369"/>
      <c r="Y78" s="369"/>
      <c r="Z78" s="369"/>
      <c r="AA78" s="369"/>
    </row>
    <row r="79" spans="1:27" s="397" customFormat="1" ht="20.100000000000001" customHeight="1" x14ac:dyDescent="0.25">
      <c r="A79" s="394"/>
      <c r="B79" s="395"/>
      <c r="C79" s="403"/>
      <c r="D79" s="403"/>
      <c r="E79" s="403"/>
      <c r="F79" s="403"/>
      <c r="G79" s="403"/>
      <c r="H79" s="403"/>
      <c r="I79" s="403"/>
      <c r="J79" s="403"/>
      <c r="K79" s="403"/>
      <c r="L79" s="403"/>
      <c r="M79" s="399"/>
      <c r="N79" s="394"/>
      <c r="O79" s="394"/>
      <c r="P79" s="394"/>
      <c r="Q79" s="394"/>
      <c r="R79" s="394"/>
      <c r="S79" s="394"/>
      <c r="T79" s="394"/>
      <c r="U79" s="394"/>
      <c r="V79" s="394"/>
      <c r="W79" s="394"/>
      <c r="X79" s="394"/>
      <c r="Y79" s="394"/>
      <c r="Z79" s="394"/>
      <c r="AA79" s="394"/>
    </row>
    <row r="80" spans="1:27" s="45" customFormat="1" ht="15.95" customHeight="1" collapsed="1" x14ac:dyDescent="0.25">
      <c r="A80" s="369"/>
      <c r="B80" s="377"/>
      <c r="C80" s="691" t="s">
        <v>649</v>
      </c>
      <c r="D80" s="691"/>
      <c r="E80" s="691"/>
      <c r="F80" s="691"/>
      <c r="G80" s="691"/>
      <c r="H80" s="691"/>
      <c r="I80" s="578"/>
      <c r="J80" s="578"/>
      <c r="K80" s="578"/>
      <c r="L80" s="578"/>
      <c r="M80" s="399"/>
      <c r="N80" s="369"/>
      <c r="O80" s="369"/>
      <c r="P80" s="369"/>
      <c r="Q80" s="369"/>
      <c r="R80" s="369"/>
      <c r="S80" s="369"/>
      <c r="T80" s="369"/>
      <c r="U80" s="369"/>
      <c r="V80" s="369"/>
      <c r="W80" s="369"/>
      <c r="X80" s="369"/>
      <c r="Y80" s="369"/>
      <c r="Z80" s="369"/>
      <c r="AA80" s="369"/>
    </row>
    <row r="81" spans="1:27" s="45" customFormat="1" ht="31.5" customHeight="1" x14ac:dyDescent="0.25">
      <c r="A81" s="369"/>
      <c r="B81" s="377"/>
      <c r="C81" s="686" t="s">
        <v>621</v>
      </c>
      <c r="D81" s="687"/>
      <c r="E81" s="687"/>
      <c r="F81" s="687"/>
      <c r="G81" s="687"/>
      <c r="H81" s="687" t="s">
        <v>636</v>
      </c>
      <c r="I81" s="687"/>
      <c r="J81" s="688"/>
      <c r="K81" s="406">
        <f>SUM(K82)</f>
        <v>0</v>
      </c>
      <c r="L81" s="406">
        <f>SUM(L82)</f>
        <v>0</v>
      </c>
      <c r="M81" s="399"/>
      <c r="N81" s="369"/>
      <c r="O81" s="369"/>
      <c r="P81" s="369"/>
      <c r="Q81" s="369"/>
      <c r="R81" s="369"/>
      <c r="S81" s="369"/>
      <c r="T81" s="369"/>
      <c r="U81" s="369"/>
      <c r="V81" s="369"/>
      <c r="W81" s="369"/>
      <c r="X81" s="369"/>
      <c r="Y81" s="369"/>
      <c r="Z81" s="369"/>
      <c r="AA81" s="369"/>
    </row>
    <row r="82" spans="1:27" s="45" customFormat="1" ht="27" customHeight="1" x14ac:dyDescent="0.25">
      <c r="A82" s="400"/>
      <c r="B82" s="377"/>
      <c r="C82" s="887" t="s">
        <v>650</v>
      </c>
      <c r="D82" s="888"/>
      <c r="E82" s="888"/>
      <c r="F82" s="888"/>
      <c r="G82" s="888"/>
      <c r="H82" s="888"/>
      <c r="I82" s="888"/>
      <c r="J82" s="889"/>
      <c r="K82" s="590">
        <f>'1. COSTE REAL TOTAL'!K71</f>
        <v>0</v>
      </c>
      <c r="L82" s="590">
        <f>'1. COSTE REAL TOTAL'!L71</f>
        <v>0</v>
      </c>
      <c r="M82" s="399" t="str">
        <f>IF(K82&gt;L82,"E","")</f>
        <v/>
      </c>
      <c r="N82" s="369"/>
      <c r="O82" s="369"/>
      <c r="P82" s="369"/>
      <c r="Q82" s="369"/>
      <c r="R82" s="369"/>
      <c r="S82" s="369"/>
      <c r="T82" s="369"/>
      <c r="U82" s="369"/>
      <c r="V82" s="369"/>
      <c r="W82" s="369"/>
      <c r="X82" s="369"/>
      <c r="Y82" s="369"/>
      <c r="Z82" s="369"/>
      <c r="AA82" s="369"/>
    </row>
    <row r="83" spans="1:27" s="45" customFormat="1" ht="15.95" customHeight="1" x14ac:dyDescent="0.25">
      <c r="A83" s="400"/>
      <c r="B83" s="377"/>
      <c r="C83" s="403"/>
      <c r="D83" s="403"/>
      <c r="E83" s="403"/>
      <c r="F83" s="403"/>
      <c r="G83" s="403"/>
      <c r="H83" s="403"/>
      <c r="I83" s="403"/>
      <c r="J83" s="403"/>
      <c r="K83" s="403"/>
      <c r="L83" s="403"/>
      <c r="M83" s="399"/>
      <c r="N83" s="369"/>
      <c r="O83" s="369"/>
      <c r="P83" s="369"/>
      <c r="Q83" s="369"/>
      <c r="R83" s="369"/>
      <c r="S83" s="369"/>
      <c r="T83" s="369"/>
      <c r="U83" s="369"/>
      <c r="V83" s="369"/>
      <c r="W83" s="369"/>
      <c r="X83" s="369"/>
      <c r="Y83" s="369"/>
      <c r="Z83" s="369"/>
      <c r="AA83" s="369"/>
    </row>
    <row r="84" spans="1:27" s="397" customFormat="1" ht="20.100000000000001" customHeight="1" x14ac:dyDescent="0.25">
      <c r="A84" s="394"/>
      <c r="B84" s="395"/>
      <c r="C84" s="403"/>
      <c r="D84" s="403"/>
      <c r="E84" s="403"/>
      <c r="F84" s="403"/>
      <c r="G84" s="403"/>
      <c r="H84" s="403"/>
      <c r="I84" s="403"/>
      <c r="J84" s="403"/>
      <c r="K84" s="408"/>
      <c r="L84" s="403"/>
      <c r="M84" s="399"/>
      <c r="N84" s="394"/>
      <c r="O84" s="394"/>
      <c r="P84" s="394"/>
      <c r="Q84" s="394"/>
      <c r="R84" s="394"/>
      <c r="S84" s="394"/>
      <c r="T84" s="394"/>
      <c r="U84" s="394"/>
      <c r="V84" s="394"/>
      <c r="W84" s="394"/>
      <c r="X84" s="394"/>
      <c r="Y84" s="394"/>
      <c r="Z84" s="394"/>
      <c r="AA84" s="394"/>
    </row>
    <row r="85" spans="1:27" s="45" customFormat="1" ht="15.95" customHeight="1" collapsed="1" x14ac:dyDescent="0.25">
      <c r="A85" s="369"/>
      <c r="B85" s="377"/>
      <c r="C85" s="404" t="s">
        <v>651</v>
      </c>
      <c r="D85" s="404"/>
      <c r="E85" s="404"/>
      <c r="F85" s="404"/>
      <c r="G85" s="404"/>
      <c r="H85" s="405"/>
      <c r="I85" s="405"/>
      <c r="J85" s="405"/>
      <c r="K85" s="405"/>
      <c r="L85" s="405"/>
      <c r="M85" s="399"/>
      <c r="N85" s="369"/>
      <c r="O85" s="369"/>
      <c r="P85" s="369"/>
      <c r="Q85" s="369"/>
      <c r="R85" s="369"/>
      <c r="S85" s="369"/>
      <c r="T85" s="369"/>
      <c r="U85" s="369"/>
      <c r="V85" s="369"/>
      <c r="W85" s="369"/>
      <c r="X85" s="369"/>
      <c r="Y85" s="369"/>
      <c r="Z85" s="369"/>
      <c r="AA85" s="369"/>
    </row>
    <row r="86" spans="1:27" s="45" customFormat="1" ht="15.95" customHeight="1" x14ac:dyDescent="0.25">
      <c r="A86" s="369"/>
      <c r="B86" s="377"/>
      <c r="C86" s="686" t="s">
        <v>621</v>
      </c>
      <c r="D86" s="687"/>
      <c r="E86" s="687"/>
      <c r="F86" s="687"/>
      <c r="G86" s="687"/>
      <c r="H86" s="687" t="s">
        <v>636</v>
      </c>
      <c r="I86" s="687"/>
      <c r="J86" s="688"/>
      <c r="K86" s="406">
        <f>SUM(K87:K90)</f>
        <v>0</v>
      </c>
      <c r="L86" s="406">
        <f>SUM(L87:L90)</f>
        <v>0</v>
      </c>
      <c r="M86" s="399"/>
      <c r="N86" s="369"/>
      <c r="O86" s="369"/>
      <c r="P86" s="369"/>
      <c r="Q86" s="369"/>
      <c r="R86" s="369"/>
      <c r="S86" s="369"/>
      <c r="T86" s="369"/>
      <c r="U86" s="369"/>
      <c r="V86" s="369"/>
      <c r="W86" s="369"/>
      <c r="X86" s="369"/>
      <c r="Y86" s="369"/>
      <c r="Z86" s="369"/>
      <c r="AA86" s="369"/>
    </row>
    <row r="87" spans="1:27" s="45" customFormat="1" ht="15.95" customHeight="1" x14ac:dyDescent="0.25">
      <c r="A87" s="369"/>
      <c r="B87" s="377"/>
      <c r="C87" s="873" t="s">
        <v>652</v>
      </c>
      <c r="D87" s="874"/>
      <c r="E87" s="874"/>
      <c r="F87" s="874"/>
      <c r="G87" s="874"/>
      <c r="H87" s="874"/>
      <c r="I87" s="874"/>
      <c r="J87" s="875"/>
      <c r="K87" s="590">
        <f>'1. COSTE REAL TOTAL'!K76</f>
        <v>0</v>
      </c>
      <c r="L87" s="590">
        <f>'1. COSTE REAL TOTAL'!L76</f>
        <v>0</v>
      </c>
      <c r="M87" s="399" t="str">
        <f>IF(K87&gt;L87,"E","")</f>
        <v/>
      </c>
      <c r="N87" s="369"/>
      <c r="O87" s="369"/>
      <c r="P87" s="369"/>
      <c r="Q87" s="369"/>
      <c r="R87" s="369"/>
      <c r="S87" s="369"/>
      <c r="T87" s="369"/>
      <c r="U87" s="369"/>
      <c r="V87" s="369"/>
      <c r="W87" s="369"/>
      <c r="X87" s="369"/>
      <c r="Y87" s="369"/>
      <c r="Z87" s="369"/>
      <c r="AA87" s="369"/>
    </row>
    <row r="88" spans="1:27" s="45" customFormat="1" ht="15.95" customHeight="1" x14ac:dyDescent="0.25">
      <c r="A88" s="369"/>
      <c r="B88" s="377"/>
      <c r="C88" s="884">
        <f>'1. COSTE REAL TOTAL'!C77</f>
        <v>0</v>
      </c>
      <c r="D88" s="885"/>
      <c r="E88" s="885"/>
      <c r="F88" s="885"/>
      <c r="G88" s="885"/>
      <c r="H88" s="885"/>
      <c r="I88" s="885"/>
      <c r="J88" s="886"/>
      <c r="K88" s="590">
        <f>'1. COSTE REAL TOTAL'!K77</f>
        <v>0</v>
      </c>
      <c r="L88" s="590">
        <f>'1. COSTE REAL TOTAL'!L77</f>
        <v>0</v>
      </c>
      <c r="M88" s="399" t="str">
        <f>IF(K88&gt;L88,"E","")</f>
        <v/>
      </c>
      <c r="N88" s="369"/>
      <c r="O88" s="369"/>
      <c r="P88" s="369"/>
      <c r="Q88" s="369"/>
      <c r="R88" s="369"/>
      <c r="S88" s="369"/>
      <c r="T88" s="369"/>
      <c r="U88" s="369"/>
      <c r="V88" s="369"/>
      <c r="W88" s="369"/>
      <c r="X88" s="369"/>
      <c r="Y88" s="369"/>
      <c r="Z88" s="369"/>
      <c r="AA88" s="369"/>
    </row>
    <row r="89" spans="1:27" s="402" customFormat="1" ht="15.95" customHeight="1" x14ac:dyDescent="0.25">
      <c r="A89" s="369"/>
      <c r="B89" s="401"/>
      <c r="C89" s="884">
        <f>'1. COSTE REAL TOTAL'!C78</f>
        <v>0</v>
      </c>
      <c r="D89" s="885"/>
      <c r="E89" s="885"/>
      <c r="F89" s="885"/>
      <c r="G89" s="885"/>
      <c r="H89" s="885"/>
      <c r="I89" s="885"/>
      <c r="J89" s="886"/>
      <c r="K89" s="590">
        <f>'1. COSTE REAL TOTAL'!K78</f>
        <v>0</v>
      </c>
      <c r="L89" s="590">
        <f>'1. COSTE REAL TOTAL'!L78</f>
        <v>0</v>
      </c>
      <c r="M89" s="399" t="str">
        <f>IF(K89&gt;L89,"E","")</f>
        <v/>
      </c>
      <c r="N89" s="369"/>
      <c r="O89" s="369"/>
      <c r="P89" s="369"/>
      <c r="Q89" s="369"/>
      <c r="R89" s="369"/>
      <c r="S89" s="369"/>
      <c r="T89" s="369"/>
      <c r="U89" s="369"/>
      <c r="V89" s="369"/>
      <c r="W89" s="369"/>
      <c r="X89" s="369"/>
      <c r="Y89" s="369"/>
      <c r="Z89" s="369"/>
      <c r="AA89" s="369"/>
    </row>
    <row r="90" spans="1:27" s="402" customFormat="1" ht="15.95" customHeight="1" x14ac:dyDescent="0.25">
      <c r="A90" s="369"/>
      <c r="B90" s="401"/>
      <c r="C90" s="884">
        <f>'1. COSTE REAL TOTAL'!C79</f>
        <v>0</v>
      </c>
      <c r="D90" s="885"/>
      <c r="E90" s="885"/>
      <c r="F90" s="885"/>
      <c r="G90" s="885"/>
      <c r="H90" s="885"/>
      <c r="I90" s="885"/>
      <c r="J90" s="886"/>
      <c r="K90" s="590">
        <f>'1. COSTE REAL TOTAL'!K79</f>
        <v>0</v>
      </c>
      <c r="L90" s="590">
        <f>'1. COSTE REAL TOTAL'!L79</f>
        <v>0</v>
      </c>
      <c r="M90" s="399" t="str">
        <f>IF(K90&gt;L90,"E","")</f>
        <v/>
      </c>
      <c r="N90" s="369"/>
      <c r="O90" s="369"/>
      <c r="P90" s="369"/>
      <c r="Q90" s="369"/>
      <c r="R90" s="369"/>
      <c r="S90" s="369"/>
      <c r="T90" s="369"/>
      <c r="U90" s="369"/>
      <c r="V90" s="369"/>
      <c r="W90" s="369"/>
      <c r="X90" s="369"/>
      <c r="Y90" s="369"/>
      <c r="Z90" s="369"/>
      <c r="AA90" s="369"/>
    </row>
    <row r="91" spans="1:27" s="402" customFormat="1" ht="15.95" customHeight="1" x14ac:dyDescent="0.25">
      <c r="A91" s="369"/>
      <c r="B91" s="401"/>
      <c r="C91" s="408"/>
      <c r="D91" s="408"/>
      <c r="E91" s="408"/>
      <c r="F91" s="408"/>
      <c r="G91" s="408"/>
      <c r="H91" s="408"/>
      <c r="I91" s="408"/>
      <c r="J91" s="408"/>
      <c r="K91" s="408"/>
      <c r="L91" s="408"/>
      <c r="M91" s="399"/>
      <c r="N91" s="369"/>
      <c r="O91" s="369"/>
      <c r="P91" s="369"/>
      <c r="Q91" s="369"/>
      <c r="R91" s="369"/>
      <c r="S91" s="369"/>
      <c r="T91" s="369"/>
      <c r="U91" s="369"/>
      <c r="V91" s="369"/>
      <c r="W91" s="369"/>
      <c r="X91" s="369"/>
      <c r="Y91" s="369"/>
      <c r="Z91" s="369"/>
      <c r="AA91" s="369"/>
    </row>
    <row r="92" spans="1:27" s="402" customFormat="1" ht="15.95" customHeight="1" x14ac:dyDescent="0.25">
      <c r="A92" s="369"/>
      <c r="B92" s="401"/>
      <c r="C92" s="404" t="s">
        <v>656</v>
      </c>
      <c r="D92" s="408"/>
      <c r="E92" s="408"/>
      <c r="F92" s="408"/>
      <c r="G92" s="408"/>
      <c r="H92" s="408"/>
      <c r="I92" s="408"/>
      <c r="J92" s="408"/>
      <c r="K92" s="408"/>
      <c r="L92" s="408"/>
      <c r="M92" s="399"/>
      <c r="N92" s="369"/>
      <c r="O92" s="369"/>
      <c r="P92" s="369"/>
      <c r="Q92" s="369"/>
      <c r="R92" s="369"/>
      <c r="S92" s="369"/>
      <c r="T92" s="369"/>
      <c r="U92" s="369"/>
      <c r="V92" s="369"/>
      <c r="W92" s="369"/>
      <c r="X92" s="369"/>
      <c r="Y92" s="369"/>
      <c r="Z92" s="369"/>
      <c r="AA92" s="369"/>
    </row>
    <row r="93" spans="1:27" s="402" customFormat="1" ht="15.95" customHeight="1" x14ac:dyDescent="0.25">
      <c r="A93" s="369"/>
      <c r="B93" s="401"/>
      <c r="C93" s="686" t="s">
        <v>621</v>
      </c>
      <c r="D93" s="687"/>
      <c r="E93" s="687"/>
      <c r="F93" s="687"/>
      <c r="G93" s="687"/>
      <c r="H93" s="687" t="s">
        <v>636</v>
      </c>
      <c r="I93" s="687"/>
      <c r="J93" s="688"/>
      <c r="K93" s="406">
        <f>SUM(K94:K99)</f>
        <v>0</v>
      </c>
      <c r="L93" s="406">
        <f>SUM(L94:L99)</f>
        <v>0</v>
      </c>
      <c r="M93" s="399"/>
      <c r="N93" s="369"/>
      <c r="O93" s="369"/>
      <c r="P93" s="369"/>
      <c r="Q93" s="369"/>
      <c r="R93" s="369"/>
      <c r="S93" s="369"/>
      <c r="T93" s="369"/>
      <c r="U93" s="369"/>
      <c r="V93" s="369"/>
      <c r="W93" s="369"/>
      <c r="X93" s="369"/>
      <c r="Y93" s="369"/>
      <c r="Z93" s="369"/>
      <c r="AA93" s="369"/>
    </row>
    <row r="94" spans="1:27" s="402" customFormat="1" ht="15.95" customHeight="1" x14ac:dyDescent="0.25">
      <c r="A94" s="369"/>
      <c r="B94" s="401"/>
      <c r="C94" s="884">
        <f>'1. COSTE REAL TOTAL'!C83</f>
        <v>0</v>
      </c>
      <c r="D94" s="885"/>
      <c r="E94" s="885"/>
      <c r="F94" s="885"/>
      <c r="G94" s="885"/>
      <c r="H94" s="885"/>
      <c r="I94" s="885"/>
      <c r="J94" s="886"/>
      <c r="K94" s="590">
        <f>'1. COSTE REAL TOTAL'!K83</f>
        <v>0</v>
      </c>
      <c r="L94" s="590">
        <f>'1. COSTE REAL TOTAL'!L83</f>
        <v>0</v>
      </c>
      <c r="M94" s="399" t="str">
        <f t="shared" ref="M94:M98" si="1">IF(K94&gt;L94,"E","")</f>
        <v/>
      </c>
      <c r="N94" s="369"/>
      <c r="O94" s="369"/>
      <c r="P94" s="369"/>
      <c r="Q94" s="369"/>
      <c r="R94" s="369"/>
      <c r="S94" s="369"/>
      <c r="T94" s="369"/>
      <c r="U94" s="369"/>
      <c r="V94" s="369"/>
      <c r="W94" s="369"/>
      <c r="X94" s="369"/>
      <c r="Y94" s="369"/>
      <c r="Z94" s="369"/>
      <c r="AA94" s="369"/>
    </row>
    <row r="95" spans="1:27" s="402" customFormat="1" ht="15.95" customHeight="1" x14ac:dyDescent="0.25">
      <c r="A95" s="369"/>
      <c r="B95" s="401"/>
      <c r="C95" s="884">
        <f>'1. COSTE REAL TOTAL'!C84</f>
        <v>0</v>
      </c>
      <c r="D95" s="885"/>
      <c r="E95" s="885"/>
      <c r="F95" s="885"/>
      <c r="G95" s="885"/>
      <c r="H95" s="885"/>
      <c r="I95" s="885"/>
      <c r="J95" s="886"/>
      <c r="K95" s="590">
        <f>'1. COSTE REAL TOTAL'!K84</f>
        <v>0</v>
      </c>
      <c r="L95" s="590">
        <f>'1. COSTE REAL TOTAL'!L84</f>
        <v>0</v>
      </c>
      <c r="M95" s="399" t="str">
        <f t="shared" si="1"/>
        <v/>
      </c>
      <c r="N95" s="369"/>
      <c r="O95" s="369"/>
      <c r="P95" s="369"/>
      <c r="Q95" s="369"/>
      <c r="R95" s="369"/>
      <c r="S95" s="369"/>
      <c r="T95" s="369"/>
      <c r="U95" s="369"/>
      <c r="V95" s="369"/>
      <c r="W95" s="369"/>
      <c r="X95" s="369"/>
      <c r="Y95" s="369"/>
      <c r="Z95" s="369"/>
      <c r="AA95" s="369"/>
    </row>
    <row r="96" spans="1:27" s="402" customFormat="1" ht="15.95" customHeight="1" x14ac:dyDescent="0.25">
      <c r="A96" s="369"/>
      <c r="B96" s="401"/>
      <c r="C96" s="884">
        <f>'1. COSTE REAL TOTAL'!C85</f>
        <v>0</v>
      </c>
      <c r="D96" s="885"/>
      <c r="E96" s="885"/>
      <c r="F96" s="885"/>
      <c r="G96" s="885"/>
      <c r="H96" s="885"/>
      <c r="I96" s="885"/>
      <c r="J96" s="886"/>
      <c r="K96" s="590">
        <f>'1. COSTE REAL TOTAL'!K85</f>
        <v>0</v>
      </c>
      <c r="L96" s="590">
        <f>'1. COSTE REAL TOTAL'!L85</f>
        <v>0</v>
      </c>
      <c r="M96" s="399" t="str">
        <f t="shared" si="1"/>
        <v/>
      </c>
      <c r="N96" s="369"/>
      <c r="O96" s="369"/>
      <c r="P96" s="369"/>
      <c r="Q96" s="369"/>
      <c r="R96" s="369"/>
      <c r="S96" s="369"/>
      <c r="T96" s="369"/>
      <c r="U96" s="369"/>
      <c r="V96" s="369"/>
      <c r="W96" s="369"/>
      <c r="X96" s="369"/>
      <c r="Y96" s="369"/>
      <c r="Z96" s="369"/>
      <c r="AA96" s="369"/>
    </row>
    <row r="97" spans="1:28" s="402" customFormat="1" ht="15.95" customHeight="1" x14ac:dyDescent="0.25">
      <c r="A97" s="369"/>
      <c r="B97" s="401"/>
      <c r="C97" s="884">
        <f>'1. COSTE REAL TOTAL'!C86</f>
        <v>0</v>
      </c>
      <c r="D97" s="885"/>
      <c r="E97" s="885"/>
      <c r="F97" s="885"/>
      <c r="G97" s="885"/>
      <c r="H97" s="885"/>
      <c r="I97" s="885"/>
      <c r="J97" s="886"/>
      <c r="K97" s="590">
        <f>'1. COSTE REAL TOTAL'!K86</f>
        <v>0</v>
      </c>
      <c r="L97" s="590">
        <f>'1. COSTE REAL TOTAL'!L86</f>
        <v>0</v>
      </c>
      <c r="M97" s="399" t="str">
        <f t="shared" si="1"/>
        <v/>
      </c>
      <c r="N97" s="369"/>
      <c r="O97" s="369"/>
      <c r="P97" s="369"/>
      <c r="Q97" s="369"/>
      <c r="R97" s="369"/>
      <c r="S97" s="369"/>
      <c r="T97" s="369"/>
      <c r="U97" s="369"/>
      <c r="V97" s="369"/>
      <c r="W97" s="369"/>
      <c r="X97" s="369"/>
      <c r="Y97" s="369"/>
      <c r="Z97" s="369"/>
      <c r="AA97" s="369"/>
    </row>
    <row r="98" spans="1:28" s="402" customFormat="1" ht="15.95" customHeight="1" x14ac:dyDescent="0.25">
      <c r="A98" s="369"/>
      <c r="B98" s="401"/>
      <c r="C98" s="884">
        <f>'1. COSTE REAL TOTAL'!C87</f>
        <v>0</v>
      </c>
      <c r="D98" s="885"/>
      <c r="E98" s="885"/>
      <c r="F98" s="885"/>
      <c r="G98" s="885"/>
      <c r="H98" s="885"/>
      <c r="I98" s="885"/>
      <c r="J98" s="886"/>
      <c r="K98" s="590">
        <f>'1. COSTE REAL TOTAL'!K87</f>
        <v>0</v>
      </c>
      <c r="L98" s="590">
        <f>'1. COSTE REAL TOTAL'!L87</f>
        <v>0</v>
      </c>
      <c r="M98" s="399" t="str">
        <f t="shared" si="1"/>
        <v/>
      </c>
      <c r="N98" s="369"/>
      <c r="O98" s="369"/>
      <c r="P98" s="369"/>
      <c r="Q98" s="369"/>
      <c r="R98" s="369"/>
      <c r="S98" s="369"/>
      <c r="T98" s="369"/>
      <c r="U98" s="369"/>
      <c r="V98" s="369"/>
      <c r="W98" s="369"/>
      <c r="X98" s="369"/>
      <c r="Y98" s="369"/>
      <c r="Z98" s="369"/>
      <c r="AA98" s="369"/>
    </row>
    <row r="99" spans="1:28" s="402" customFormat="1" ht="15.95" customHeight="1" x14ac:dyDescent="0.25">
      <c r="A99" s="369"/>
      <c r="B99" s="401"/>
      <c r="C99" s="884">
        <f>'1. COSTE REAL TOTAL'!C88</f>
        <v>0</v>
      </c>
      <c r="D99" s="885"/>
      <c r="E99" s="885"/>
      <c r="F99" s="885"/>
      <c r="G99" s="885"/>
      <c r="H99" s="885"/>
      <c r="I99" s="885"/>
      <c r="J99" s="886"/>
      <c r="K99" s="590">
        <f>'1. COSTE REAL TOTAL'!K88</f>
        <v>0</v>
      </c>
      <c r="L99" s="590">
        <f>'1. COSTE REAL TOTAL'!L88</f>
        <v>0</v>
      </c>
      <c r="M99" s="399" t="str">
        <f>IF(K99&gt;L99,"E","")</f>
        <v/>
      </c>
      <c r="N99" s="369"/>
      <c r="O99" s="369"/>
      <c r="P99" s="369"/>
      <c r="Q99" s="369"/>
      <c r="R99" s="369"/>
      <c r="S99" s="369"/>
      <c r="T99" s="369"/>
      <c r="U99" s="369"/>
      <c r="V99" s="369"/>
      <c r="W99" s="369"/>
      <c r="X99" s="369"/>
      <c r="Y99" s="369"/>
      <c r="Z99" s="369"/>
      <c r="AA99" s="369"/>
    </row>
    <row r="100" spans="1:28" s="45" customFormat="1" ht="15.95" customHeight="1" x14ac:dyDescent="0.25">
      <c r="A100" s="400"/>
      <c r="B100" s="401"/>
      <c r="C100" s="408"/>
      <c r="D100" s="408"/>
      <c r="E100" s="408"/>
      <c r="F100" s="408"/>
      <c r="G100" s="408"/>
      <c r="H100" s="408"/>
      <c r="I100" s="408"/>
      <c r="J100" s="408"/>
      <c r="K100" s="408"/>
      <c r="L100" s="408"/>
      <c r="M100" s="399"/>
      <c r="N100" s="369"/>
      <c r="O100" s="369"/>
      <c r="P100" s="369"/>
      <c r="Q100" s="369"/>
      <c r="R100" s="369"/>
      <c r="S100" s="369"/>
      <c r="T100" s="369"/>
      <c r="U100" s="369"/>
      <c r="V100" s="369"/>
      <c r="W100" s="369"/>
      <c r="X100" s="369"/>
      <c r="Y100" s="369"/>
      <c r="Z100" s="369"/>
      <c r="AA100" s="369"/>
    </row>
    <row r="101" spans="1:28" s="45" customFormat="1" ht="14.1" customHeight="1" x14ac:dyDescent="0.25">
      <c r="A101" s="400"/>
      <c r="B101" s="409"/>
      <c r="C101" s="382"/>
      <c r="D101" s="382"/>
      <c r="E101" s="382"/>
      <c r="F101" s="382"/>
      <c r="G101" s="382"/>
      <c r="H101" s="382"/>
      <c r="I101" s="382"/>
      <c r="J101" s="382"/>
      <c r="K101" s="382"/>
      <c r="L101" s="382"/>
      <c r="M101" s="410"/>
      <c r="N101" s="369"/>
      <c r="O101" s="369"/>
      <c r="P101" s="369"/>
      <c r="Q101" s="369"/>
      <c r="R101" s="369"/>
      <c r="S101" s="369"/>
      <c r="T101" s="369"/>
      <c r="U101" s="369"/>
      <c r="V101" s="369"/>
      <c r="W101" s="369"/>
      <c r="X101" s="369"/>
      <c r="Y101" s="369"/>
      <c r="Z101" s="369"/>
      <c r="AA101" s="369"/>
    </row>
    <row r="102" spans="1:28" s="45" customFormat="1" ht="14.1" customHeight="1" x14ac:dyDescent="0.25">
      <c r="A102" s="400"/>
      <c r="B102" s="371"/>
      <c r="C102" s="411" t="str">
        <f>IF(M102&gt;0,"E: El gasto en navarra no puede ser mayor que el gasto total","")</f>
        <v/>
      </c>
      <c r="D102" s="371"/>
      <c r="E102" s="371"/>
      <c r="F102" s="371"/>
      <c r="G102" s="371"/>
      <c r="H102" s="371"/>
      <c r="I102" s="371"/>
      <c r="J102" s="371"/>
      <c r="K102" s="371"/>
      <c r="L102" s="371"/>
      <c r="M102" s="412">
        <f>COUNTIF(M30:M99,"E")</f>
        <v>0</v>
      </c>
      <c r="N102" s="369"/>
      <c r="O102" s="369"/>
      <c r="P102" s="369"/>
      <c r="Q102" s="369"/>
      <c r="R102" s="369"/>
      <c r="S102" s="369"/>
      <c r="T102" s="369"/>
      <c r="U102" s="369"/>
      <c r="V102" s="369"/>
      <c r="W102" s="369"/>
      <c r="X102" s="369"/>
      <c r="Y102" s="369"/>
      <c r="Z102" s="369"/>
      <c r="AA102" s="369"/>
    </row>
    <row r="103" spans="1:28" s="367" customFormat="1" ht="21.95" customHeight="1" x14ac:dyDescent="0.25">
      <c r="A103" s="369"/>
      <c r="B103" s="413"/>
      <c r="C103" s="411"/>
      <c r="D103" s="371"/>
      <c r="E103" s="371"/>
      <c r="F103" s="371"/>
      <c r="G103" s="371"/>
      <c r="H103" s="371"/>
      <c r="I103" s="371"/>
      <c r="J103" s="371"/>
      <c r="K103" s="371"/>
      <c r="L103" s="371"/>
      <c r="N103" s="372"/>
      <c r="O103" s="372"/>
      <c r="P103" s="372"/>
      <c r="Q103" s="372"/>
      <c r="R103" s="372"/>
      <c r="S103" s="372"/>
      <c r="T103" s="372"/>
      <c r="U103" s="372"/>
      <c r="V103" s="372"/>
      <c r="W103" s="372"/>
      <c r="X103" s="372"/>
      <c r="Y103" s="372"/>
      <c r="Z103" s="372"/>
      <c r="AA103" s="372"/>
    </row>
    <row r="104" spans="1:28" s="371" customFormat="1" ht="18.75" x14ac:dyDescent="0.25">
      <c r="A104" s="372"/>
      <c r="C104" s="693" t="s">
        <v>653</v>
      </c>
      <c r="D104" s="693"/>
      <c r="E104" s="693"/>
      <c r="F104" s="693"/>
      <c r="G104" s="693"/>
      <c r="H104" s="693"/>
      <c r="I104" s="577"/>
      <c r="J104" s="577"/>
      <c r="K104" s="415">
        <f>SUM(K29,K36,K40,K45,K51,K58,K64,K73,K77,K81,K86,K93)</f>
        <v>0</v>
      </c>
      <c r="L104" s="415">
        <f>SUM(L29,L36,L40,L45,L51,L58,L64,L73,L77,L81,L86,L93)</f>
        <v>0</v>
      </c>
      <c r="M104" s="369"/>
      <c r="N104" s="370"/>
      <c r="O104" s="369"/>
      <c r="P104" s="369"/>
      <c r="Q104" s="369"/>
      <c r="R104" s="369"/>
      <c r="S104" s="369"/>
      <c r="T104" s="369"/>
      <c r="U104" s="369"/>
      <c r="V104" s="369"/>
      <c r="W104" s="369"/>
      <c r="X104" s="369"/>
      <c r="Y104" s="369"/>
      <c r="Z104" s="369"/>
      <c r="AA104" s="369"/>
      <c r="AB104" s="369"/>
    </row>
    <row r="105" spans="1:28" s="371" customFormat="1" ht="14.1" customHeight="1" x14ac:dyDescent="0.3">
      <c r="A105" s="369"/>
      <c r="C105" s="692"/>
      <c r="D105" s="692"/>
      <c r="E105" s="692"/>
      <c r="F105" s="692"/>
      <c r="G105" s="692"/>
      <c r="K105" s="369"/>
      <c r="L105" s="369"/>
      <c r="N105" s="370"/>
      <c r="O105" s="369"/>
      <c r="P105" s="369"/>
      <c r="Q105" s="369"/>
      <c r="R105" s="369"/>
      <c r="S105" s="369"/>
      <c r="T105" s="369"/>
      <c r="U105" s="369"/>
      <c r="V105" s="369"/>
      <c r="W105" s="369"/>
      <c r="X105" s="369"/>
      <c r="Y105" s="369"/>
      <c r="Z105" s="369"/>
      <c r="AA105" s="369"/>
      <c r="AB105" s="369"/>
    </row>
    <row r="106" spans="1:28" ht="15.75" x14ac:dyDescent="0.25">
      <c r="A106" s="29"/>
      <c r="B106" s="82"/>
      <c r="C106" s="65"/>
      <c r="D106" s="29"/>
      <c r="E106" s="29"/>
      <c r="F106" s="29"/>
      <c r="G106" s="29"/>
      <c r="H106" s="29"/>
      <c r="I106" s="29"/>
      <c r="J106" s="31"/>
      <c r="K106" s="31"/>
      <c r="L106" s="202"/>
      <c r="M106" s="29"/>
      <c r="N106" s="29"/>
      <c r="O106" s="29"/>
      <c r="P106" s="29"/>
      <c r="Q106" s="29"/>
      <c r="R106" s="29"/>
    </row>
    <row r="107" spans="1:28" x14ac:dyDescent="0.25">
      <c r="A107" s="734" t="s">
        <v>725</v>
      </c>
      <c r="B107" s="734"/>
      <c r="C107" s="734"/>
      <c r="D107" s="734"/>
      <c r="E107" s="734"/>
      <c r="F107" s="734"/>
      <c r="G107" s="734"/>
      <c r="H107" s="734"/>
      <c r="I107" s="734"/>
      <c r="J107" s="734"/>
      <c r="K107" s="734"/>
      <c r="L107" s="734"/>
      <c r="M107" s="734"/>
      <c r="N107" s="734"/>
      <c r="O107" s="29"/>
      <c r="P107" s="29"/>
      <c r="Q107" s="29"/>
      <c r="R107" s="29"/>
    </row>
    <row r="108" spans="1:28" x14ac:dyDescent="0.25">
      <c r="A108" s="734"/>
      <c r="B108" s="734"/>
      <c r="C108" s="734"/>
      <c r="D108" s="734"/>
      <c r="E108" s="734"/>
      <c r="F108" s="734"/>
      <c r="G108" s="734"/>
      <c r="H108" s="734"/>
      <c r="I108" s="734"/>
      <c r="J108" s="734"/>
      <c r="K108" s="734"/>
      <c r="L108" s="734"/>
      <c r="M108" s="734"/>
      <c r="N108" s="734"/>
      <c r="O108" s="29"/>
      <c r="P108" s="29"/>
      <c r="Q108" s="29"/>
      <c r="R108" s="29"/>
    </row>
    <row r="109" spans="1:28" x14ac:dyDescent="0.25">
      <c r="A109" s="734"/>
      <c r="B109" s="734"/>
      <c r="C109" s="734"/>
      <c r="D109" s="734"/>
      <c r="E109" s="734"/>
      <c r="F109" s="734"/>
      <c r="G109" s="734"/>
      <c r="H109" s="734"/>
      <c r="I109" s="734"/>
      <c r="J109" s="734"/>
      <c r="K109" s="734"/>
      <c r="L109" s="734"/>
      <c r="M109" s="734"/>
      <c r="N109" s="734"/>
      <c r="O109" s="29"/>
      <c r="P109" s="29"/>
      <c r="Q109" s="29"/>
      <c r="R109" s="29"/>
    </row>
    <row r="110" spans="1:28" ht="18" thickBot="1" x14ac:dyDescent="0.3">
      <c r="A110" s="31"/>
      <c r="B110" s="31"/>
      <c r="C110" s="31"/>
      <c r="D110" s="31"/>
      <c r="E110" s="31"/>
      <c r="F110" s="34"/>
      <c r="G110" s="34"/>
      <c r="H110" s="34"/>
      <c r="I110" s="34"/>
      <c r="J110" s="34"/>
      <c r="K110" s="29"/>
      <c r="L110" s="29"/>
      <c r="M110" s="29"/>
      <c r="N110" s="29"/>
      <c r="O110" s="29"/>
      <c r="P110" s="29"/>
      <c r="Q110" s="29"/>
      <c r="R110" s="29"/>
    </row>
    <row r="111" spans="1:28" ht="17.25" x14ac:dyDescent="0.25">
      <c r="A111" s="94"/>
      <c r="B111" s="95"/>
      <c r="C111" s="95"/>
      <c r="D111" s="95"/>
      <c r="E111" s="95"/>
      <c r="F111" s="96"/>
      <c r="G111" s="96"/>
      <c r="H111" s="96"/>
      <c r="I111" s="96"/>
      <c r="J111" s="96"/>
      <c r="K111" s="96"/>
      <c r="L111" s="96"/>
      <c r="M111" s="96"/>
      <c r="N111" s="113"/>
      <c r="O111" s="29"/>
      <c r="P111" s="29"/>
      <c r="Q111" s="29"/>
      <c r="R111" s="29"/>
    </row>
    <row r="112" spans="1:28" ht="17.25" x14ac:dyDescent="0.25">
      <c r="A112" s="97"/>
      <c r="B112" s="98"/>
      <c r="C112" s="98"/>
      <c r="D112" s="99"/>
      <c r="E112" s="99"/>
      <c r="F112" s="98"/>
      <c r="G112" s="100"/>
      <c r="H112" s="867" t="s">
        <v>110</v>
      </c>
      <c r="I112" s="868"/>
      <c r="J112" s="867" t="s">
        <v>111</v>
      </c>
      <c r="K112" s="868"/>
      <c r="L112" s="867" t="s">
        <v>112</v>
      </c>
      <c r="M112" s="868"/>
      <c r="N112" s="114"/>
      <c r="O112" s="29"/>
      <c r="P112" s="29"/>
      <c r="Q112" s="29"/>
      <c r="R112" s="29"/>
    </row>
    <row r="113" spans="1:18" ht="25.5" x14ac:dyDescent="0.25">
      <c r="A113" s="97"/>
      <c r="B113" s="98"/>
      <c r="C113" s="98"/>
      <c r="D113" s="99"/>
      <c r="E113" s="99"/>
      <c r="F113" s="98"/>
      <c r="G113" s="203" t="s">
        <v>17</v>
      </c>
      <c r="H113" s="203" t="s">
        <v>16</v>
      </c>
      <c r="I113" s="203" t="s">
        <v>27</v>
      </c>
      <c r="J113" s="203" t="s">
        <v>16</v>
      </c>
      <c r="K113" s="203" t="s">
        <v>27</v>
      </c>
      <c r="L113" s="203" t="s">
        <v>16</v>
      </c>
      <c r="M113" s="203" t="s">
        <v>27</v>
      </c>
      <c r="N113" s="114"/>
      <c r="O113" s="29"/>
      <c r="P113" s="29"/>
      <c r="Q113" s="29"/>
      <c r="R113" s="29"/>
    </row>
    <row r="114" spans="1:18" ht="15.75" x14ac:dyDescent="0.25">
      <c r="A114" s="97"/>
      <c r="B114" s="869" t="str">
        <f>'GESTIÓN JUSTIFICACIÓN'!L7</f>
        <v>a. Gestión de películas</v>
      </c>
      <c r="C114" s="869"/>
      <c r="D114" s="869"/>
      <c r="E114" s="869"/>
      <c r="F114" s="869"/>
      <c r="G114" s="242">
        <f>'GESTIÓN JUSTIFICACIÓN'!S7</f>
        <v>0</v>
      </c>
      <c r="H114" s="242">
        <f>'GESTIÓN JUSTIFICACIÓN'!Q7</f>
        <v>0</v>
      </c>
      <c r="I114" s="242">
        <f>'GESTIÓN JUSTIFICACIÓN'!R7</f>
        <v>0</v>
      </c>
      <c r="J114" s="242">
        <f>'GESTIÓN JUSTIFICACIÓN'!T7</f>
        <v>0</v>
      </c>
      <c r="K114" s="242">
        <f>'GESTIÓN JUSTIFICACIÓN'!U7</f>
        <v>0</v>
      </c>
      <c r="L114" s="242">
        <f>'GESTIÓN JUSTIFICACIÓN'!AF7</f>
        <v>0</v>
      </c>
      <c r="M114" s="242">
        <f>'GESTIÓN JUSTIFICACIÓN'!AG7</f>
        <v>0</v>
      </c>
      <c r="N114" s="114"/>
      <c r="O114" s="29"/>
      <c r="P114" s="29"/>
      <c r="Q114" s="29"/>
      <c r="R114" s="29"/>
    </row>
    <row r="115" spans="1:18" ht="15.75" x14ac:dyDescent="0.25">
      <c r="A115" s="97"/>
      <c r="B115" s="869" t="str">
        <f>'GESTIÓN JUSTIFICACIÓN'!L8</f>
        <v>b. Edición de publicaciones</v>
      </c>
      <c r="C115" s="869"/>
      <c r="D115" s="869"/>
      <c r="E115" s="869"/>
      <c r="F115" s="869"/>
      <c r="G115" s="242">
        <f>'GESTIÓN JUSTIFICACIÓN'!S8</f>
        <v>0</v>
      </c>
      <c r="H115" s="242">
        <f>'GESTIÓN JUSTIFICACIÓN'!Q8</f>
        <v>0</v>
      </c>
      <c r="I115" s="242">
        <f>'GESTIÓN JUSTIFICACIÓN'!R8</f>
        <v>0</v>
      </c>
      <c r="J115" s="242">
        <f>'GESTIÓN JUSTIFICACIÓN'!T8</f>
        <v>0</v>
      </c>
      <c r="K115" s="242">
        <f>'GESTIÓN JUSTIFICACIÓN'!U8</f>
        <v>0</v>
      </c>
      <c r="L115" s="242">
        <f>'GESTIÓN JUSTIFICACIÓN'!AF8</f>
        <v>0</v>
      </c>
      <c r="M115" s="242">
        <f>'GESTIÓN JUSTIFICACIÓN'!AG8</f>
        <v>0</v>
      </c>
      <c r="N115" s="114"/>
      <c r="O115" s="29"/>
      <c r="P115" s="29"/>
      <c r="Q115" s="29"/>
      <c r="R115" s="29"/>
    </row>
    <row r="116" spans="1:18" ht="15.75" x14ac:dyDescent="0.25">
      <c r="A116" s="97"/>
      <c r="B116" s="869" t="str">
        <f>'GESTIÓN JUSTIFICACIÓN'!L9</f>
        <v>c. Comunicación y prensa</v>
      </c>
      <c r="C116" s="869"/>
      <c r="D116" s="869"/>
      <c r="E116" s="869"/>
      <c r="F116" s="869"/>
      <c r="G116" s="242">
        <f>'GESTIÓN JUSTIFICACIÓN'!S9</f>
        <v>0</v>
      </c>
      <c r="H116" s="242">
        <f>'GESTIÓN JUSTIFICACIÓN'!Q9</f>
        <v>0</v>
      </c>
      <c r="I116" s="242">
        <f>'GESTIÓN JUSTIFICACIÓN'!R9</f>
        <v>0</v>
      </c>
      <c r="J116" s="242">
        <f>'GESTIÓN JUSTIFICACIÓN'!T9</f>
        <v>0</v>
      </c>
      <c r="K116" s="242">
        <f>'GESTIÓN JUSTIFICACIÓN'!U9</f>
        <v>0</v>
      </c>
      <c r="L116" s="242">
        <f>'GESTIÓN JUSTIFICACIÓN'!AF9</f>
        <v>0</v>
      </c>
      <c r="M116" s="242">
        <f>'GESTIÓN JUSTIFICACIÓN'!AG9</f>
        <v>0</v>
      </c>
      <c r="N116" s="114"/>
      <c r="O116" s="29"/>
      <c r="P116" s="29"/>
      <c r="Q116" s="29"/>
      <c r="R116" s="29"/>
    </row>
    <row r="117" spans="1:18" ht="15.75" x14ac:dyDescent="0.25">
      <c r="A117" s="97"/>
      <c r="B117" s="869" t="str">
        <f>'GESTIÓN JUSTIFICACIÓN'!L10</f>
        <v>d. Publicidad y difusión</v>
      </c>
      <c r="C117" s="869"/>
      <c r="D117" s="869"/>
      <c r="E117" s="869"/>
      <c r="F117" s="869"/>
      <c r="G117" s="242">
        <f>'GESTIÓN JUSTIFICACIÓN'!S10</f>
        <v>0</v>
      </c>
      <c r="H117" s="242">
        <f>'GESTIÓN JUSTIFICACIÓN'!Q10</f>
        <v>0</v>
      </c>
      <c r="I117" s="242">
        <f>'GESTIÓN JUSTIFICACIÓN'!R10</f>
        <v>0</v>
      </c>
      <c r="J117" s="242">
        <f>'GESTIÓN JUSTIFICACIÓN'!T10</f>
        <v>0</v>
      </c>
      <c r="K117" s="242">
        <f>'GESTIÓN JUSTIFICACIÓN'!U10</f>
        <v>0</v>
      </c>
      <c r="L117" s="242">
        <f>'GESTIÓN JUSTIFICACIÓN'!AF10</f>
        <v>0</v>
      </c>
      <c r="M117" s="242">
        <f>'GESTIÓN JUSTIFICACIÓN'!AG10</f>
        <v>0</v>
      </c>
      <c r="N117" s="114"/>
      <c r="O117" s="29"/>
      <c r="P117" s="29"/>
      <c r="Q117" s="29"/>
      <c r="R117" s="29"/>
    </row>
    <row r="118" spans="1:18" ht="15.75" x14ac:dyDescent="0.25">
      <c r="A118" s="97"/>
      <c r="B118" s="869" t="str">
        <f>'GESTIÓN JUSTIFICACIÓN'!L11</f>
        <v>e. Invitados (Alojamiento, Manutención, Desplazamientos)</v>
      </c>
      <c r="C118" s="869"/>
      <c r="D118" s="869"/>
      <c r="E118" s="869"/>
      <c r="F118" s="869"/>
      <c r="G118" s="242">
        <f>'GESTIÓN JUSTIFICACIÓN'!S11</f>
        <v>0</v>
      </c>
      <c r="H118" s="242">
        <f>'GESTIÓN JUSTIFICACIÓN'!Q11</f>
        <v>0</v>
      </c>
      <c r="I118" s="242">
        <f>'GESTIÓN JUSTIFICACIÓN'!R11</f>
        <v>0</v>
      </c>
      <c r="J118" s="242">
        <f>'GESTIÓN JUSTIFICACIÓN'!T11</f>
        <v>0</v>
      </c>
      <c r="K118" s="242">
        <f>'GESTIÓN JUSTIFICACIÓN'!U11</f>
        <v>0</v>
      </c>
      <c r="L118" s="242">
        <f>'GESTIÓN JUSTIFICACIÓN'!AF11</f>
        <v>0</v>
      </c>
      <c r="M118" s="242">
        <f>'GESTIÓN JUSTIFICACIÓN'!AG11</f>
        <v>0</v>
      </c>
      <c r="N118" s="114"/>
      <c r="O118" s="29"/>
      <c r="P118" s="29"/>
      <c r="Q118" s="29"/>
      <c r="R118" s="29"/>
    </row>
    <row r="119" spans="1:18" ht="15.75" x14ac:dyDescent="0.25">
      <c r="A119" s="97"/>
      <c r="B119" s="869" t="str">
        <f>'GESTIÓN JUSTIFICACIÓN'!L12</f>
        <v>f. Gastos vinculados a actividades online y procesos de digitalización</v>
      </c>
      <c r="C119" s="869"/>
      <c r="D119" s="869"/>
      <c r="E119" s="869"/>
      <c r="F119" s="869"/>
      <c r="G119" s="242">
        <f>'GESTIÓN JUSTIFICACIÓN'!S12</f>
        <v>0</v>
      </c>
      <c r="H119" s="242">
        <f>'GESTIÓN JUSTIFICACIÓN'!Q12</f>
        <v>0</v>
      </c>
      <c r="I119" s="242">
        <f>'GESTIÓN JUSTIFICACIÓN'!R12</f>
        <v>0</v>
      </c>
      <c r="J119" s="242">
        <f>'GESTIÓN JUSTIFICACIÓN'!T12</f>
        <v>0</v>
      </c>
      <c r="K119" s="242">
        <f>'GESTIÓN JUSTIFICACIÓN'!U12</f>
        <v>0</v>
      </c>
      <c r="L119" s="242">
        <f>'GESTIÓN JUSTIFICACIÓN'!AF12</f>
        <v>0</v>
      </c>
      <c r="M119" s="242">
        <f>'GESTIÓN JUSTIFICACIÓN'!AG12</f>
        <v>0</v>
      </c>
      <c r="N119" s="114"/>
      <c r="O119" s="29"/>
      <c r="P119" s="29"/>
      <c r="Q119" s="29"/>
      <c r="R119" s="29"/>
    </row>
    <row r="120" spans="1:18" ht="15.75" x14ac:dyDescent="0.25">
      <c r="A120" s="97"/>
      <c r="B120" s="869" t="str">
        <f>'GESTIÓN JUSTIFICACIÓN'!L13</f>
        <v>g. Gastos vinculados a la sostenibilidad y la conciliación</v>
      </c>
      <c r="C120" s="869"/>
      <c r="D120" s="869"/>
      <c r="E120" s="869"/>
      <c r="F120" s="869"/>
      <c r="G120" s="242">
        <f>'GESTIÓN JUSTIFICACIÓN'!S13</f>
        <v>0</v>
      </c>
      <c r="H120" s="242">
        <f>'GESTIÓN JUSTIFICACIÓN'!Q13</f>
        <v>0</v>
      </c>
      <c r="I120" s="242">
        <f>'GESTIÓN JUSTIFICACIÓN'!R13</f>
        <v>0</v>
      </c>
      <c r="J120" s="242">
        <f>'GESTIÓN JUSTIFICACIÓN'!T13</f>
        <v>0</v>
      </c>
      <c r="K120" s="242">
        <f>'GESTIÓN JUSTIFICACIÓN'!U13</f>
        <v>0</v>
      </c>
      <c r="L120" s="242">
        <f>'GESTIÓN JUSTIFICACIÓN'!AF13</f>
        <v>0</v>
      </c>
      <c r="M120" s="242">
        <f>'GESTIÓN JUSTIFICACIÓN'!AG13</f>
        <v>0</v>
      </c>
      <c r="N120" s="114"/>
      <c r="O120" s="29"/>
      <c r="P120" s="29"/>
      <c r="Q120" s="29"/>
      <c r="R120" s="29"/>
    </row>
    <row r="121" spans="1:18" ht="15.75" x14ac:dyDescent="0.25">
      <c r="A121" s="97"/>
      <c r="B121" s="869" t="str">
        <f>'GESTIÓN JUSTIFICACIÓN'!L14</f>
        <v>h. Gastos de contratación de medios externos</v>
      </c>
      <c r="C121" s="869"/>
      <c r="D121" s="869"/>
      <c r="E121" s="869"/>
      <c r="F121" s="869"/>
      <c r="G121" s="242">
        <f>'GESTIÓN JUSTIFICACIÓN'!S14</f>
        <v>0</v>
      </c>
      <c r="H121" s="242">
        <f>'GESTIÓN JUSTIFICACIÓN'!Q14</f>
        <v>0</v>
      </c>
      <c r="I121" s="242">
        <f>'GESTIÓN JUSTIFICACIÓN'!R14</f>
        <v>0</v>
      </c>
      <c r="J121" s="242">
        <f>'GESTIÓN JUSTIFICACIÓN'!T14</f>
        <v>0</v>
      </c>
      <c r="K121" s="242">
        <f>'GESTIÓN JUSTIFICACIÓN'!U14</f>
        <v>0</v>
      </c>
      <c r="L121" s="242">
        <f>'GESTIÓN JUSTIFICACIÓN'!AF14</f>
        <v>0</v>
      </c>
      <c r="M121" s="242">
        <f>'GESTIÓN JUSTIFICACIÓN'!AG14</f>
        <v>0</v>
      </c>
      <c r="N121" s="114"/>
      <c r="O121" s="29"/>
      <c r="P121" s="29"/>
      <c r="Q121" s="29"/>
      <c r="R121" s="29"/>
    </row>
    <row r="122" spans="1:18" ht="15.75" x14ac:dyDescent="0.25">
      <c r="A122" s="97"/>
      <c r="B122" s="869" t="str">
        <f>'GESTIÓN JUSTIFICACIÓN'!L15</f>
        <v xml:space="preserve">i. Gastos generales </v>
      </c>
      <c r="C122" s="869"/>
      <c r="D122" s="869"/>
      <c r="E122" s="869"/>
      <c r="F122" s="869"/>
      <c r="G122" s="242">
        <f>'GESTIÓN JUSTIFICACIÓN'!S15</f>
        <v>0</v>
      </c>
      <c r="H122" s="242">
        <f>'GESTIÓN JUSTIFICACIÓN'!Q15</f>
        <v>0</v>
      </c>
      <c r="I122" s="242">
        <f>'GESTIÓN JUSTIFICACIÓN'!R15</f>
        <v>0</v>
      </c>
      <c r="J122" s="242">
        <f>'GESTIÓN JUSTIFICACIÓN'!T15</f>
        <v>0</v>
      </c>
      <c r="K122" s="242">
        <f>'GESTIÓN JUSTIFICACIÓN'!U15</f>
        <v>0</v>
      </c>
      <c r="L122" s="421">
        <f>IF('GESTIÓN JUSTIFICACIÓN'!AF21="",'GESTIÓN JUSTIFICACIÓN'!AF16,'GESTIÓN JUSTIFICACIÓN'!AF21)</f>
        <v>0</v>
      </c>
      <c r="M122" s="421">
        <f>IF('GESTIÓN JUSTIFICACIÓN'!AG21="",'GESTIÓN JUSTIFICACIÓN'!AG16,'GESTIÓN JUSTIFICACIÓN'!AG21)</f>
        <v>0</v>
      </c>
      <c r="N122" s="114"/>
      <c r="O122" s="29"/>
      <c r="P122" s="29"/>
      <c r="Q122" s="29"/>
      <c r="R122" s="29"/>
    </row>
    <row r="123" spans="1:18" ht="15.75" x14ac:dyDescent="0.25">
      <c r="A123" s="97"/>
      <c r="B123" s="869" t="str">
        <f>'GESTIÓN JUSTIFICACIÓN'!L16</f>
        <v>j. Costes salariales y seguridad social</v>
      </c>
      <c r="C123" s="869"/>
      <c r="D123" s="869"/>
      <c r="E123" s="869"/>
      <c r="F123" s="869"/>
      <c r="G123" s="242">
        <f>'GESTIÓN JUSTIFICACIÓN'!S16</f>
        <v>0</v>
      </c>
      <c r="H123" s="242">
        <f>'GESTIÓN JUSTIFICACIÓN'!Q16</f>
        <v>0</v>
      </c>
      <c r="I123" s="242">
        <f>'GESTIÓN JUSTIFICACIÓN'!R16</f>
        <v>0</v>
      </c>
      <c r="J123" s="242">
        <f>'GESTIÓN JUSTIFICACIÓN'!T16</f>
        <v>0</v>
      </c>
      <c r="K123" s="242">
        <f>'GESTIÓN JUSTIFICACIÓN'!U16</f>
        <v>0</v>
      </c>
      <c r="L123" s="421">
        <f>IF('GESTIÓN JUSTIFICACIÓN'!AF22="",'GESTIÓN JUSTIFICACIÓN'!AF17,'GESTIÓN JUSTIFICACIÓN'!AF22)</f>
        <v>0</v>
      </c>
      <c r="M123" s="421">
        <f>IF('GESTIÓN JUSTIFICACIÓN'!AG22="",'GESTIÓN JUSTIFICACIÓN'!AG17,'GESTIÓN JUSTIFICACIÓN'!AG22)</f>
        <v>0</v>
      </c>
      <c r="N123" s="114"/>
      <c r="O123" s="29"/>
      <c r="P123" s="29"/>
      <c r="Q123" s="29"/>
      <c r="R123" s="29"/>
    </row>
    <row r="124" spans="1:18" ht="15.75" x14ac:dyDescent="0.25">
      <c r="A124" s="97"/>
      <c r="B124" s="869" t="str">
        <f>'GESTIÓN JUSTIFICACIÓN'!L17</f>
        <v>k. Gastos financieros</v>
      </c>
      <c r="C124" s="869"/>
      <c r="D124" s="869"/>
      <c r="E124" s="869"/>
      <c r="F124" s="869"/>
      <c r="G124" s="242">
        <f>'GESTIÓN JUSTIFICACIÓN'!S17</f>
        <v>0</v>
      </c>
      <c r="H124" s="242">
        <f>'GESTIÓN JUSTIFICACIÓN'!Q17</f>
        <v>0</v>
      </c>
      <c r="I124" s="242">
        <f>'GESTIÓN JUSTIFICACIÓN'!R17</f>
        <v>0</v>
      </c>
      <c r="J124" s="242">
        <f>'GESTIÓN JUSTIFICACIÓN'!T17</f>
        <v>0</v>
      </c>
      <c r="K124" s="242">
        <f>'GESTIÓN JUSTIFICACIÓN'!U17</f>
        <v>0</v>
      </c>
      <c r="L124" s="421">
        <f>IF('GESTIÓN JUSTIFICACIÓN'!AF23="",'GESTIÓN JUSTIFICACIÓN'!AF18,'GESTIÓN JUSTIFICACIÓN'!AF23)</f>
        <v>0</v>
      </c>
      <c r="M124" s="421">
        <f>IF('GESTIÓN JUSTIFICACIÓN'!AG23="",'GESTIÓN JUSTIFICACIÓN'!AG18,'GESTIÓN JUSTIFICACIÓN'!AG23)</f>
        <v>0</v>
      </c>
      <c r="N124" s="114"/>
      <c r="O124" s="29"/>
      <c r="P124" s="29"/>
      <c r="Q124" s="29"/>
      <c r="R124" s="29"/>
    </row>
    <row r="125" spans="1:18" ht="17.25" x14ac:dyDescent="0.25">
      <c r="A125" s="102"/>
      <c r="B125" s="879" t="s">
        <v>14</v>
      </c>
      <c r="C125" s="879"/>
      <c r="D125" s="879"/>
      <c r="E125" s="879"/>
      <c r="F125" s="879"/>
      <c r="G125" s="116">
        <f t="shared" ref="G125:L125" si="2">SUM(G114:G124)</f>
        <v>0</v>
      </c>
      <c r="H125" s="116">
        <f t="shared" si="2"/>
        <v>0</v>
      </c>
      <c r="I125" s="116">
        <f t="shared" si="2"/>
        <v>0</v>
      </c>
      <c r="J125" s="116">
        <f t="shared" si="2"/>
        <v>0</v>
      </c>
      <c r="K125" s="116">
        <f t="shared" si="2"/>
        <v>0</v>
      </c>
      <c r="L125" s="116">
        <f t="shared" si="2"/>
        <v>0</v>
      </c>
      <c r="M125" s="116">
        <f>SUM(M114:M124)</f>
        <v>0</v>
      </c>
      <c r="N125" s="117"/>
      <c r="O125" s="29"/>
      <c r="P125" s="29"/>
      <c r="Q125" s="29"/>
      <c r="R125" s="29"/>
    </row>
    <row r="126" spans="1:18" ht="17.25" x14ac:dyDescent="0.25">
      <c r="A126" s="102"/>
      <c r="B126" s="53"/>
      <c r="C126" s="104"/>
      <c r="D126" s="105"/>
      <c r="E126" s="106"/>
      <c r="F126" s="54"/>
      <c r="G126" s="56"/>
      <c r="H126" s="56"/>
      <c r="I126" s="56"/>
      <c r="J126" s="98"/>
      <c r="K126" s="98"/>
      <c r="L126" s="98"/>
      <c r="M126" s="98"/>
      <c r="N126" s="109"/>
      <c r="O126" s="29"/>
      <c r="P126" s="29"/>
      <c r="Q126" s="29"/>
      <c r="R126" s="29"/>
    </row>
    <row r="127" spans="1:18" ht="17.25" x14ac:dyDescent="0.25">
      <c r="A127" s="102"/>
      <c r="B127" s="880" t="s">
        <v>49</v>
      </c>
      <c r="C127" s="880"/>
      <c r="D127" s="880"/>
      <c r="E127" s="204">
        <f>'GESTIÓN JUSTIFICACIÓN'!Q20</f>
        <v>0</v>
      </c>
      <c r="F127" s="205"/>
      <c r="G127" s="880" t="s">
        <v>113</v>
      </c>
      <c r="H127" s="880"/>
      <c r="I127" s="880"/>
      <c r="J127" s="204" t="e">
        <f>'GESTIÓN JUSTIFICACIÓN'!Q30</f>
        <v>#VALUE!</v>
      </c>
      <c r="K127" s="98"/>
      <c r="L127" s="98"/>
      <c r="M127" s="98"/>
      <c r="N127" s="109"/>
      <c r="O127" s="29"/>
      <c r="P127" s="29"/>
      <c r="Q127" s="29"/>
      <c r="R127" s="29"/>
    </row>
    <row r="128" spans="1:18" ht="17.25" x14ac:dyDescent="0.25">
      <c r="A128" s="102"/>
      <c r="B128" s="880" t="s">
        <v>50</v>
      </c>
      <c r="C128" s="880"/>
      <c r="D128" s="880"/>
      <c r="E128" s="204">
        <f>'GESTIÓN JUSTIFICACIÓN'!Q21</f>
        <v>0</v>
      </c>
      <c r="F128" s="205"/>
      <c r="G128" s="206" t="s">
        <v>114</v>
      </c>
      <c r="H128" s="207"/>
      <c r="I128" s="208"/>
      <c r="J128" s="209">
        <f>'GESTIÓN JUSTIFICACIÓN'!V20</f>
        <v>0</v>
      </c>
      <c r="K128" s="98"/>
      <c r="L128" s="98"/>
      <c r="M128" s="98"/>
      <c r="N128" s="109"/>
      <c r="O128" s="29"/>
      <c r="P128" s="29"/>
      <c r="Q128" s="29"/>
      <c r="R128" s="29"/>
    </row>
    <row r="129" spans="1:18" ht="17.25" x14ac:dyDescent="0.25">
      <c r="A129" s="107"/>
      <c r="B129" s="880" t="s">
        <v>29</v>
      </c>
      <c r="C129" s="880"/>
      <c r="D129" s="880"/>
      <c r="E129" s="528" t="str">
        <f>'GESTIÓN JUSTIFICACIÓN'!Q22</f>
        <v/>
      </c>
      <c r="F129" s="54"/>
      <c r="G129" s="118"/>
      <c r="H129" s="56"/>
      <c r="I129" s="56"/>
      <c r="J129" s="98"/>
      <c r="K129" s="98"/>
      <c r="L129" s="98"/>
      <c r="M129" s="98"/>
      <c r="N129" s="109"/>
      <c r="O129" s="29"/>
      <c r="P129" s="29"/>
      <c r="Q129" s="29"/>
      <c r="R129" s="29"/>
    </row>
    <row r="130" spans="1:18" ht="17.25" x14ac:dyDescent="0.25">
      <c r="A130" s="107"/>
      <c r="B130" s="880" t="s">
        <v>699</v>
      </c>
      <c r="C130" s="880"/>
      <c r="D130" s="880"/>
      <c r="E130" s="528" t="str">
        <f>IFERROR(K125/J125,"")</f>
        <v/>
      </c>
      <c r="F130" s="54"/>
      <c r="G130" s="118"/>
      <c r="H130" s="56"/>
      <c r="I130" s="56"/>
      <c r="J130" s="98"/>
      <c r="K130" s="98"/>
      <c r="L130" s="98"/>
      <c r="M130" s="98"/>
      <c r="N130" s="109"/>
      <c r="O130" s="29"/>
      <c r="P130" s="29"/>
      <c r="Q130" s="29"/>
      <c r="R130" s="29"/>
    </row>
    <row r="131" spans="1:18" ht="17.25" x14ac:dyDescent="0.25">
      <c r="A131" s="107"/>
      <c r="B131" s="880" t="s">
        <v>667</v>
      </c>
      <c r="C131" s="880"/>
      <c r="D131" s="880"/>
      <c r="E131" s="528" t="str">
        <f>IFERROR(M125/L125,"")</f>
        <v/>
      </c>
      <c r="F131" s="54"/>
      <c r="G131" s="118"/>
      <c r="H131" s="56"/>
      <c r="I131" s="56"/>
      <c r="J131" s="98"/>
      <c r="K131" s="98"/>
      <c r="L131" s="98"/>
      <c r="M131" s="98"/>
      <c r="N131" s="109"/>
      <c r="O131" s="29"/>
      <c r="P131" s="29"/>
      <c r="Q131" s="29"/>
      <c r="R131" s="29"/>
    </row>
    <row r="132" spans="1:18" ht="18" thickBot="1" x14ac:dyDescent="0.3">
      <c r="A132" s="210"/>
      <c r="B132" s="211"/>
      <c r="C132" s="126"/>
      <c r="D132" s="126"/>
      <c r="E132" s="212"/>
      <c r="F132" s="579"/>
      <c r="G132" s="213"/>
      <c r="H132" s="127"/>
      <c r="I132" s="127"/>
      <c r="J132" s="214"/>
      <c r="K132" s="214"/>
      <c r="L132" s="214"/>
      <c r="M132" s="214"/>
      <c r="N132" s="128"/>
      <c r="O132" s="29"/>
      <c r="P132" s="29"/>
      <c r="Q132" s="29"/>
      <c r="R132" s="29"/>
    </row>
    <row r="133" spans="1:18" ht="17.25" x14ac:dyDescent="0.25">
      <c r="A133" s="29"/>
      <c r="B133" s="29"/>
      <c r="C133" s="29"/>
      <c r="D133" s="29"/>
      <c r="E133" s="29"/>
      <c r="F133" s="29"/>
      <c r="G133" s="29"/>
      <c r="H133" s="29"/>
      <c r="I133" s="29"/>
      <c r="J133" s="29"/>
      <c r="K133" s="29"/>
      <c r="L133" s="29"/>
      <c r="M133" s="29"/>
      <c r="N133" s="52"/>
      <c r="O133" s="29"/>
      <c r="P133" s="29"/>
      <c r="Q133" s="29"/>
      <c r="R133" s="29"/>
    </row>
    <row r="134" spans="1:18" ht="21" x14ac:dyDescent="0.35">
      <c r="A134" s="29"/>
      <c r="B134" s="29"/>
      <c r="C134" s="29"/>
      <c r="D134" s="29"/>
      <c r="E134" s="29"/>
      <c r="F134" s="29"/>
      <c r="G134" s="169" t="s">
        <v>56</v>
      </c>
      <c r="H134" s="29"/>
      <c r="I134" s="29"/>
      <c r="J134" s="29"/>
      <c r="K134" s="29"/>
      <c r="L134" s="29"/>
      <c r="M134" s="29"/>
      <c r="N134" s="52"/>
      <c r="O134" s="29"/>
      <c r="P134" s="29"/>
      <c r="Q134" s="29"/>
      <c r="R134" s="29"/>
    </row>
    <row r="135" spans="1:18" ht="17.25" x14ac:dyDescent="0.25">
      <c r="A135" s="29"/>
      <c r="B135" s="29"/>
      <c r="C135" s="29"/>
      <c r="D135" s="29"/>
      <c r="E135" s="29"/>
      <c r="F135" s="29"/>
      <c r="G135" s="29"/>
      <c r="H135" s="29"/>
      <c r="I135" s="29"/>
      <c r="J135" s="29"/>
      <c r="K135" s="29"/>
      <c r="L135" s="29"/>
      <c r="M135" s="168" t="s">
        <v>33</v>
      </c>
      <c r="N135" s="52"/>
      <c r="O135" s="29"/>
      <c r="P135" s="29"/>
      <c r="Q135" s="29"/>
      <c r="R135" s="29"/>
    </row>
    <row r="136" spans="1:18" ht="17.25" x14ac:dyDescent="0.25">
      <c r="A136" s="29"/>
      <c r="B136" s="29"/>
      <c r="C136" s="29"/>
      <c r="D136" s="29"/>
      <c r="E136" s="29"/>
      <c r="F136" s="29"/>
      <c r="G136" s="855" t="s">
        <v>53</v>
      </c>
      <c r="H136" s="855"/>
      <c r="I136" s="855"/>
      <c r="J136" s="855"/>
      <c r="K136" s="855"/>
      <c r="L136" s="855"/>
      <c r="M136" s="170">
        <f>'5. FUENTES DE FINANCIACIÓN'!F10</f>
        <v>0</v>
      </c>
      <c r="N136" s="52"/>
      <c r="O136" s="29"/>
      <c r="P136" s="29"/>
      <c r="Q136" s="29"/>
      <c r="R136" s="29"/>
    </row>
    <row r="137" spans="1:18" ht="27" customHeight="1" x14ac:dyDescent="0.25">
      <c r="A137" s="29"/>
      <c r="B137" s="29"/>
      <c r="C137" s="29"/>
      <c r="D137" s="29"/>
      <c r="E137" s="29"/>
      <c r="F137" s="29"/>
      <c r="G137" s="855" t="s">
        <v>52</v>
      </c>
      <c r="H137" s="855"/>
      <c r="I137" s="855"/>
      <c r="J137" s="855"/>
      <c r="K137" s="855"/>
      <c r="L137" s="855"/>
      <c r="M137" s="170">
        <f>'5. FUENTES DE FINANCIACIÓN'!F19</f>
        <v>0</v>
      </c>
      <c r="N137" s="52"/>
      <c r="O137" s="29"/>
      <c r="P137" s="29"/>
      <c r="Q137" s="29"/>
      <c r="R137" s="29"/>
    </row>
    <row r="138" spans="1:18" ht="32.25" customHeight="1" x14ac:dyDescent="0.25">
      <c r="A138" s="29"/>
      <c r="B138" s="29"/>
      <c r="C138" s="29"/>
      <c r="D138" s="29"/>
      <c r="E138" s="29"/>
      <c r="F138" s="29"/>
      <c r="G138" s="855" t="s">
        <v>115</v>
      </c>
      <c r="H138" s="855"/>
      <c r="I138" s="855"/>
      <c r="J138" s="855"/>
      <c r="K138" s="855"/>
      <c r="L138" s="855"/>
      <c r="M138" s="170">
        <f>'5. FUENTES DE FINANCIACIÓN'!F28</f>
        <v>0</v>
      </c>
      <c r="N138" s="52"/>
      <c r="O138" s="29"/>
      <c r="P138" s="29"/>
      <c r="Q138" s="29"/>
      <c r="R138" s="29"/>
    </row>
    <row r="139" spans="1:18" ht="30" x14ac:dyDescent="0.25">
      <c r="A139" s="29"/>
      <c r="B139" s="29"/>
      <c r="C139" s="29"/>
      <c r="D139" s="29"/>
      <c r="E139" s="29"/>
      <c r="F139" s="29"/>
      <c r="G139" s="761" t="s">
        <v>59</v>
      </c>
      <c r="H139" s="856"/>
      <c r="I139" s="856"/>
      <c r="J139" s="857"/>
      <c r="K139" s="162" t="s">
        <v>55</v>
      </c>
      <c r="L139" s="149" t="s">
        <v>37</v>
      </c>
      <c r="M139" s="149" t="s">
        <v>41</v>
      </c>
      <c r="N139" s="52"/>
      <c r="O139" s="29"/>
      <c r="P139" s="29"/>
      <c r="Q139" s="29"/>
      <c r="R139" s="29"/>
    </row>
    <row r="140" spans="1:18" ht="17.25" x14ac:dyDescent="0.25">
      <c r="A140" s="29"/>
      <c r="B140" s="29"/>
      <c r="C140" s="29"/>
      <c r="D140" s="29"/>
      <c r="E140" s="29"/>
      <c r="F140" s="29"/>
      <c r="G140" s="881" t="s">
        <v>148</v>
      </c>
      <c r="H140" s="882"/>
      <c r="I140" s="882"/>
      <c r="J140" s="883"/>
      <c r="K140" s="167" t="s">
        <v>48</v>
      </c>
      <c r="L140" s="215">
        <f>'5. FUENTES DE FINANCIACIÓN'!E45</f>
        <v>0</v>
      </c>
      <c r="M140" s="215">
        <f>'5. FUENTES DE FINANCIACIÓN'!F45</f>
        <v>0</v>
      </c>
      <c r="N140" s="52"/>
      <c r="O140" s="29"/>
      <c r="P140" s="29"/>
      <c r="Q140" s="29"/>
      <c r="R140" s="29"/>
    </row>
    <row r="141" spans="1:18" ht="17.25" x14ac:dyDescent="0.25">
      <c r="A141" s="29"/>
      <c r="B141" s="29"/>
      <c r="C141" s="29"/>
      <c r="D141" s="29"/>
      <c r="E141" s="29"/>
      <c r="F141" s="29"/>
      <c r="G141" s="850">
        <f>'5. FUENTES DE FINANCIACIÓN'!C46</f>
        <v>0</v>
      </c>
      <c r="H141" s="851"/>
      <c r="I141" s="851"/>
      <c r="J141" s="852"/>
      <c r="K141" s="216">
        <f>'5. FUENTES DE FINANCIACIÓN'!D46</f>
        <v>0</v>
      </c>
      <c r="L141" s="215">
        <f>'5. FUENTES DE FINANCIACIÓN'!E46</f>
        <v>0</v>
      </c>
      <c r="M141" s="215">
        <f>'5. FUENTES DE FINANCIACIÓN'!F46</f>
        <v>0</v>
      </c>
      <c r="N141" s="52"/>
      <c r="O141" s="29"/>
      <c r="P141" s="29"/>
      <c r="Q141" s="29"/>
      <c r="R141" s="29"/>
    </row>
    <row r="142" spans="1:18" ht="17.25" x14ac:dyDescent="0.25">
      <c r="A142" s="29"/>
      <c r="B142" s="29"/>
      <c r="C142" s="29"/>
      <c r="D142" s="29"/>
      <c r="E142" s="29"/>
      <c r="F142" s="29"/>
      <c r="G142" s="850">
        <f>'5. FUENTES DE FINANCIACIÓN'!C47</f>
        <v>0</v>
      </c>
      <c r="H142" s="851"/>
      <c r="I142" s="851"/>
      <c r="J142" s="852"/>
      <c r="K142" s="216">
        <f>'5. FUENTES DE FINANCIACIÓN'!D47</f>
        <v>0</v>
      </c>
      <c r="L142" s="215">
        <f>'5. FUENTES DE FINANCIACIÓN'!E47</f>
        <v>0</v>
      </c>
      <c r="M142" s="215">
        <f>'5. FUENTES DE FINANCIACIÓN'!F47</f>
        <v>0</v>
      </c>
      <c r="N142" s="52"/>
      <c r="O142" s="29"/>
      <c r="P142" s="29"/>
      <c r="Q142" s="29"/>
      <c r="R142" s="29"/>
    </row>
    <row r="143" spans="1:18" ht="17.25" x14ac:dyDescent="0.25">
      <c r="A143" s="29"/>
      <c r="B143" s="29"/>
      <c r="C143" s="29"/>
      <c r="D143" s="29"/>
      <c r="E143" s="29"/>
      <c r="F143" s="29"/>
      <c r="G143" s="850">
        <f>'5. FUENTES DE FINANCIACIÓN'!C48</f>
        <v>0</v>
      </c>
      <c r="H143" s="851"/>
      <c r="I143" s="851"/>
      <c r="J143" s="852"/>
      <c r="K143" s="216">
        <f>'5. FUENTES DE FINANCIACIÓN'!D48</f>
        <v>0</v>
      </c>
      <c r="L143" s="215">
        <f>'5. FUENTES DE FINANCIACIÓN'!E48</f>
        <v>0</v>
      </c>
      <c r="M143" s="215">
        <f>'5. FUENTES DE FINANCIACIÓN'!F48</f>
        <v>0</v>
      </c>
      <c r="N143" s="52"/>
      <c r="O143" s="29"/>
      <c r="P143" s="29"/>
      <c r="Q143" s="29"/>
      <c r="R143" s="29"/>
    </row>
    <row r="144" spans="1:18" x14ac:dyDescent="0.25">
      <c r="A144" s="29"/>
      <c r="B144" s="29"/>
      <c r="C144" s="29"/>
      <c r="D144" s="29"/>
      <c r="E144" s="29"/>
      <c r="F144" s="29"/>
      <c r="G144" s="850">
        <f>'5. FUENTES DE FINANCIACIÓN'!C49</f>
        <v>0</v>
      </c>
      <c r="H144" s="851"/>
      <c r="I144" s="851"/>
      <c r="J144" s="852"/>
      <c r="K144" s="216">
        <f>'5. FUENTES DE FINANCIACIÓN'!D49</f>
        <v>0</v>
      </c>
      <c r="L144" s="215">
        <f>'5. FUENTES DE FINANCIACIÓN'!E49</f>
        <v>0</v>
      </c>
      <c r="M144" s="215">
        <f>'5. FUENTES DE FINANCIACIÓN'!F49</f>
        <v>0</v>
      </c>
      <c r="N144" s="29"/>
      <c r="O144" s="29"/>
      <c r="P144" s="29"/>
      <c r="Q144" s="29"/>
      <c r="R144" s="29"/>
    </row>
    <row r="145" spans="1:18" x14ac:dyDescent="0.25">
      <c r="A145" s="29"/>
      <c r="B145" s="29"/>
      <c r="C145" s="29"/>
      <c r="D145" s="29"/>
      <c r="E145" s="29"/>
      <c r="F145" s="29"/>
      <c r="G145" s="850">
        <f>'5. FUENTES DE FINANCIACIÓN'!C50</f>
        <v>0</v>
      </c>
      <c r="H145" s="851"/>
      <c r="I145" s="851"/>
      <c r="J145" s="852"/>
      <c r="K145" s="216">
        <f>'5. FUENTES DE FINANCIACIÓN'!D50</f>
        <v>0</v>
      </c>
      <c r="L145" s="215">
        <f>'5. FUENTES DE FINANCIACIÓN'!E50</f>
        <v>0</v>
      </c>
      <c r="M145" s="215">
        <f>'5. FUENTES DE FINANCIACIÓN'!F50</f>
        <v>0</v>
      </c>
      <c r="N145" s="29"/>
      <c r="O145" s="29"/>
      <c r="P145" s="29"/>
      <c r="Q145" s="29"/>
      <c r="R145" s="29"/>
    </row>
    <row r="146" spans="1:18" x14ac:dyDescent="0.25">
      <c r="A146" s="29"/>
      <c r="B146" s="29"/>
      <c r="C146" s="29"/>
      <c r="D146" s="29"/>
      <c r="E146" s="29"/>
      <c r="F146" s="29"/>
      <c r="G146" s="850">
        <f>'5. FUENTES DE FINANCIACIÓN'!C51</f>
        <v>0</v>
      </c>
      <c r="H146" s="851"/>
      <c r="I146" s="851"/>
      <c r="J146" s="852"/>
      <c r="K146" s="216">
        <f>'5. FUENTES DE FINANCIACIÓN'!D51</f>
        <v>0</v>
      </c>
      <c r="L146" s="215">
        <f>'5. FUENTES DE FINANCIACIÓN'!E51</f>
        <v>0</v>
      </c>
      <c r="M146" s="215">
        <f>'5. FUENTES DE FINANCIACIÓN'!F51</f>
        <v>0</v>
      </c>
      <c r="N146" s="29"/>
      <c r="O146" s="29"/>
      <c r="P146" s="29"/>
      <c r="Q146" s="29"/>
      <c r="R146" s="29"/>
    </row>
    <row r="147" spans="1:18" x14ac:dyDescent="0.25">
      <c r="A147" s="29"/>
      <c r="B147" s="29"/>
      <c r="C147" s="29"/>
      <c r="D147" s="29"/>
      <c r="E147" s="29"/>
      <c r="F147" s="29"/>
      <c r="G147" s="850">
        <f>'5. FUENTES DE FINANCIACIÓN'!C52</f>
        <v>0</v>
      </c>
      <c r="H147" s="851"/>
      <c r="I147" s="851"/>
      <c r="J147" s="852"/>
      <c r="K147" s="216">
        <f>'5. FUENTES DE FINANCIACIÓN'!D52</f>
        <v>0</v>
      </c>
      <c r="L147" s="215">
        <f>'5. FUENTES DE FINANCIACIÓN'!E52</f>
        <v>0</v>
      </c>
      <c r="M147" s="215">
        <f>'5. FUENTES DE FINANCIACIÓN'!F52</f>
        <v>0</v>
      </c>
      <c r="N147" s="29"/>
      <c r="O147" s="29"/>
      <c r="P147" s="29"/>
      <c r="Q147" s="29"/>
      <c r="R147" s="29"/>
    </row>
    <row r="148" spans="1:18" x14ac:dyDescent="0.25">
      <c r="A148" s="29"/>
      <c r="B148" s="29"/>
      <c r="C148" s="29"/>
      <c r="D148" s="29"/>
      <c r="E148" s="29"/>
      <c r="F148" s="29"/>
      <c r="G148" s="850">
        <f>'5. FUENTES DE FINANCIACIÓN'!C53</f>
        <v>0</v>
      </c>
      <c r="H148" s="851"/>
      <c r="I148" s="851"/>
      <c r="J148" s="852"/>
      <c r="K148" s="216">
        <f>'5. FUENTES DE FINANCIACIÓN'!D53</f>
        <v>0</v>
      </c>
      <c r="L148" s="215">
        <f>'5. FUENTES DE FINANCIACIÓN'!E53</f>
        <v>0</v>
      </c>
      <c r="M148" s="215">
        <f>'5. FUENTES DE FINANCIACIÓN'!F53</f>
        <v>0</v>
      </c>
      <c r="N148" s="29"/>
      <c r="O148" s="29"/>
      <c r="P148" s="29"/>
      <c r="Q148" s="29"/>
      <c r="R148" s="29"/>
    </row>
    <row r="149" spans="1:18" x14ac:dyDescent="0.25">
      <c r="A149" s="29"/>
      <c r="B149" s="29"/>
      <c r="C149" s="29"/>
      <c r="D149" s="29"/>
      <c r="E149" s="29"/>
      <c r="F149" s="29"/>
      <c r="G149" s="850">
        <f>'5. FUENTES DE FINANCIACIÓN'!C54</f>
        <v>0</v>
      </c>
      <c r="H149" s="851"/>
      <c r="I149" s="851"/>
      <c r="J149" s="852"/>
      <c r="K149" s="216">
        <f>'5. FUENTES DE FINANCIACIÓN'!D54</f>
        <v>0</v>
      </c>
      <c r="L149" s="215">
        <f>'5. FUENTES DE FINANCIACIÓN'!E54</f>
        <v>0</v>
      </c>
      <c r="M149" s="215">
        <f>'5. FUENTES DE FINANCIACIÓN'!F54</f>
        <v>0</v>
      </c>
      <c r="N149" s="29"/>
      <c r="O149" s="29"/>
      <c r="P149" s="29"/>
      <c r="Q149" s="29"/>
      <c r="R149" s="29"/>
    </row>
    <row r="150" spans="1:18" x14ac:dyDescent="0.25">
      <c r="A150" s="29"/>
      <c r="B150" s="29"/>
      <c r="C150" s="29"/>
      <c r="D150" s="29"/>
      <c r="E150" s="29"/>
      <c r="F150" s="29"/>
      <c r="G150" s="855" t="s">
        <v>58</v>
      </c>
      <c r="H150" s="855"/>
      <c r="I150" s="855"/>
      <c r="J150" s="855"/>
      <c r="K150" s="855"/>
      <c r="L150" s="170">
        <f>'5. FUENTES DE FINANCIACIÓN'!E55</f>
        <v>0</v>
      </c>
      <c r="M150" s="170">
        <f>'5. FUENTES DE FINANCIACIÓN'!F55</f>
        <v>0</v>
      </c>
      <c r="N150" s="29"/>
      <c r="O150" s="29"/>
      <c r="P150" s="29"/>
      <c r="Q150" s="29"/>
      <c r="R150" s="29"/>
    </row>
    <row r="151" spans="1:18" ht="24.75" customHeight="1" x14ac:dyDescent="0.25">
      <c r="A151" s="29"/>
      <c r="B151" s="29"/>
      <c r="C151" s="29"/>
      <c r="D151" s="29"/>
      <c r="E151" s="29"/>
      <c r="F151" s="29"/>
      <c r="G151" s="855" t="s">
        <v>60</v>
      </c>
      <c r="H151" s="855"/>
      <c r="I151" s="855"/>
      <c r="J151" s="855"/>
      <c r="K151" s="855"/>
      <c r="L151" s="170">
        <f>'5. FUENTES DE FINANCIACIÓN'!E42</f>
        <v>0</v>
      </c>
      <c r="M151" s="170">
        <f>'5. FUENTES DE FINANCIACIÓN'!F42</f>
        <v>0</v>
      </c>
      <c r="N151" s="29"/>
      <c r="O151" s="29"/>
      <c r="P151" s="29"/>
      <c r="Q151" s="29"/>
      <c r="R151" s="29"/>
    </row>
    <row r="152" spans="1:18" ht="31.5" customHeight="1" x14ac:dyDescent="0.25">
      <c r="A152" s="29"/>
      <c r="B152" s="29"/>
      <c r="C152" s="29"/>
      <c r="D152" s="29"/>
      <c r="E152" s="29"/>
      <c r="F152" s="29"/>
      <c r="G152" s="855" t="s">
        <v>57</v>
      </c>
      <c r="H152" s="855"/>
      <c r="I152" s="855"/>
      <c r="J152" s="855"/>
      <c r="K152" s="855"/>
      <c r="L152" s="170">
        <f>'5. FUENTES DE FINANCIACIÓN'!E56</f>
        <v>0</v>
      </c>
      <c r="M152" s="170">
        <f>'5. FUENTES DE FINANCIACIÓN'!F56</f>
        <v>0</v>
      </c>
      <c r="N152" s="29"/>
      <c r="O152" s="29"/>
      <c r="P152" s="29"/>
      <c r="Q152" s="29"/>
      <c r="R152" s="29"/>
    </row>
    <row r="153" spans="1:18" ht="27.75" customHeight="1" x14ac:dyDescent="0.25">
      <c r="A153" s="29"/>
      <c r="B153" s="29"/>
      <c r="C153" s="29"/>
      <c r="D153" s="29"/>
      <c r="E153" s="29"/>
      <c r="F153" s="29"/>
      <c r="G153" s="761" t="s">
        <v>86</v>
      </c>
      <c r="H153" s="856"/>
      <c r="I153" s="856"/>
      <c r="J153" s="856"/>
      <c r="K153" s="856"/>
      <c r="L153" s="857"/>
      <c r="M153" s="170">
        <f>'5. FUENTES DE FINANCIACIÓN'!F67</f>
        <v>0</v>
      </c>
      <c r="N153" s="29"/>
      <c r="O153" s="29"/>
      <c r="P153" s="29"/>
      <c r="Q153" s="29"/>
      <c r="R153" s="29"/>
    </row>
    <row r="154" spans="1:18" ht="15.75" x14ac:dyDescent="0.25">
      <c r="A154" s="29"/>
      <c r="B154" s="29"/>
      <c r="C154" s="29"/>
      <c r="D154" s="29"/>
      <c r="E154" s="29"/>
      <c r="F154" s="29"/>
      <c r="G154" s="849" t="s">
        <v>44</v>
      </c>
      <c r="H154" s="849"/>
      <c r="I154" s="849"/>
      <c r="J154" s="849"/>
      <c r="K154" s="849"/>
      <c r="L154" s="849"/>
      <c r="M154" s="137">
        <f>'5. FUENTES DE FINANCIACIÓN'!F68</f>
        <v>0</v>
      </c>
      <c r="N154" s="29"/>
      <c r="O154" s="29"/>
      <c r="P154" s="29"/>
      <c r="Q154" s="29"/>
      <c r="R154" s="29"/>
    </row>
    <row r="155" spans="1:18" ht="15.75" customHeight="1" x14ac:dyDescent="0.25">
      <c r="B155" s="29"/>
      <c r="C155" s="29"/>
      <c r="D155" s="29"/>
      <c r="E155" s="29"/>
      <c r="F155" s="29"/>
      <c r="G155" s="29"/>
      <c r="H155" s="29"/>
      <c r="I155" s="29"/>
      <c r="J155" s="29"/>
      <c r="K155" s="29"/>
      <c r="L155" s="29"/>
      <c r="M155" s="29"/>
      <c r="N155" s="29"/>
      <c r="O155" s="29"/>
      <c r="P155" s="29"/>
      <c r="Q155" s="29"/>
      <c r="R155" s="29"/>
    </row>
    <row r="156" spans="1:18" ht="15" customHeight="1" x14ac:dyDescent="0.25">
      <c r="A156" s="29"/>
      <c r="B156" s="795" t="s">
        <v>726</v>
      </c>
      <c r="C156" s="731"/>
      <c r="D156" s="731"/>
      <c r="E156" s="731"/>
      <c r="F156" s="731"/>
      <c r="G156" s="731"/>
      <c r="H156" s="731"/>
      <c r="I156" s="731"/>
      <c r="J156" s="731"/>
      <c r="K156" s="731"/>
      <c r="L156" s="29"/>
      <c r="M156" s="29"/>
      <c r="N156" s="29"/>
      <c r="O156" s="29"/>
      <c r="P156" s="29"/>
      <c r="Q156" s="29"/>
      <c r="R156" s="29"/>
    </row>
    <row r="157" spans="1:18" ht="15" customHeight="1" x14ac:dyDescent="0.25">
      <c r="A157" s="29"/>
      <c r="B157" s="731"/>
      <c r="C157" s="731"/>
      <c r="D157" s="731"/>
      <c r="E157" s="731"/>
      <c r="F157" s="731"/>
      <c r="G157" s="731"/>
      <c r="H157" s="731"/>
      <c r="I157" s="731"/>
      <c r="J157" s="731"/>
      <c r="K157" s="731"/>
      <c r="L157" s="29"/>
      <c r="M157" s="29"/>
      <c r="N157" s="29"/>
      <c r="O157" s="29"/>
      <c r="P157" s="29"/>
      <c r="Q157" s="29"/>
      <c r="R157" s="29"/>
    </row>
    <row r="158" spans="1:18" ht="15" customHeight="1" x14ac:dyDescent="0.25">
      <c r="A158" s="29"/>
      <c r="B158" s="731"/>
      <c r="C158" s="731"/>
      <c r="D158" s="731"/>
      <c r="E158" s="731"/>
      <c r="F158" s="731"/>
      <c r="G158" s="731"/>
      <c r="H158" s="731"/>
      <c r="I158" s="731"/>
      <c r="J158" s="731"/>
      <c r="K158" s="731"/>
      <c r="L158" s="29"/>
      <c r="M158" s="29"/>
      <c r="N158" s="29"/>
      <c r="O158" s="29"/>
      <c r="P158" s="29"/>
      <c r="Q158" s="29"/>
      <c r="R158" s="29"/>
    </row>
    <row r="159" spans="1:18" ht="15" customHeight="1" x14ac:dyDescent="0.25">
      <c r="A159" s="29"/>
      <c r="B159" s="93"/>
      <c r="C159" s="93"/>
      <c r="D159" s="93"/>
      <c r="E159" s="93"/>
      <c r="F159" s="93"/>
      <c r="G159" s="93"/>
      <c r="H159" s="93"/>
      <c r="I159" s="93"/>
      <c r="J159" s="93"/>
      <c r="K159" s="93"/>
      <c r="L159" s="29"/>
      <c r="M159" s="29"/>
      <c r="N159" s="29"/>
      <c r="O159" s="29"/>
      <c r="P159" s="29"/>
      <c r="Q159" s="29"/>
      <c r="R159" s="29"/>
    </row>
    <row r="160" spans="1:18" s="29" customFormat="1" ht="15" customHeight="1" x14ac:dyDescent="0.25">
      <c r="B160" s="796" t="s">
        <v>129</v>
      </c>
      <c r="C160" s="796"/>
      <c r="D160" s="796"/>
      <c r="E160" s="796"/>
      <c r="F160" s="796"/>
      <c r="G160" s="796"/>
      <c r="H160" s="796"/>
      <c r="I160" s="796"/>
      <c r="J160" s="796"/>
      <c r="K160" s="796"/>
    </row>
    <row r="161" spans="1:29" s="29" customFormat="1" ht="15" customHeight="1" x14ac:dyDescent="0.25">
      <c r="B161" s="796"/>
      <c r="C161" s="796"/>
      <c r="D161" s="796"/>
      <c r="E161" s="796"/>
      <c r="F161" s="796"/>
      <c r="G161" s="796"/>
      <c r="H161" s="796"/>
      <c r="I161" s="796"/>
      <c r="J161" s="796"/>
      <c r="K161" s="796"/>
    </row>
    <row r="162" spans="1:29" s="29" customFormat="1" ht="15" customHeight="1" x14ac:dyDescent="0.25">
      <c r="B162" s="796"/>
      <c r="C162" s="796"/>
      <c r="D162" s="796"/>
      <c r="E162" s="796"/>
      <c r="F162" s="796"/>
      <c r="G162" s="796"/>
      <c r="H162" s="796"/>
      <c r="I162" s="796"/>
      <c r="J162" s="796"/>
      <c r="K162" s="796"/>
    </row>
    <row r="163" spans="1:29" s="29" customFormat="1" ht="15" customHeight="1" x14ac:dyDescent="0.25">
      <c r="B163" s="796"/>
      <c r="C163" s="796"/>
      <c r="D163" s="796"/>
      <c r="E163" s="796"/>
      <c r="F163" s="796"/>
      <c r="G163" s="796"/>
      <c r="H163" s="796"/>
      <c r="I163" s="796"/>
      <c r="J163" s="796"/>
      <c r="K163" s="796"/>
    </row>
    <row r="164" spans="1:29" s="29" customFormat="1" ht="15" customHeight="1" x14ac:dyDescent="0.25">
      <c r="B164" s="796"/>
      <c r="C164" s="796"/>
      <c r="D164" s="796"/>
      <c r="E164" s="796"/>
      <c r="F164" s="796"/>
      <c r="G164" s="796"/>
      <c r="H164" s="796"/>
      <c r="I164" s="796"/>
      <c r="J164" s="796"/>
      <c r="K164" s="796"/>
    </row>
    <row r="165" spans="1:29" s="29" customFormat="1" ht="15" customHeight="1" x14ac:dyDescent="0.25">
      <c r="B165" s="93"/>
      <c r="C165" s="93"/>
      <c r="D165" s="93"/>
      <c r="E165" s="93"/>
      <c r="F165" s="93"/>
      <c r="G165" s="93"/>
      <c r="H165" s="93"/>
      <c r="I165" s="93"/>
      <c r="J165" s="93"/>
      <c r="K165" s="93"/>
    </row>
    <row r="166" spans="1:29" s="240" customFormat="1" ht="14.25" x14ac:dyDescent="0.2">
      <c r="B166" s="241"/>
      <c r="C166" s="241"/>
      <c r="D166" s="241"/>
      <c r="E166" s="241"/>
      <c r="F166" s="241"/>
      <c r="G166" s="241"/>
      <c r="H166" s="241"/>
      <c r="I166" s="241"/>
      <c r="J166" s="241"/>
      <c r="K166" s="241"/>
      <c r="L166" s="241"/>
      <c r="M166" s="241"/>
      <c r="N166" s="238"/>
    </row>
    <row r="167" spans="1:29" s="238" customFormat="1" x14ac:dyDescent="0.2">
      <c r="A167" s="239"/>
      <c r="B167" s="356" t="str">
        <f>'6.DATOS DE LAS MEMORIAS FINALES'!B23</f>
        <v>1. DATOS RELATIVOS AL FESTIVAL REALIZADO</v>
      </c>
      <c r="C167" s="239"/>
      <c r="D167" s="239"/>
      <c r="E167" s="239"/>
      <c r="F167" s="239"/>
      <c r="G167" s="239"/>
      <c r="H167" s="239"/>
      <c r="I167" s="239"/>
      <c r="J167" s="239"/>
      <c r="K167" s="239"/>
      <c r="L167" s="239"/>
      <c r="M167" s="239"/>
      <c r="N167" s="239"/>
      <c r="O167" s="239"/>
    </row>
    <row r="168" spans="1:29" s="238" customFormat="1" ht="42" customHeight="1" x14ac:dyDescent="0.25">
      <c r="A168" s="239"/>
      <c r="B168" s="355"/>
      <c r="C168" s="354"/>
      <c r="D168" s="473"/>
      <c r="E168" s="473"/>
      <c r="F168" s="473"/>
      <c r="G168" s="473"/>
      <c r="H168" s="473"/>
      <c r="I168" s="473"/>
      <c r="J168" s="473"/>
      <c r="K168" s="473"/>
      <c r="L168" s="354"/>
      <c r="M168" s="354"/>
      <c r="N168" s="354"/>
      <c r="O168" s="239"/>
    </row>
    <row r="169" spans="1:29" s="238" customFormat="1" ht="27" customHeight="1" x14ac:dyDescent="0.25">
      <c r="A169" s="239"/>
      <c r="B169" s="251" t="str">
        <f>'6.DATOS DE LAS MEMORIAS FINALES'!B25</f>
        <v>UBICACIÓN DEL FESTIVAL: ZONA GEOGRÁFICA</v>
      </c>
      <c r="C169" s="239"/>
      <c r="D169" s="32"/>
      <c r="E169" s="32"/>
      <c r="F169" s="32"/>
      <c r="G169" s="32"/>
      <c r="H169" s="32"/>
      <c r="I169" s="32"/>
      <c r="J169" s="32"/>
      <c r="K169" s="32"/>
      <c r="L169" s="250"/>
      <c r="M169" s="250"/>
      <c r="N169" s="239"/>
      <c r="O169" s="239"/>
    </row>
    <row r="170" spans="1:29" s="238" customFormat="1" ht="38.25" customHeight="1" x14ac:dyDescent="0.25">
      <c r="A170" s="239"/>
      <c r="B170" s="251"/>
      <c r="C170" s="328" t="str">
        <f>'6.DATOS DE LAS MEMORIAS FINALES'!C26</f>
        <v>LOCALIDAD</v>
      </c>
      <c r="D170" s="328" t="str">
        <f>'6.DATOS DE LAS MEMORIAS FINALES'!D26</f>
        <v>ZONA GEOGRÁFICA</v>
      </c>
      <c r="E170" s="328" t="str">
        <f>'6.DATOS DE LAS MEMORIAS FINALES'!E26</f>
        <v>OBSERVACIONES</v>
      </c>
      <c r="F170" s="32"/>
      <c r="G170" s="32"/>
      <c r="H170" s="32"/>
      <c r="I170" s="32"/>
      <c r="J170" s="32"/>
      <c r="K170" s="32"/>
      <c r="L170" s="250"/>
      <c r="M170" s="250"/>
      <c r="N170" s="239"/>
      <c r="O170" s="239"/>
    </row>
    <row r="171" spans="1:29" s="238" customFormat="1" ht="49.5" customHeight="1" x14ac:dyDescent="0.25">
      <c r="A171" s="239"/>
      <c r="B171" s="474"/>
      <c r="C171" s="591">
        <f>'6.DATOS DE LAS MEMORIAS FINALES'!C27</f>
        <v>0</v>
      </c>
      <c r="D171" s="427" t="e">
        <f>'6.DATOS DE LAS MEMORIAS FINALES'!D27</f>
        <v>#N/A</v>
      </c>
      <c r="E171" s="591">
        <f>'6.DATOS DE LAS MEMORIAS FINALES'!E27</f>
        <v>0</v>
      </c>
      <c r="F171" s="32"/>
      <c r="G171" s="32"/>
      <c r="H171" s="32"/>
      <c r="I171" s="32"/>
      <c r="J171" s="32"/>
      <c r="K171" s="32"/>
      <c r="L171" s="250"/>
      <c r="M171" s="250"/>
      <c r="N171" s="239"/>
      <c r="O171" s="239"/>
    </row>
    <row r="172" spans="1:29" s="238" customFormat="1" ht="15.75" x14ac:dyDescent="0.25">
      <c r="A172" s="239"/>
      <c r="B172" s="476"/>
      <c r="C172" s="477"/>
      <c r="D172" s="473"/>
      <c r="E172" s="473"/>
      <c r="F172" s="473"/>
      <c r="G172" s="473"/>
      <c r="H172" s="473"/>
      <c r="I172" s="473"/>
      <c r="J172" s="473"/>
      <c r="K172" s="473"/>
      <c r="L172" s="353"/>
      <c r="M172" s="353"/>
      <c r="N172" s="354"/>
      <c r="O172" s="239"/>
    </row>
    <row r="173" spans="1:29" s="238" customFormat="1" ht="15.75" x14ac:dyDescent="0.25">
      <c r="A173" s="239"/>
      <c r="B173" s="478" t="str">
        <f>'6.DATOS DE LAS MEMORIAS FINALES'!B29</f>
        <v>INVITADOS/AS</v>
      </c>
      <c r="C173" s="479"/>
      <c r="D173" s="65"/>
      <c r="E173" s="32"/>
      <c r="F173" s="65"/>
      <c r="G173" s="65"/>
      <c r="H173" s="32"/>
      <c r="I173" s="32"/>
      <c r="J173" s="32"/>
      <c r="K173" s="32"/>
      <c r="L173" s="250"/>
      <c r="M173" s="250"/>
      <c r="N173" s="239"/>
      <c r="O173" s="239"/>
    </row>
    <row r="174" spans="1:29" s="352" customFormat="1" x14ac:dyDescent="0.25">
      <c r="A174" s="480"/>
      <c r="C174" s="480"/>
      <c r="D174" s="480"/>
      <c r="E174" s="592"/>
      <c r="F174" s="480"/>
      <c r="G174" s="480"/>
      <c r="H174" s="858" t="str">
        <f>'6.DATOS DE LAS MEMORIAS FINALES'!H30:J30</f>
        <v>Nacionalidad</v>
      </c>
      <c r="I174" s="859"/>
      <c r="J174" s="860"/>
      <c r="K174" s="593"/>
      <c r="L174" s="592"/>
      <c r="M174" s="480"/>
      <c r="N174" s="480"/>
      <c r="O174" s="480"/>
      <c r="P174" s="480"/>
      <c r="Q174" s="480"/>
      <c r="R174" s="480"/>
      <c r="S174" s="480"/>
      <c r="T174" s="480"/>
      <c r="U174" s="480"/>
      <c r="V174" s="480"/>
      <c r="W174" s="480"/>
      <c r="X174" s="480"/>
      <c r="Y174" s="480"/>
      <c r="Z174" s="480"/>
      <c r="AA174" s="480"/>
      <c r="AB174" s="480"/>
      <c r="AC174" s="480"/>
    </row>
    <row r="175" spans="1:29" s="352" customFormat="1" ht="51" x14ac:dyDescent="0.25">
      <c r="A175" s="480"/>
      <c r="B175" s="480"/>
      <c r="C175" s="480"/>
      <c r="D175" s="594" t="str">
        <f>'6.DATOS DE LAS MEMORIAS FINALES'!D31</f>
        <v>TOTAL</v>
      </c>
      <c r="E175" s="594" t="str">
        <f>'6.DATOS DE LAS MEMORIAS FINALES'!E31</f>
        <v>Hombre</v>
      </c>
      <c r="F175" s="594" t="str">
        <f>'6.DATOS DE LAS MEMORIAS FINALES'!F31</f>
        <v>Mujer</v>
      </c>
      <c r="G175" s="594" t="str">
        <f>'6.DATOS DE LAS MEMORIAS FINALES'!G31</f>
        <v>No me identifico con las opciones anteriores</v>
      </c>
      <c r="H175" s="594" t="str">
        <f>'6.DATOS DE LAS MEMORIAS FINALES'!H31</f>
        <v>Navarra</v>
      </c>
      <c r="I175" s="594" t="str">
        <f>'6.DATOS DE LAS MEMORIAS FINALES'!I31</f>
        <v>España</v>
      </c>
      <c r="J175" s="594" t="str">
        <f>'6.DATOS DE LAS MEMORIAS FINALES'!J31</f>
        <v>Extranjero</v>
      </c>
      <c r="K175" s="594" t="str">
        <f>'6.DATOS DE LAS MEMORIAS FINALES'!K31</f>
        <v xml:space="preserve">Perfil
 director/a, </v>
      </c>
      <c r="L175" s="594" t="str">
        <f>'6.DATOS DE LAS MEMORIAS FINALES'!L31</f>
        <v xml:space="preserve">Perfil actor/actriz </v>
      </c>
      <c r="M175" s="594" t="str">
        <f>'6.DATOS DE LAS MEMORIAS FINALES'!M31</f>
        <v>Perfil productor/a</v>
      </c>
      <c r="N175" s="594" t="str">
        <f>'6.DATOS DE LAS MEMORIAS FINALES'!N31</f>
        <v>Otros</v>
      </c>
      <c r="O175" s="480"/>
      <c r="P175" s="480"/>
      <c r="Q175" s="480"/>
      <c r="R175" s="480"/>
      <c r="S175" s="480"/>
      <c r="T175" s="480"/>
      <c r="U175" s="480"/>
      <c r="V175" s="480"/>
      <c r="W175" s="480"/>
      <c r="X175" s="480"/>
      <c r="Y175" s="480"/>
      <c r="Z175" s="480"/>
      <c r="AA175" s="480"/>
      <c r="AB175" s="480"/>
      <c r="AC175" s="480"/>
    </row>
    <row r="176" spans="1:29" s="352" customFormat="1" x14ac:dyDescent="0.25">
      <c r="A176" s="480"/>
      <c r="B176" s="491"/>
      <c r="C176" s="480"/>
      <c r="D176" s="595">
        <f>'6.DATOS DE LAS MEMORIAS FINALES'!D32</f>
        <v>0</v>
      </c>
      <c r="E176" s="596">
        <f>'6.DATOS DE LAS MEMORIAS FINALES'!E32</f>
        <v>0</v>
      </c>
      <c r="F176" s="596">
        <f>'6.DATOS DE LAS MEMORIAS FINALES'!F32</f>
        <v>0</v>
      </c>
      <c r="G176" s="596">
        <f>'6.DATOS DE LAS MEMORIAS FINALES'!G32</f>
        <v>0</v>
      </c>
      <c r="H176" s="596">
        <f>'6.DATOS DE LAS MEMORIAS FINALES'!H32</f>
        <v>0</v>
      </c>
      <c r="I176" s="596">
        <f>'6.DATOS DE LAS MEMORIAS FINALES'!I32</f>
        <v>0</v>
      </c>
      <c r="J176" s="596">
        <f>'6.DATOS DE LAS MEMORIAS FINALES'!J32</f>
        <v>0</v>
      </c>
      <c r="K176" s="596">
        <f>'6.DATOS DE LAS MEMORIAS FINALES'!K32</f>
        <v>0</v>
      </c>
      <c r="L176" s="596">
        <f>'6.DATOS DE LAS MEMORIAS FINALES'!L32</f>
        <v>0</v>
      </c>
      <c r="M176" s="596">
        <f>'6.DATOS DE LAS MEMORIAS FINALES'!M32</f>
        <v>0</v>
      </c>
      <c r="N176" s="596">
        <f>'6.DATOS DE LAS MEMORIAS FINALES'!N32</f>
        <v>0</v>
      </c>
      <c r="O176" s="480"/>
      <c r="P176" s="480"/>
      <c r="Q176" s="480"/>
      <c r="R176" s="480"/>
      <c r="S176" s="480"/>
      <c r="T176" s="480"/>
      <c r="U176" s="480"/>
      <c r="V176" s="480"/>
      <c r="W176" s="480"/>
      <c r="X176" s="480"/>
      <c r="Y176" s="480"/>
      <c r="Z176" s="480"/>
      <c r="AA176" s="480"/>
      <c r="AB176" s="480"/>
      <c r="AC176" s="480"/>
    </row>
    <row r="177" spans="1:29" s="352" customFormat="1" ht="15.75" customHeight="1" x14ac:dyDescent="0.25">
      <c r="A177" s="480"/>
      <c r="B177" s="491"/>
      <c r="C177" s="480"/>
      <c r="D177" s="480"/>
      <c r="E177" s="480"/>
      <c r="F177" s="480"/>
      <c r="G177" s="480"/>
      <c r="H177" s="480"/>
      <c r="I177" s="480"/>
      <c r="J177" s="480"/>
      <c r="K177" s="480"/>
      <c r="L177" s="480"/>
      <c r="M177" s="480"/>
      <c r="N177" s="480"/>
      <c r="O177" s="480"/>
      <c r="P177" s="480"/>
      <c r="Q177" s="480"/>
      <c r="R177" s="480"/>
      <c r="S177" s="480"/>
      <c r="T177" s="480"/>
      <c r="U177" s="480"/>
      <c r="V177" s="480"/>
      <c r="W177" s="480"/>
      <c r="X177" s="480"/>
      <c r="Y177" s="480"/>
      <c r="Z177" s="480"/>
      <c r="AA177" s="480"/>
      <c r="AB177" s="480"/>
      <c r="AC177" s="480"/>
    </row>
    <row r="178" spans="1:29" s="352" customFormat="1" ht="15.75" customHeight="1" x14ac:dyDescent="0.25">
      <c r="A178" s="480"/>
      <c r="B178" s="493"/>
      <c r="C178" s="494"/>
      <c r="D178" s="494"/>
      <c r="E178" s="494"/>
      <c r="F178" s="494"/>
      <c r="G178" s="494"/>
      <c r="H178" s="494"/>
      <c r="I178" s="494"/>
      <c r="J178" s="494"/>
      <c r="K178" s="494"/>
      <c r="L178" s="494"/>
      <c r="M178" s="494"/>
      <c r="N178" s="494"/>
      <c r="O178" s="480"/>
      <c r="P178" s="480"/>
      <c r="Q178" s="480"/>
      <c r="R178" s="480"/>
      <c r="S178" s="480"/>
      <c r="T178" s="480"/>
      <c r="U178" s="480"/>
      <c r="V178" s="480"/>
      <c r="W178" s="480"/>
      <c r="X178" s="480"/>
      <c r="Y178" s="480"/>
      <c r="Z178" s="480"/>
      <c r="AA178" s="480"/>
      <c r="AB178" s="480"/>
      <c r="AC178" s="480"/>
    </row>
    <row r="179" spans="1:29" s="352" customFormat="1" ht="15.75" customHeight="1" x14ac:dyDescent="0.25">
      <c r="A179" s="480"/>
      <c r="B179" s="491" t="str">
        <f>'6.DATOS DE LAS MEMORIAS FINALES'!B35</f>
        <v>ACCIONES</v>
      </c>
      <c r="C179" s="480"/>
      <c r="D179" s="480"/>
      <c r="E179" s="480"/>
      <c r="F179" s="480"/>
      <c r="G179" s="480"/>
      <c r="H179" s="480"/>
      <c r="I179" s="480"/>
      <c r="J179" s="480"/>
      <c r="K179" s="480"/>
      <c r="L179" s="480"/>
      <c r="M179" s="480"/>
      <c r="N179" s="480"/>
      <c r="O179" s="480"/>
      <c r="P179" s="480"/>
      <c r="Q179" s="480"/>
      <c r="R179" s="480"/>
      <c r="S179" s="480"/>
      <c r="T179" s="480"/>
      <c r="U179" s="480"/>
      <c r="V179" s="480"/>
      <c r="W179" s="480"/>
      <c r="X179" s="480"/>
      <c r="Y179" s="480"/>
      <c r="Z179" s="480"/>
      <c r="AA179" s="480"/>
      <c r="AB179" s="480"/>
      <c r="AC179" s="480"/>
    </row>
    <row r="180" spans="1:29" s="352" customFormat="1" ht="30.75" customHeight="1" x14ac:dyDescent="0.25">
      <c r="A180" s="480"/>
      <c r="B180" s="480"/>
      <c r="C180" s="495"/>
      <c r="D180" s="597" t="str">
        <f>'6.DATOS DE LAS MEMORIAS FINALES'!D36</f>
        <v xml:space="preserve">TOTAL </v>
      </c>
      <c r="E180" s="594" t="str">
        <f>'6.DATOS DE LAS MEMORIAS FINALES'!E36</f>
        <v>Presentación de películas</v>
      </c>
      <c r="F180" s="861" t="str">
        <f>'6.DATOS DE LAS MEMORIAS FINALES'!F36</f>
        <v>Debates, mesas redondas</v>
      </c>
      <c r="G180" s="862"/>
      <c r="H180" s="861" t="str">
        <f>'6.DATOS DE LAS MEMORIAS FINALES'!H36</f>
        <v>Cursos, talleres</v>
      </c>
      <c r="I180" s="862"/>
      <c r="J180" s="861" t="str">
        <f>'6.DATOS DE LAS MEMORIAS FINALES'!J36</f>
        <v>Otras 
acciones</v>
      </c>
      <c r="K180" s="862"/>
      <c r="L180" s="496"/>
      <c r="M180" s="496"/>
      <c r="N180" s="496"/>
      <c r="O180" s="496"/>
      <c r="P180" s="496"/>
      <c r="Q180" s="480"/>
      <c r="R180" s="480"/>
      <c r="S180" s="480"/>
      <c r="T180" s="480"/>
      <c r="U180" s="480"/>
      <c r="V180" s="480"/>
      <c r="W180" s="480"/>
      <c r="X180" s="480"/>
      <c r="Y180" s="480"/>
      <c r="Z180" s="480"/>
      <c r="AA180" s="480"/>
      <c r="AB180" s="480"/>
      <c r="AC180" s="480"/>
    </row>
    <row r="181" spans="1:29" s="352" customFormat="1" ht="41.25" customHeight="1" x14ac:dyDescent="0.25">
      <c r="A181" s="480"/>
      <c r="B181" s="863" t="str">
        <f>'6.DATOS DE LAS MEMORIAS FINALES'!B37:C37</f>
        <v>Nº de acciones complementarias a las proyecciones (presentaciones de películas, debates, mesas redondas, cursos, talleres, acciones formativas)</v>
      </c>
      <c r="C181" s="864"/>
      <c r="D181" s="598">
        <f>'6.DATOS DE LAS MEMORIAS FINALES'!D37</f>
        <v>0</v>
      </c>
      <c r="E181" s="596">
        <f>'6.DATOS DE LAS MEMORIAS FINALES'!E37</f>
        <v>0</v>
      </c>
      <c r="F181" s="865">
        <f>'6.DATOS DE LAS MEMORIAS FINALES'!F37</f>
        <v>0</v>
      </c>
      <c r="G181" s="866"/>
      <c r="H181" s="865">
        <f>'6.DATOS DE LAS MEMORIAS FINALES'!H37</f>
        <v>0</v>
      </c>
      <c r="I181" s="866"/>
      <c r="J181" s="865">
        <f>'6.DATOS DE LAS MEMORIAS FINALES'!J37</f>
        <v>0</v>
      </c>
      <c r="K181" s="866"/>
      <c r="L181" s="480"/>
      <c r="M181" s="480"/>
      <c r="N181" s="480"/>
      <c r="O181" s="496"/>
      <c r="P181" s="496"/>
      <c r="Q181" s="480"/>
      <c r="R181" s="480"/>
      <c r="S181" s="480"/>
      <c r="T181" s="480"/>
      <c r="U181" s="480"/>
      <c r="V181" s="480"/>
      <c r="W181" s="480"/>
      <c r="X181" s="480"/>
      <c r="Y181" s="480"/>
      <c r="Z181" s="480"/>
      <c r="AA181" s="480"/>
      <c r="AB181" s="480"/>
      <c r="AC181" s="480"/>
    </row>
    <row r="182" spans="1:29" s="352" customFormat="1" ht="15.75" customHeight="1" x14ac:dyDescent="0.25">
      <c r="A182" s="480"/>
      <c r="B182" s="863" t="str">
        <f>'6.DATOS DE LAS MEMORIAS FINALES'!B38:C38</f>
        <v>Nº de acciones en euskera</v>
      </c>
      <c r="C182" s="864"/>
      <c r="D182" s="598">
        <f>'6.DATOS DE LAS MEMORIAS FINALES'!D38</f>
        <v>0</v>
      </c>
      <c r="E182" s="596">
        <f>'6.DATOS DE LAS MEMORIAS FINALES'!E38</f>
        <v>0</v>
      </c>
      <c r="F182" s="865">
        <f>'6.DATOS DE LAS MEMORIAS FINALES'!F38</f>
        <v>0</v>
      </c>
      <c r="G182" s="866"/>
      <c r="H182" s="865">
        <f>'6.DATOS DE LAS MEMORIAS FINALES'!H38</f>
        <v>0</v>
      </c>
      <c r="I182" s="866"/>
      <c r="J182" s="865">
        <f>'6.DATOS DE LAS MEMORIAS FINALES'!J38</f>
        <v>0</v>
      </c>
      <c r="K182" s="866"/>
      <c r="L182" s="480"/>
      <c r="M182" s="480"/>
      <c r="N182" s="480"/>
      <c r="O182" s="480"/>
      <c r="P182" s="480"/>
      <c r="Q182" s="480"/>
      <c r="R182" s="480"/>
      <c r="S182" s="480"/>
      <c r="T182" s="480"/>
      <c r="U182" s="480"/>
      <c r="V182" s="480"/>
      <c r="W182" s="480"/>
      <c r="X182" s="480"/>
      <c r="Y182" s="480"/>
      <c r="Z182" s="480"/>
      <c r="AA182" s="480"/>
      <c r="AB182" s="480"/>
      <c r="AC182" s="480"/>
    </row>
    <row r="183" spans="1:29" s="352" customFormat="1" ht="15.75" customHeight="1" x14ac:dyDescent="0.25">
      <c r="A183" s="480"/>
      <c r="B183" s="491"/>
      <c r="C183" s="480"/>
      <c r="D183" s="480"/>
      <c r="E183" s="480"/>
      <c r="F183" s="480"/>
      <c r="G183" s="480"/>
      <c r="H183" s="480"/>
      <c r="I183" s="480"/>
      <c r="J183" s="480"/>
      <c r="K183" s="480"/>
      <c r="L183" s="480"/>
      <c r="M183" s="480"/>
      <c r="N183" s="480"/>
      <c r="O183" s="480"/>
      <c r="P183" s="480"/>
      <c r="Q183" s="480"/>
      <c r="R183" s="480"/>
      <c r="S183" s="480"/>
      <c r="T183" s="480"/>
      <c r="U183" s="480"/>
      <c r="V183" s="480"/>
      <c r="W183" s="480"/>
      <c r="X183" s="480"/>
      <c r="Y183" s="480"/>
      <c r="Z183" s="480"/>
      <c r="AA183" s="480"/>
      <c r="AB183" s="480"/>
      <c r="AC183" s="480"/>
    </row>
    <row r="184" spans="1:29" s="352" customFormat="1" ht="74.25" customHeight="1" x14ac:dyDescent="0.25">
      <c r="A184" s="480"/>
      <c r="B184" s="480"/>
      <c r="C184" s="495"/>
      <c r="D184" s="594" t="str">
        <f>'6.DATOS DE LAS MEMORIAS FINALES'!D40</f>
        <v xml:space="preserve">TOTAL </v>
      </c>
      <c r="E184" s="594" t="str">
        <f>'6.DATOS DE LAS MEMORIAS FINALES'!E40</f>
        <v>Presencia del festival en medios generalistas (prensa, radio y televisión) (entrevistas, artículos, críticas...)</v>
      </c>
      <c r="F184" s="861" t="str">
        <f>'6.DATOS DE LAS MEMORIAS FINALES'!F40:G40</f>
        <v>Presencia del festival en medios especializados (entrevistas, artículos, críticas...)</v>
      </c>
      <c r="G184" s="862"/>
      <c r="H184" s="861" t="str">
        <f>'6.DATOS DE LAS MEMORIAS FINALES'!H40:I40</f>
        <v>Presencia del festival en redes sociales</v>
      </c>
      <c r="I184" s="862"/>
      <c r="J184" s="861" t="str">
        <f>'6.DATOS DE LAS MEMORIAS FINALES'!J40:K40</f>
        <v>Elaboración propia de blogs, podcast, webs…</v>
      </c>
      <c r="K184" s="862"/>
      <c r="L184" s="496"/>
      <c r="M184" s="496"/>
      <c r="N184" s="496"/>
      <c r="O184" s="496"/>
      <c r="P184" s="496"/>
      <c r="Q184" s="480"/>
      <c r="R184" s="480"/>
      <c r="S184" s="480"/>
      <c r="T184" s="480"/>
      <c r="U184" s="480"/>
      <c r="V184" s="480"/>
      <c r="W184" s="480"/>
      <c r="X184" s="480"/>
      <c r="Y184" s="480"/>
      <c r="Z184" s="480"/>
      <c r="AA184" s="480"/>
      <c r="AB184" s="480"/>
      <c r="AC184" s="480"/>
    </row>
    <row r="185" spans="1:29" s="352" customFormat="1" ht="15.75" customHeight="1" x14ac:dyDescent="0.25">
      <c r="A185" s="480"/>
      <c r="B185" s="893" t="str">
        <f>'6.DATOS DE LAS MEMORIAS FINALES'!B41:C41</f>
        <v>Nº de acciones de difusión y comunicación</v>
      </c>
      <c r="C185" s="894"/>
      <c r="D185" s="599">
        <f>'6.DATOS DE LAS MEMORIAS FINALES'!D41</f>
        <v>0</v>
      </c>
      <c r="E185" s="596">
        <f>'6.DATOS DE LAS MEMORIAS FINALES'!E41</f>
        <v>0</v>
      </c>
      <c r="F185" s="865">
        <f>'6.DATOS DE LAS MEMORIAS FINALES'!F41</f>
        <v>0</v>
      </c>
      <c r="G185" s="866"/>
      <c r="H185" s="865">
        <f>'6.DATOS DE LAS MEMORIAS FINALES'!H41</f>
        <v>0</v>
      </c>
      <c r="I185" s="866"/>
      <c r="J185" s="865">
        <f>'6.DATOS DE LAS MEMORIAS FINALES'!J41</f>
        <v>0</v>
      </c>
      <c r="K185" s="866"/>
      <c r="L185" s="480"/>
      <c r="M185" s="480"/>
      <c r="N185" s="480"/>
      <c r="O185" s="496"/>
      <c r="P185" s="496"/>
      <c r="Q185" s="480"/>
      <c r="R185" s="480"/>
      <c r="S185" s="480"/>
      <c r="T185" s="480"/>
      <c r="U185" s="480"/>
      <c r="V185" s="480"/>
      <c r="W185" s="480"/>
      <c r="X185" s="480"/>
      <c r="Y185" s="480"/>
      <c r="Z185" s="480"/>
      <c r="AA185" s="480"/>
      <c r="AB185" s="480"/>
      <c r="AC185" s="480"/>
    </row>
    <row r="186" spans="1:29" s="352" customFormat="1" ht="15.75" customHeight="1" x14ac:dyDescent="0.25">
      <c r="A186" s="480"/>
      <c r="B186" s="480"/>
      <c r="C186" s="480"/>
      <c r="D186" s="480"/>
      <c r="E186" s="480"/>
      <c r="F186" s="480"/>
      <c r="G186" s="480"/>
      <c r="H186" s="480"/>
      <c r="I186" s="480"/>
      <c r="J186" s="480"/>
      <c r="K186" s="480"/>
      <c r="L186" s="480"/>
      <c r="M186" s="480"/>
      <c r="N186" s="480"/>
      <c r="O186" s="480"/>
      <c r="P186" s="480"/>
      <c r="Q186" s="480"/>
      <c r="R186" s="480"/>
      <c r="S186" s="480"/>
      <c r="T186" s="480"/>
      <c r="U186" s="480"/>
      <c r="V186" s="480"/>
      <c r="W186" s="480"/>
      <c r="X186" s="480"/>
      <c r="Y186" s="480"/>
      <c r="Z186" s="480"/>
      <c r="AA186" s="480"/>
      <c r="AB186" s="480"/>
      <c r="AC186" s="480"/>
    </row>
    <row r="187" spans="1:29" s="352" customFormat="1" ht="51.75" customHeight="1" x14ac:dyDescent="0.25">
      <c r="A187" s="480"/>
      <c r="B187" s="480"/>
      <c r="C187" s="496"/>
      <c r="D187" s="594" t="str">
        <f>'6.DATOS DE LAS MEMORIAS FINALES'!D43</f>
        <v>TOTAL</v>
      </c>
      <c r="E187" s="594" t="str">
        <f>'6.DATOS DE LAS MEMORIAS FINALES'!E43</f>
        <v>Número de medidas de accesibilidad</v>
      </c>
      <c r="F187" s="861" t="str">
        <f>'6.DATOS DE LAS MEMORIAS FINALES'!F43:G43</f>
        <v>Número de medidas de conciliación</v>
      </c>
      <c r="G187" s="862"/>
      <c r="H187" s="861" t="str">
        <f>'6.DATOS DE LAS MEMORIAS FINALES'!H43:I43</f>
        <v>Número de medidas de sostenibilidad</v>
      </c>
      <c r="I187" s="862"/>
      <c r="J187" s="861" t="str">
        <f>'6.DATOS DE LAS MEMORIAS FINALES'!J43:K43</f>
        <v>Número de medidas de contribución al reto demográfico</v>
      </c>
      <c r="K187" s="862"/>
      <c r="L187" s="480"/>
      <c r="M187" s="480"/>
      <c r="N187" s="480"/>
      <c r="O187" s="480"/>
      <c r="P187" s="480"/>
      <c r="Q187" s="480"/>
      <c r="R187" s="480"/>
      <c r="S187" s="480"/>
      <c r="T187" s="480"/>
      <c r="U187" s="480"/>
      <c r="V187" s="480"/>
      <c r="W187" s="480"/>
      <c r="X187" s="480"/>
      <c r="Y187" s="480"/>
      <c r="Z187" s="480"/>
      <c r="AA187" s="480"/>
      <c r="AB187" s="480"/>
      <c r="AC187" s="480"/>
    </row>
    <row r="188" spans="1:29" s="352" customFormat="1" ht="32.25" customHeight="1" x14ac:dyDescent="0.25">
      <c r="A188" s="480"/>
      <c r="B188" s="890" t="str">
        <f>'6.DATOS DE LAS MEMORIAS FINALES'!B44:C44</f>
        <v>Nº de acciones de accesibilidad, sostenibilidad, conciliación, de contribución al reto demográfico</v>
      </c>
      <c r="C188" s="891"/>
      <c r="D188" s="599">
        <f>'6.DATOS DE LAS MEMORIAS FINALES'!D44</f>
        <v>0</v>
      </c>
      <c r="E188" s="596">
        <f>'6.DATOS DE LAS MEMORIAS FINALES'!E44</f>
        <v>0</v>
      </c>
      <c r="F188" s="865">
        <f>'6.DATOS DE LAS MEMORIAS FINALES'!F44</f>
        <v>0</v>
      </c>
      <c r="G188" s="866"/>
      <c r="H188" s="865">
        <f>'6.DATOS DE LAS MEMORIAS FINALES'!H44</f>
        <v>0</v>
      </c>
      <c r="I188" s="866"/>
      <c r="J188" s="865">
        <f>'6.DATOS DE LAS MEMORIAS FINALES'!J44</f>
        <v>0</v>
      </c>
      <c r="K188" s="866"/>
      <c r="L188" s="480"/>
      <c r="M188" s="480"/>
      <c r="N188" s="480"/>
      <c r="O188" s="480"/>
      <c r="P188" s="480"/>
      <c r="Q188" s="480"/>
      <c r="R188" s="480"/>
      <c r="S188" s="480"/>
      <c r="T188" s="480"/>
      <c r="U188" s="480"/>
      <c r="V188" s="480"/>
      <c r="W188" s="480"/>
      <c r="X188" s="480"/>
      <c r="Y188" s="480"/>
      <c r="Z188" s="480"/>
      <c r="AA188" s="480"/>
      <c r="AB188" s="480"/>
      <c r="AC188" s="480"/>
    </row>
    <row r="189" spans="1:29" s="352" customFormat="1" ht="55.5" customHeight="1" x14ac:dyDescent="0.25">
      <c r="A189" s="480"/>
      <c r="B189" s="890" t="str">
        <f>'6.DATOS DE LAS MEMORIAS FINALES'!B45:C45</f>
        <v>Nº de acciones colaborativas del festival o certamen con otros festivales, asociaciones o entidades que aseguren su presencia y continuidad en su área de influencia más allá de las fechas estrictas de celebración de los eventos</v>
      </c>
      <c r="C189" s="891"/>
      <c r="D189" s="600">
        <f>'6.DATOS DE LAS MEMORIAS FINALES'!D45</f>
        <v>0</v>
      </c>
      <c r="E189" s="501"/>
      <c r="F189" s="501"/>
      <c r="G189" s="501"/>
      <c r="H189" s="501"/>
      <c r="I189" s="501"/>
      <c r="J189" s="501"/>
      <c r="K189" s="501"/>
      <c r="L189" s="480"/>
      <c r="M189" s="480"/>
      <c r="N189" s="480"/>
      <c r="O189" s="480"/>
      <c r="P189" s="480"/>
      <c r="Q189" s="480"/>
      <c r="R189" s="480"/>
      <c r="S189" s="480"/>
      <c r="T189" s="480"/>
      <c r="U189" s="480"/>
      <c r="V189" s="480"/>
      <c r="W189" s="480"/>
      <c r="X189" s="480"/>
      <c r="Y189" s="480"/>
      <c r="Z189" s="480"/>
      <c r="AA189" s="480"/>
      <c r="AB189" s="480"/>
      <c r="AC189" s="480"/>
    </row>
    <row r="190" spans="1:29" s="352" customFormat="1" ht="15.75" customHeight="1" x14ac:dyDescent="0.25">
      <c r="A190" s="480"/>
      <c r="B190" s="480"/>
      <c r="C190" s="480"/>
      <c r="D190" s="480"/>
      <c r="E190" s="480"/>
      <c r="F190" s="480"/>
      <c r="G190" s="480"/>
      <c r="H190" s="480"/>
      <c r="I190" s="480"/>
      <c r="J190" s="480"/>
      <c r="K190" s="480"/>
      <c r="L190" s="480"/>
      <c r="M190" s="480"/>
      <c r="N190" s="480"/>
      <c r="O190" s="480"/>
      <c r="P190" s="480"/>
      <c r="Q190" s="480"/>
      <c r="R190" s="480"/>
      <c r="S190" s="480"/>
      <c r="T190" s="480"/>
      <c r="U190" s="480"/>
      <c r="V190" s="480"/>
      <c r="W190" s="480"/>
      <c r="X190" s="480"/>
      <c r="Y190" s="480"/>
      <c r="Z190" s="480"/>
      <c r="AA190" s="480"/>
      <c r="AB190" s="480"/>
      <c r="AC190" s="480"/>
    </row>
    <row r="191" spans="1:29" s="352" customFormat="1" ht="15.75" customHeight="1" x14ac:dyDescent="0.25">
      <c r="A191" s="502"/>
      <c r="B191" s="480"/>
      <c r="C191" s="480"/>
      <c r="D191" s="480"/>
      <c r="E191" s="480"/>
      <c r="F191" s="480"/>
      <c r="G191" s="480"/>
      <c r="H191" s="480"/>
      <c r="I191" s="480"/>
      <c r="J191" s="480"/>
      <c r="K191" s="480"/>
      <c r="L191" s="480"/>
      <c r="M191" s="480"/>
      <c r="N191" s="480"/>
      <c r="O191" s="480"/>
      <c r="P191" s="480"/>
      <c r="Q191" s="480"/>
      <c r="R191" s="480"/>
      <c r="S191" s="480"/>
      <c r="T191" s="480"/>
      <c r="U191" s="480"/>
      <c r="V191" s="480"/>
      <c r="W191" s="480"/>
      <c r="X191" s="480"/>
      <c r="Y191" s="480"/>
      <c r="Z191" s="480"/>
      <c r="AA191" s="480"/>
      <c r="AB191" s="480"/>
      <c r="AC191" s="480"/>
    </row>
    <row r="192" spans="1:29" s="352" customFormat="1" ht="15.75" customHeight="1" x14ac:dyDescent="0.25">
      <c r="A192" s="502"/>
      <c r="B192" s="480"/>
      <c r="C192" s="480"/>
      <c r="D192" s="480"/>
      <c r="E192" s="480"/>
      <c r="F192" s="480"/>
      <c r="G192" s="480"/>
      <c r="H192" s="480"/>
      <c r="I192" s="480"/>
      <c r="J192" s="480"/>
      <c r="K192" s="480"/>
      <c r="L192" s="480"/>
      <c r="M192" s="480"/>
      <c r="N192" s="480"/>
      <c r="O192" s="480"/>
      <c r="P192" s="480"/>
      <c r="Q192" s="480"/>
      <c r="R192" s="480"/>
      <c r="S192" s="480"/>
      <c r="T192" s="480"/>
      <c r="U192" s="480"/>
      <c r="V192" s="480"/>
      <c r="W192" s="480"/>
      <c r="X192" s="480"/>
      <c r="Y192" s="480"/>
      <c r="Z192" s="480"/>
      <c r="AA192" s="480"/>
      <c r="AB192" s="480"/>
      <c r="AC192" s="480"/>
    </row>
    <row r="193" spans="1:29" s="352" customFormat="1" ht="29.25" customHeight="1" x14ac:dyDescent="0.25">
      <c r="A193" s="502"/>
      <c r="B193" s="503" t="str">
        <f>'6.DATOS DE LAS MEMORIAS FINALES'!B49</f>
        <v>2. DATOS RELATIVOS A LA ASISTENCIA</v>
      </c>
      <c r="C193" s="496"/>
      <c r="D193" s="496"/>
      <c r="E193" s="496"/>
      <c r="F193" s="496"/>
      <c r="G193" s="496"/>
      <c r="K193" s="496"/>
      <c r="L193" s="496"/>
      <c r="M193" s="496"/>
      <c r="N193" s="496"/>
      <c r="O193" s="496"/>
      <c r="P193" s="496"/>
      <c r="Q193" s="480"/>
      <c r="R193" s="480"/>
      <c r="S193" s="480"/>
      <c r="T193" s="480"/>
      <c r="U193" s="480"/>
      <c r="V193" s="480"/>
      <c r="W193" s="480"/>
      <c r="X193" s="480"/>
      <c r="Y193" s="480"/>
      <c r="Z193" s="480"/>
      <c r="AA193" s="480"/>
      <c r="AB193" s="480"/>
      <c r="AC193" s="480"/>
    </row>
    <row r="194" spans="1:29" s="352" customFormat="1" ht="27" customHeight="1" x14ac:dyDescent="0.25">
      <c r="A194" s="502"/>
      <c r="B194" s="502"/>
      <c r="C194" s="502"/>
      <c r="D194" s="502"/>
      <c r="E194" s="601" t="str">
        <f>'6.DATOS DE LAS MEMORIAS FINALES'!E50</f>
        <v>Número de personas</v>
      </c>
      <c r="F194" s="601" t="str">
        <f>'6.DATOS DE LAS MEMORIAS FINALES'!F50</f>
        <v>% respecto al total de personas</v>
      </c>
      <c r="G194" s="502"/>
      <c r="H194" s="496"/>
      <c r="I194" s="601" t="str">
        <f>'6.DATOS DE LAS MEMORIAS FINALES'!I50</f>
        <v>Número de personas</v>
      </c>
      <c r="J194" s="601" t="str">
        <f>'6.DATOS DE LAS MEMORIAS FINALES'!J50</f>
        <v>% respecto al total de personas</v>
      </c>
      <c r="K194" s="502"/>
      <c r="L194" s="502"/>
      <c r="M194" s="502"/>
      <c r="N194" s="496"/>
      <c r="O194" s="496"/>
      <c r="P194" s="496"/>
      <c r="Q194" s="480"/>
      <c r="R194" s="480"/>
      <c r="S194" s="480"/>
      <c r="T194" s="480"/>
      <c r="U194" s="480"/>
      <c r="V194" s="480"/>
      <c r="W194" s="480"/>
      <c r="X194" s="480"/>
      <c r="Y194" s="480"/>
      <c r="Z194" s="480"/>
      <c r="AA194" s="480"/>
      <c r="AB194" s="480"/>
      <c r="AC194" s="480"/>
    </row>
    <row r="195" spans="1:29" s="352" customFormat="1" ht="27" customHeight="1" x14ac:dyDescent="0.25">
      <c r="A195" s="502"/>
      <c r="B195" s="502"/>
      <c r="C195" s="480"/>
      <c r="D195" s="602" t="str">
        <f>'6.DATOS DE LAS MEMORIAS FINALES'!D51</f>
        <v xml:space="preserve">HOMBRES </v>
      </c>
      <c r="E195" s="603">
        <f>'6.DATOS DE LAS MEMORIAS FINALES'!E51</f>
        <v>0</v>
      </c>
      <c r="F195" s="604" t="str">
        <f>'6.DATOS DE LAS MEMORIAS FINALES'!F51</f>
        <v/>
      </c>
      <c r="G195" s="502"/>
      <c r="H195" s="635" t="str">
        <f>'6.DATOS DE LAS MEMORIAS FINALES'!H51</f>
        <v>Carnet joven (Menor o igual a 30 años)</v>
      </c>
      <c r="I195" s="605">
        <f>'6.DATOS DE LAS MEMORIAS FINALES'!I51</f>
        <v>0</v>
      </c>
      <c r="J195" s="604" t="str">
        <f>'6.DATOS DE LAS MEMORIAS FINALES'!J51</f>
        <v/>
      </c>
      <c r="M195" s="502"/>
      <c r="N195" s="496"/>
      <c r="O195" s="496"/>
      <c r="P195" s="496"/>
      <c r="Q195" s="480"/>
      <c r="R195" s="480"/>
      <c r="S195" s="480"/>
      <c r="T195" s="480"/>
      <c r="U195" s="480"/>
      <c r="V195" s="480"/>
      <c r="W195" s="480"/>
      <c r="X195" s="480"/>
      <c r="Y195" s="480"/>
      <c r="Z195" s="480"/>
      <c r="AA195" s="480"/>
      <c r="AB195" s="480"/>
      <c r="AC195" s="480"/>
    </row>
    <row r="196" spans="1:29" s="352" customFormat="1" ht="27" customHeight="1" x14ac:dyDescent="0.25">
      <c r="A196" s="480"/>
      <c r="B196" s="502"/>
      <c r="C196" s="502"/>
      <c r="D196" s="602" t="str">
        <f>'6.DATOS DE LAS MEMORIAS FINALES'!D52</f>
        <v>MUJERES</v>
      </c>
      <c r="E196" s="603">
        <f>'6.DATOS DE LAS MEMORIAS FINALES'!E52</f>
        <v>0</v>
      </c>
      <c r="F196" s="604" t="str">
        <f>'6.DATOS DE LAS MEMORIAS FINALES'!F52</f>
        <v/>
      </c>
      <c r="G196" s="502"/>
      <c r="H196" s="635" t="str">
        <f>'6.DATOS DE LAS MEMORIAS FINALES'!H52</f>
        <v>Resto (comprendidos entre 30 años hasta los 65 años)</v>
      </c>
      <c r="I196" s="605">
        <f>'6.DATOS DE LAS MEMORIAS FINALES'!I52</f>
        <v>0</v>
      </c>
      <c r="J196" s="604" t="str">
        <f>'6.DATOS DE LAS MEMORIAS FINALES'!J52</f>
        <v/>
      </c>
      <c r="M196" s="502"/>
      <c r="N196" s="496"/>
      <c r="O196" s="496"/>
      <c r="P196" s="496"/>
      <c r="Q196" s="480"/>
      <c r="R196" s="480"/>
      <c r="S196" s="480"/>
      <c r="T196" s="480"/>
      <c r="U196" s="480"/>
      <c r="V196" s="480"/>
      <c r="W196" s="480"/>
      <c r="X196" s="480"/>
      <c r="Y196" s="480"/>
      <c r="Z196" s="480"/>
      <c r="AA196" s="480"/>
      <c r="AB196" s="480"/>
      <c r="AC196" s="480"/>
    </row>
    <row r="197" spans="1:29" s="352" customFormat="1" ht="29.25" customHeight="1" x14ac:dyDescent="0.25">
      <c r="A197" s="502"/>
      <c r="B197" s="502"/>
      <c r="C197" s="502"/>
      <c r="D197" s="602" t="str">
        <f>'6.DATOS DE LAS MEMORIAS FINALES'!D53</f>
        <v>OTROS/NC/NS</v>
      </c>
      <c r="E197" s="603">
        <f>'6.DATOS DE LAS MEMORIAS FINALES'!E53</f>
        <v>0</v>
      </c>
      <c r="F197" s="604" t="str">
        <f>'6.DATOS DE LAS MEMORIAS FINALES'!F53</f>
        <v/>
      </c>
      <c r="G197" s="502"/>
      <c r="H197" s="635" t="str">
        <f>'6.DATOS DE LAS MEMORIAS FINALES'!H53</f>
        <v>Carnet senior (Mayor de 65 años)</v>
      </c>
      <c r="I197" s="605">
        <f>'6.DATOS DE LAS MEMORIAS FINALES'!I53</f>
        <v>0</v>
      </c>
      <c r="J197" s="604" t="str">
        <f>'6.DATOS DE LAS MEMORIAS FINALES'!J53</f>
        <v/>
      </c>
      <c r="M197" s="502"/>
      <c r="N197" s="496"/>
      <c r="O197" s="496"/>
      <c r="P197" s="496"/>
      <c r="Q197" s="480"/>
      <c r="R197" s="480"/>
      <c r="S197" s="480"/>
      <c r="T197" s="480"/>
      <c r="U197" s="480"/>
      <c r="V197" s="480"/>
      <c r="W197" s="480"/>
      <c r="X197" s="480"/>
      <c r="Y197" s="480"/>
      <c r="Z197" s="480"/>
      <c r="AA197" s="480"/>
      <c r="AB197" s="480"/>
      <c r="AC197" s="480"/>
    </row>
    <row r="198" spans="1:29" s="352" customFormat="1" ht="15.75" customHeight="1" x14ac:dyDescent="0.25">
      <c r="A198" s="480"/>
      <c r="B198" s="502"/>
      <c r="C198" s="502"/>
      <c r="D198" s="602" t="str">
        <f>'6.DATOS DE LAS MEMORIAS FINALES'!D54</f>
        <v>TOTAL</v>
      </c>
      <c r="E198" s="606">
        <f>'6.DATOS DE LAS MEMORIAS FINALES'!E54</f>
        <v>0</v>
      </c>
      <c r="F198" s="607">
        <f>'6.DATOS DE LAS MEMORIAS FINALES'!F54</f>
        <v>0</v>
      </c>
      <c r="G198" s="502"/>
      <c r="H198" s="602" t="str">
        <f>'6.DATOS DE LAS MEMORIAS FINALES'!H54</f>
        <v>TOTAL</v>
      </c>
      <c r="I198" s="608">
        <f>'6.DATOS DE LAS MEMORIAS FINALES'!I54</f>
        <v>0</v>
      </c>
      <c r="J198" s="607">
        <f>'6.DATOS DE LAS MEMORIAS FINALES'!J54</f>
        <v>0</v>
      </c>
      <c r="M198" s="502"/>
      <c r="N198" s="496"/>
      <c r="O198" s="496"/>
      <c r="P198" s="496"/>
      <c r="Q198" s="480"/>
      <c r="R198" s="480"/>
      <c r="S198" s="480"/>
      <c r="T198" s="480"/>
      <c r="U198" s="480"/>
      <c r="V198" s="480"/>
      <c r="W198" s="480"/>
      <c r="X198" s="480"/>
      <c r="Y198" s="480"/>
      <c r="Z198" s="480"/>
      <c r="AA198" s="480"/>
      <c r="AB198" s="480"/>
      <c r="AC198" s="480"/>
    </row>
    <row r="199" spans="1:29" s="352" customFormat="1" ht="15.75" customHeight="1" x14ac:dyDescent="0.25">
      <c r="A199" s="480"/>
      <c r="B199" s="496"/>
      <c r="C199" s="502"/>
      <c r="D199" s="502"/>
      <c r="E199" s="502"/>
      <c r="F199" s="502"/>
      <c r="G199" s="502"/>
      <c r="H199" s="32"/>
      <c r="I199" s="32"/>
      <c r="J199" s="32"/>
      <c r="M199" s="502"/>
      <c r="N199" s="496"/>
      <c r="O199" s="496"/>
      <c r="P199" s="496"/>
      <c r="Q199" s="480"/>
      <c r="R199" s="480"/>
      <c r="S199" s="480"/>
      <c r="T199" s="480"/>
      <c r="U199" s="480"/>
      <c r="V199" s="480"/>
      <c r="W199" s="480"/>
      <c r="X199" s="480"/>
      <c r="Y199" s="480"/>
      <c r="Z199" s="480"/>
      <c r="AA199" s="480"/>
      <c r="AB199" s="480"/>
      <c r="AC199" s="480"/>
    </row>
    <row r="200" spans="1:29" s="352" customFormat="1" ht="15.75" customHeight="1" x14ac:dyDescent="0.25">
      <c r="A200" s="480"/>
      <c r="B200" s="496"/>
      <c r="C200" s="502"/>
      <c r="D200" s="502"/>
      <c r="E200" s="502"/>
      <c r="F200" s="502"/>
      <c r="G200" s="502"/>
      <c r="J200" s="496"/>
      <c r="M200" s="502"/>
      <c r="N200" s="496"/>
      <c r="O200" s="496"/>
      <c r="P200" s="496"/>
      <c r="Q200" s="480"/>
      <c r="R200" s="480"/>
      <c r="S200" s="480"/>
      <c r="T200" s="480"/>
      <c r="U200" s="480"/>
      <c r="V200" s="480"/>
      <c r="W200" s="480"/>
      <c r="X200" s="480"/>
      <c r="Y200" s="480"/>
      <c r="Z200" s="480"/>
      <c r="AA200" s="480"/>
      <c r="AB200" s="480"/>
      <c r="AC200" s="480"/>
    </row>
    <row r="201" spans="1:29" s="352" customFormat="1" ht="15.75" customHeight="1" x14ac:dyDescent="0.25">
      <c r="A201" s="480"/>
      <c r="B201" s="496"/>
      <c r="C201" s="502"/>
      <c r="D201" s="502"/>
      <c r="E201" s="502"/>
      <c r="F201" s="502"/>
      <c r="G201" s="502"/>
      <c r="H201" s="502"/>
      <c r="I201" s="502"/>
      <c r="J201" s="502"/>
      <c r="M201" s="502"/>
      <c r="N201" s="496"/>
      <c r="O201" s="496"/>
      <c r="P201" s="496"/>
      <c r="Q201" s="480"/>
      <c r="R201" s="480"/>
      <c r="S201" s="480"/>
      <c r="T201" s="480"/>
      <c r="U201" s="480"/>
      <c r="V201" s="480"/>
      <c r="W201" s="480"/>
      <c r="X201" s="480"/>
      <c r="Y201" s="480"/>
      <c r="Z201" s="480"/>
      <c r="AA201" s="480"/>
      <c r="AB201" s="480"/>
      <c r="AC201" s="480"/>
    </row>
    <row r="202" spans="1:29" s="352" customFormat="1" ht="15.75" customHeight="1" x14ac:dyDescent="0.25">
      <c r="A202" s="480"/>
      <c r="B202" s="512" t="str">
        <f>'6.DATOS DE LAS MEMORIAS FINALES'!B58</f>
        <v>3. DATOS RELATIVOS AL EQUIPO</v>
      </c>
      <c r="C202" s="496"/>
      <c r="D202" s="496"/>
      <c r="E202" s="496"/>
      <c r="F202" s="496"/>
      <c r="G202" s="496"/>
      <c r="N202" s="496"/>
      <c r="O202" s="496"/>
      <c r="P202" s="496"/>
      <c r="Q202" s="480"/>
      <c r="R202" s="480"/>
      <c r="S202" s="480"/>
      <c r="T202" s="480"/>
      <c r="U202" s="480"/>
      <c r="V202" s="480"/>
      <c r="W202" s="480"/>
      <c r="X202" s="480"/>
      <c r="Y202" s="480"/>
      <c r="Z202" s="480"/>
      <c r="AA202" s="480"/>
      <c r="AB202" s="480"/>
      <c r="AC202" s="480"/>
    </row>
    <row r="203" spans="1:29" s="352" customFormat="1" ht="15.75" customHeight="1" x14ac:dyDescent="0.25">
      <c r="A203" s="480"/>
      <c r="B203" s="502"/>
      <c r="C203" s="502"/>
      <c r="D203" s="502"/>
      <c r="E203" s="502"/>
      <c r="F203" s="502"/>
      <c r="G203" s="502"/>
      <c r="K203" s="502"/>
      <c r="L203" s="502"/>
      <c r="M203" s="502"/>
      <c r="N203" s="502"/>
      <c r="O203" s="502"/>
      <c r="P203" s="496"/>
      <c r="Q203" s="480"/>
      <c r="R203" s="480"/>
      <c r="S203" s="480"/>
      <c r="T203" s="480"/>
      <c r="U203" s="480"/>
      <c r="V203" s="480"/>
      <c r="W203" s="480"/>
      <c r="X203" s="480"/>
      <c r="Y203" s="480"/>
      <c r="Z203" s="480"/>
      <c r="AA203" s="480"/>
      <c r="AB203" s="480"/>
      <c r="AC203" s="480"/>
    </row>
    <row r="204" spans="1:29" s="352" customFormat="1" ht="15.75" customHeight="1" x14ac:dyDescent="0.25">
      <c r="A204" s="480"/>
      <c r="P204" s="496"/>
      <c r="Q204" s="480"/>
      <c r="R204" s="480"/>
      <c r="S204" s="480"/>
      <c r="T204" s="480"/>
      <c r="U204" s="480"/>
      <c r="V204" s="480"/>
      <c r="W204" s="480"/>
      <c r="X204" s="480"/>
      <c r="Y204" s="480"/>
      <c r="Z204" s="480"/>
      <c r="AA204" s="480"/>
      <c r="AB204" s="480"/>
      <c r="AC204" s="480"/>
    </row>
    <row r="205" spans="1:29" s="352" customFormat="1" ht="15.75" customHeight="1" x14ac:dyDescent="0.25">
      <c r="A205" s="480"/>
      <c r="P205" s="496"/>
      <c r="Q205" s="480"/>
      <c r="R205" s="480"/>
      <c r="S205" s="480"/>
      <c r="T205" s="480"/>
      <c r="U205" s="480"/>
      <c r="V205" s="480"/>
      <c r="W205" s="480"/>
      <c r="X205" s="480"/>
      <c r="Y205" s="480"/>
      <c r="Z205" s="480"/>
      <c r="AA205" s="480"/>
      <c r="AB205" s="480"/>
      <c r="AC205" s="480"/>
    </row>
    <row r="206" spans="1:29" s="352" customFormat="1" ht="15.75" customHeight="1" x14ac:dyDescent="0.3">
      <c r="A206" s="480"/>
      <c r="B206" s="513" t="str">
        <f>'6.DATOS DE LAS MEMORIAS FINALES'!B62</f>
        <v>Nº de empleos asociados al proyecto (personal con contrato laboral)</v>
      </c>
      <c r="C206" s="502"/>
      <c r="D206" s="502"/>
      <c r="P206" s="496"/>
      <c r="Q206" s="480"/>
      <c r="R206" s="480"/>
      <c r="S206" s="480"/>
      <c r="T206" s="480"/>
      <c r="U206" s="480"/>
      <c r="V206" s="480"/>
      <c r="W206" s="480"/>
      <c r="X206" s="480"/>
      <c r="Y206" s="480"/>
      <c r="Z206" s="480"/>
      <c r="AA206" s="480"/>
      <c r="AB206" s="480"/>
      <c r="AC206" s="480"/>
    </row>
    <row r="207" spans="1:29" s="352" customFormat="1" ht="15.75" customHeight="1" x14ac:dyDescent="0.25">
      <c r="A207" s="480"/>
      <c r="B207" s="514"/>
      <c r="C207" s="502"/>
      <c r="D207" s="502"/>
      <c r="P207" s="496"/>
      <c r="Q207" s="480"/>
      <c r="R207" s="480"/>
      <c r="S207" s="480"/>
      <c r="T207" s="480"/>
      <c r="U207" s="480"/>
      <c r="V207" s="480"/>
      <c r="W207" s="480"/>
      <c r="X207" s="480"/>
      <c r="Y207" s="480"/>
      <c r="Z207" s="480"/>
      <c r="AA207" s="480"/>
      <c r="AB207" s="480"/>
      <c r="AC207" s="480"/>
    </row>
    <row r="208" spans="1:29" s="352" customFormat="1" ht="29.25" customHeight="1" x14ac:dyDescent="0.25">
      <c r="A208" s="502"/>
      <c r="B208" s="480"/>
      <c r="C208" s="609" t="str">
        <f>'6.DATOS DE LAS MEMORIAS FINALES'!C64</f>
        <v>Estructura fija de la empresa</v>
      </c>
      <c r="D208" s="609" t="str">
        <f>'6.DATOS DE LAS MEMORIAS FINALES'!D64</f>
        <v>Nuevas contrataciones</v>
      </c>
      <c r="P208" s="496"/>
      <c r="Q208" s="480"/>
      <c r="R208" s="480"/>
      <c r="S208" s="480"/>
      <c r="T208" s="480"/>
      <c r="U208" s="480"/>
      <c r="V208" s="480"/>
      <c r="W208" s="480"/>
      <c r="X208" s="480"/>
      <c r="Y208" s="480"/>
      <c r="Z208" s="480"/>
      <c r="AA208" s="480"/>
      <c r="AB208" s="480"/>
      <c r="AC208" s="480"/>
    </row>
    <row r="209" spans="1:29" s="352" customFormat="1" ht="15.75" customHeight="1" x14ac:dyDescent="0.25">
      <c r="A209" s="517"/>
      <c r="B209" s="610" t="str">
        <f>'6.DATOS DE LAS MEMORIAS FINALES'!B65</f>
        <v>TOTAL MUJERES</v>
      </c>
      <c r="C209" s="611">
        <f>'6.DATOS DE LAS MEMORIAS FINALES'!C65</f>
        <v>0</v>
      </c>
      <c r="D209" s="611">
        <f>'6.DATOS DE LAS MEMORIAS FINALES'!D65</f>
        <v>0</v>
      </c>
      <c r="P209" s="496"/>
      <c r="Q209" s="480"/>
      <c r="R209" s="480"/>
      <c r="S209" s="480"/>
      <c r="T209" s="480"/>
      <c r="U209" s="480"/>
      <c r="V209" s="480"/>
      <c r="W209" s="480"/>
      <c r="X209" s="480"/>
      <c r="Y209" s="480"/>
      <c r="Z209" s="480"/>
      <c r="AA209" s="480"/>
      <c r="AB209" s="480"/>
      <c r="AC209" s="480"/>
    </row>
    <row r="210" spans="1:29" s="352" customFormat="1" ht="15.75" customHeight="1" x14ac:dyDescent="0.25">
      <c r="A210" s="517"/>
      <c r="B210" s="610" t="str">
        <f>'6.DATOS DE LAS MEMORIAS FINALES'!B66</f>
        <v>TOTAL HOMBRES</v>
      </c>
      <c r="C210" s="611">
        <f>'6.DATOS DE LAS MEMORIAS FINALES'!C66</f>
        <v>0</v>
      </c>
      <c r="D210" s="611">
        <f>'6.DATOS DE LAS MEMORIAS FINALES'!D66</f>
        <v>0</v>
      </c>
      <c r="H210" s="502"/>
      <c r="I210" s="502"/>
      <c r="J210" s="502"/>
      <c r="P210" s="496"/>
      <c r="Q210" s="480"/>
      <c r="R210" s="480"/>
      <c r="S210" s="480"/>
      <c r="T210" s="480"/>
      <c r="U210" s="480"/>
      <c r="V210" s="480"/>
      <c r="W210" s="480"/>
      <c r="X210" s="480"/>
      <c r="Y210" s="480"/>
      <c r="Z210" s="480"/>
      <c r="AA210" s="480"/>
      <c r="AB210" s="480"/>
      <c r="AC210" s="480"/>
    </row>
    <row r="211" spans="1:29" s="352" customFormat="1" ht="15.75" customHeight="1" x14ac:dyDescent="0.25">
      <c r="A211" s="502"/>
      <c r="B211" s="612" t="str">
        <f>'6.DATOS DE LAS MEMORIAS FINALES'!B67</f>
        <v>TOTAL</v>
      </c>
      <c r="C211" s="613">
        <f>'6.DATOS DE LAS MEMORIAS FINALES'!C67</f>
        <v>0</v>
      </c>
      <c r="D211" s="613">
        <f>'6.DATOS DE LAS MEMORIAS FINALES'!D67</f>
        <v>0</v>
      </c>
      <c r="H211" s="502"/>
      <c r="I211" s="502"/>
      <c r="J211" s="502"/>
      <c r="P211" s="496"/>
      <c r="Q211" s="502"/>
      <c r="R211" s="502"/>
      <c r="S211" s="502"/>
      <c r="T211" s="502"/>
      <c r="U211" s="502"/>
      <c r="V211" s="502"/>
      <c r="W211" s="502"/>
      <c r="X211" s="502"/>
      <c r="Y211" s="502"/>
      <c r="Z211" s="502"/>
      <c r="AA211" s="502"/>
      <c r="AB211" s="502"/>
      <c r="AC211" s="502"/>
    </row>
    <row r="212" spans="1:29" s="352" customFormat="1" ht="48" customHeight="1" x14ac:dyDescent="0.25">
      <c r="A212" s="502"/>
      <c r="B212" s="614" t="str">
        <f>'6.DATOS DE LAS MEMORIAS FINALES'!B68</f>
        <v>TOTAL EMPLEADOS CON ALGÚN TIPO DE DISCAPACIDAD (*)</v>
      </c>
      <c r="C212" s="611">
        <f>'6.DATOS DE LAS MEMORIAS FINALES'!C68</f>
        <v>0</v>
      </c>
      <c r="D212" s="611">
        <f>'6.DATOS DE LAS MEMORIAS FINALES'!D68</f>
        <v>0</v>
      </c>
      <c r="E212" s="502"/>
      <c r="F212" s="502"/>
      <c r="G212" s="502"/>
      <c r="H212" s="502"/>
      <c r="I212" s="502"/>
      <c r="J212" s="502"/>
      <c r="K212" s="502"/>
      <c r="L212" s="502"/>
      <c r="M212" s="502"/>
      <c r="N212" s="502"/>
      <c r="O212" s="502"/>
      <c r="P212" s="502"/>
      <c r="Q212" s="502"/>
      <c r="R212" s="502"/>
      <c r="S212" s="502"/>
      <c r="T212" s="502"/>
      <c r="U212" s="502"/>
      <c r="V212" s="502"/>
      <c r="W212" s="502"/>
      <c r="X212" s="502"/>
      <c r="Y212" s="502"/>
      <c r="Z212" s="502"/>
      <c r="AA212" s="502"/>
      <c r="AB212" s="502"/>
      <c r="AC212" s="502"/>
    </row>
    <row r="213" spans="1:29" s="352" customFormat="1" ht="39.75" customHeight="1" x14ac:dyDescent="0.25">
      <c r="A213" s="502"/>
      <c r="B213" s="853" t="str">
        <f>'6.DATOS DE LAS MEMORIAS FINALES'!B69</f>
        <v>TOTAL EMPLEADOS CON CONTRATO EN PRÁCTICAS</v>
      </c>
      <c r="C213" s="854"/>
      <c r="D213" s="611">
        <f>'6.DATOS DE LAS MEMORIAS FINALES'!D69</f>
        <v>0</v>
      </c>
      <c r="E213" s="502"/>
      <c r="F213" s="502"/>
      <c r="G213" s="502"/>
      <c r="H213" s="502"/>
      <c r="I213" s="502"/>
      <c r="J213" s="502"/>
      <c r="K213" s="502"/>
      <c r="L213" s="502"/>
      <c r="M213" s="502"/>
      <c r="N213" s="502"/>
      <c r="O213" s="502"/>
      <c r="P213" s="502"/>
      <c r="Q213" s="502"/>
      <c r="R213" s="502"/>
      <c r="S213" s="502"/>
      <c r="T213" s="502"/>
      <c r="U213" s="502"/>
      <c r="V213" s="502"/>
      <c r="W213" s="502"/>
      <c r="X213" s="502"/>
      <c r="Y213" s="502"/>
      <c r="Z213" s="502"/>
      <c r="AA213" s="502"/>
      <c r="AB213" s="502"/>
      <c r="AC213" s="502"/>
    </row>
    <row r="214" spans="1:29" s="352" customFormat="1" ht="15.75" customHeight="1" x14ac:dyDescent="0.25">
      <c r="A214" s="502"/>
      <c r="B214" s="480" t="str">
        <f>'6.DATOS DE LAS MEMORIAS FINALES'!B70</f>
        <v>(*) Discapacidad igual o superior al 33% reconocido por organismos competente</v>
      </c>
      <c r="C214" s="502"/>
      <c r="D214" s="502"/>
      <c r="E214" s="502"/>
      <c r="F214" s="502"/>
      <c r="G214" s="502"/>
      <c r="H214" s="502"/>
      <c r="I214" s="502"/>
      <c r="J214" s="502"/>
      <c r="K214" s="502"/>
      <c r="L214" s="502"/>
      <c r="M214" s="502"/>
      <c r="N214" s="502"/>
      <c r="O214" s="502"/>
      <c r="P214" s="502"/>
      <c r="Q214" s="502"/>
      <c r="R214" s="502"/>
      <c r="S214" s="502"/>
      <c r="T214" s="502"/>
      <c r="U214" s="502"/>
      <c r="V214" s="502"/>
      <c r="W214" s="502"/>
      <c r="X214" s="502"/>
      <c r="Y214" s="502"/>
      <c r="Z214" s="502"/>
      <c r="AA214" s="502"/>
      <c r="AB214" s="502"/>
      <c r="AC214" s="502"/>
    </row>
    <row r="215" spans="1:29" s="352" customFormat="1" ht="15.75" customHeight="1" x14ac:dyDescent="0.25">
      <c r="A215" s="502"/>
      <c r="B215" s="502"/>
      <c r="C215" s="502"/>
      <c r="D215" s="502"/>
      <c r="E215" s="502"/>
      <c r="F215" s="502"/>
      <c r="G215" s="502"/>
      <c r="H215" s="502"/>
      <c r="I215" s="502"/>
      <c r="J215" s="502"/>
      <c r="K215" s="502"/>
      <c r="L215" s="502"/>
      <c r="M215" s="502"/>
      <c r="N215" s="502"/>
      <c r="O215" s="502"/>
      <c r="P215" s="502"/>
      <c r="Q215" s="502"/>
      <c r="R215" s="502"/>
      <c r="S215" s="502"/>
      <c r="T215" s="502"/>
      <c r="U215" s="502"/>
      <c r="V215" s="502"/>
      <c r="W215" s="502"/>
      <c r="X215" s="502"/>
      <c r="Y215" s="502"/>
      <c r="Z215" s="502"/>
      <c r="AA215" s="502"/>
      <c r="AB215" s="502"/>
      <c r="AC215" s="502"/>
    </row>
    <row r="216" spans="1:29" s="352" customFormat="1" ht="15.75" customHeight="1" x14ac:dyDescent="0.3">
      <c r="A216" s="502"/>
      <c r="B216" s="513" t="str">
        <f>'6.DATOS DE LAS MEMORIAS FINALES'!B72</f>
        <v>Nº de empleos asociados al proyecto (personal con contrato mercantil/autónomos)</v>
      </c>
      <c r="C216" s="480"/>
      <c r="D216" s="480"/>
      <c r="E216" s="502"/>
      <c r="F216" s="502"/>
      <c r="G216" s="502"/>
      <c r="H216" s="502"/>
      <c r="I216" s="502"/>
      <c r="J216" s="502"/>
      <c r="K216" s="502"/>
      <c r="L216" s="502"/>
      <c r="M216" s="502"/>
      <c r="N216" s="502"/>
      <c r="O216" s="502"/>
      <c r="P216" s="502"/>
      <c r="Q216" s="502"/>
      <c r="R216" s="502"/>
      <c r="S216" s="502"/>
      <c r="T216" s="502"/>
      <c r="U216" s="502"/>
      <c r="V216" s="502"/>
      <c r="W216" s="502"/>
      <c r="X216" s="502"/>
      <c r="Y216" s="502"/>
      <c r="Z216" s="502"/>
      <c r="AA216" s="502"/>
      <c r="AB216" s="502"/>
      <c r="AC216" s="502"/>
    </row>
    <row r="217" spans="1:29" s="352" customFormat="1" ht="15.75" customHeight="1" x14ac:dyDescent="0.25">
      <c r="A217" s="502"/>
      <c r="B217" s="514"/>
      <c r="C217" s="502"/>
      <c r="D217" s="502"/>
      <c r="E217" s="502"/>
      <c r="F217" s="502"/>
      <c r="G217" s="502"/>
      <c r="H217" s="502"/>
      <c r="I217" s="502"/>
      <c r="J217" s="502"/>
      <c r="K217" s="502"/>
      <c r="L217" s="502"/>
      <c r="M217" s="502"/>
      <c r="N217" s="502"/>
      <c r="O217" s="502"/>
      <c r="P217" s="502"/>
      <c r="Q217" s="502"/>
      <c r="R217" s="502"/>
      <c r="S217" s="502"/>
      <c r="T217" s="502"/>
      <c r="U217" s="502"/>
      <c r="V217" s="502"/>
      <c r="W217" s="502"/>
      <c r="X217" s="502"/>
      <c r="Y217" s="502"/>
      <c r="Z217" s="502"/>
      <c r="AA217" s="502"/>
      <c r="AB217" s="502"/>
      <c r="AC217" s="502"/>
    </row>
    <row r="218" spans="1:29" s="352" customFormat="1" ht="15.75" customHeight="1" x14ac:dyDescent="0.25">
      <c r="A218" s="502"/>
      <c r="B218" s="615" t="str">
        <f>'6.DATOS DE LAS MEMORIAS FINALES'!B74</f>
        <v>TOTAL MUJERES</v>
      </c>
      <c r="C218" s="611">
        <f>'6.DATOS DE LAS MEMORIAS FINALES'!C74</f>
        <v>0</v>
      </c>
      <c r="D218" s="502"/>
      <c r="E218" s="502"/>
      <c r="F218" s="502"/>
      <c r="G218" s="502"/>
      <c r="H218" s="502"/>
      <c r="I218" s="502"/>
      <c r="J218" s="502"/>
      <c r="K218" s="502"/>
      <c r="L218" s="502"/>
      <c r="M218" s="502"/>
      <c r="N218" s="502"/>
      <c r="O218" s="502"/>
      <c r="P218" s="502"/>
      <c r="Q218" s="502"/>
      <c r="R218" s="502"/>
      <c r="S218" s="502"/>
      <c r="T218" s="502"/>
      <c r="U218" s="502"/>
      <c r="V218" s="502"/>
      <c r="W218" s="502"/>
      <c r="X218" s="502"/>
      <c r="Y218" s="502"/>
      <c r="Z218" s="502"/>
      <c r="AA218" s="502"/>
      <c r="AB218" s="502"/>
      <c r="AC218" s="502"/>
    </row>
    <row r="219" spans="1:29" s="352" customFormat="1" ht="15.75" customHeight="1" x14ac:dyDescent="0.25">
      <c r="A219" s="502"/>
      <c r="B219" s="615" t="str">
        <f>'6.DATOS DE LAS MEMORIAS FINALES'!B75</f>
        <v>TOTAL HOMBRES</v>
      </c>
      <c r="C219" s="611">
        <f>'6.DATOS DE LAS MEMORIAS FINALES'!C75</f>
        <v>0</v>
      </c>
      <c r="D219" s="502"/>
      <c r="E219" s="502"/>
      <c r="F219" s="502"/>
      <c r="G219" s="502"/>
      <c r="H219" s="502"/>
      <c r="I219" s="502"/>
      <c r="J219" s="502"/>
      <c r="K219" s="502"/>
      <c r="L219" s="502"/>
      <c r="M219" s="502"/>
      <c r="N219" s="502"/>
      <c r="O219" s="502"/>
      <c r="P219" s="502"/>
      <c r="Q219" s="502"/>
      <c r="R219" s="502"/>
      <c r="S219" s="502"/>
      <c r="T219" s="502"/>
      <c r="U219" s="502"/>
      <c r="V219" s="502"/>
      <c r="W219" s="502"/>
      <c r="X219" s="502"/>
      <c r="Y219" s="502"/>
      <c r="Z219" s="502"/>
      <c r="AA219" s="502"/>
      <c r="AB219" s="502"/>
      <c r="AC219" s="502"/>
    </row>
    <row r="220" spans="1:29" s="352" customFormat="1" ht="15.75" customHeight="1" x14ac:dyDescent="0.25">
      <c r="A220" s="502"/>
      <c r="B220" s="616" t="str">
        <f>'6.DATOS DE LAS MEMORIAS FINALES'!B76</f>
        <v>TOTAL</v>
      </c>
      <c r="C220" s="617">
        <f>'6.DATOS DE LAS MEMORIAS FINALES'!C76</f>
        <v>0</v>
      </c>
      <c r="D220" s="502"/>
      <c r="E220" s="502"/>
      <c r="F220" s="502"/>
      <c r="G220" s="502"/>
      <c r="K220" s="502"/>
      <c r="L220" s="502"/>
      <c r="M220" s="502"/>
      <c r="N220" s="502"/>
      <c r="O220" s="502"/>
      <c r="P220" s="502"/>
      <c r="Q220" s="502"/>
      <c r="R220" s="502"/>
      <c r="S220" s="502"/>
      <c r="T220" s="502"/>
      <c r="U220" s="502"/>
      <c r="V220" s="502"/>
      <c r="W220" s="502"/>
      <c r="X220" s="502"/>
      <c r="Y220" s="502"/>
      <c r="Z220" s="502"/>
      <c r="AA220" s="502"/>
      <c r="AB220" s="502"/>
      <c r="AC220" s="502"/>
    </row>
    <row r="221" spans="1:29" s="352" customFormat="1" ht="15.75" customHeight="1" x14ac:dyDescent="0.25">
      <c r="A221" s="502"/>
      <c r="B221" s="502"/>
      <c r="C221" s="502"/>
      <c r="D221" s="502"/>
      <c r="E221" s="502"/>
      <c r="F221" s="502"/>
      <c r="G221" s="502"/>
      <c r="K221" s="502"/>
      <c r="L221" s="502"/>
      <c r="M221" s="502"/>
      <c r="N221" s="502"/>
      <c r="O221" s="502"/>
      <c r="P221" s="502"/>
      <c r="Q221" s="502"/>
      <c r="R221" s="502"/>
      <c r="S221" s="502"/>
      <c r="T221" s="502"/>
      <c r="U221" s="502"/>
      <c r="V221" s="502"/>
      <c r="W221" s="502"/>
      <c r="X221" s="502"/>
      <c r="Y221" s="502"/>
      <c r="Z221" s="502"/>
      <c r="AA221" s="502"/>
      <c r="AB221" s="502"/>
      <c r="AC221" s="502"/>
    </row>
    <row r="222" spans="1:29" s="347" customFormat="1" ht="43.5" customHeight="1" x14ac:dyDescent="0.25">
      <c r="B222" s="892" t="s">
        <v>727</v>
      </c>
      <c r="C222" s="892"/>
      <c r="D222" s="892"/>
      <c r="E222" s="892"/>
      <c r="F222" s="892"/>
      <c r="G222" s="892"/>
      <c r="H222" s="892"/>
      <c r="I222" s="892"/>
      <c r="J222" s="892"/>
      <c r="K222" s="892"/>
      <c r="L222" s="892"/>
      <c r="M222" s="892"/>
      <c r="N222" s="892"/>
      <c r="O222" s="352"/>
      <c r="P222" s="352"/>
      <c r="Q222" s="352"/>
    </row>
    <row r="223" spans="1:29" s="428" customFormat="1" ht="43.5" customHeight="1" thickBot="1" x14ac:dyDescent="0.3">
      <c r="B223" s="429"/>
      <c r="C223" s="429"/>
      <c r="D223" s="429"/>
      <c r="E223" s="429"/>
      <c r="F223" s="429"/>
      <c r="G223" s="429"/>
      <c r="H223" s="429"/>
      <c r="I223" s="429"/>
      <c r="J223" s="429"/>
      <c r="K223" s="429"/>
      <c r="L223" s="429"/>
      <c r="M223" s="429"/>
      <c r="N223" s="429"/>
      <c r="O223" s="460"/>
      <c r="P223" s="460"/>
      <c r="Q223" s="460"/>
    </row>
    <row r="224" spans="1:29" s="347" customFormat="1" ht="15.75" thickBot="1" x14ac:dyDescent="0.3">
      <c r="D224" s="815" t="s">
        <v>683</v>
      </c>
      <c r="E224" s="816"/>
      <c r="F224" s="817" t="s">
        <v>686</v>
      </c>
      <c r="G224" s="818"/>
      <c r="H224" s="581" t="s">
        <v>681</v>
      </c>
      <c r="I224" s="582"/>
      <c r="J224" s="582"/>
      <c r="K224" s="583"/>
      <c r="L224" s="812" t="s">
        <v>682</v>
      </c>
      <c r="M224" s="813"/>
      <c r="N224" s="814"/>
    </row>
    <row r="225" spans="2:19" s="347" customFormat="1" ht="67.5" x14ac:dyDescent="0.25">
      <c r="B225" s="438" t="s">
        <v>679</v>
      </c>
      <c r="C225" s="450" t="s">
        <v>685</v>
      </c>
      <c r="D225" s="446" t="s">
        <v>198</v>
      </c>
      <c r="E225" s="451" t="s">
        <v>684</v>
      </c>
      <c r="F225" s="449" t="s">
        <v>678</v>
      </c>
      <c r="G225" s="451" t="s">
        <v>687</v>
      </c>
      <c r="H225" s="446" t="s">
        <v>676</v>
      </c>
      <c r="I225" s="444" t="s">
        <v>186</v>
      </c>
      <c r="J225" s="444" t="s">
        <v>680</v>
      </c>
      <c r="K225" s="452" t="s">
        <v>199</v>
      </c>
      <c r="L225" s="446" t="s">
        <v>126</v>
      </c>
      <c r="M225" s="444" t="s">
        <v>187</v>
      </c>
      <c r="N225" s="447" t="s">
        <v>134</v>
      </c>
      <c r="O225" s="352"/>
      <c r="Q225" s="352"/>
      <c r="R225" s="352"/>
      <c r="S225" s="352"/>
    </row>
    <row r="226" spans="2:19" s="347" customFormat="1" ht="35.1" customHeight="1" x14ac:dyDescent="0.25">
      <c r="B226" s="618">
        <f>'7. LISTADO DE PELÍCULAS'!B5</f>
        <v>0</v>
      </c>
      <c r="C226" s="619">
        <f>'7. LISTADO DE PELÍCULAS'!C5</f>
        <v>0</v>
      </c>
      <c r="D226" s="618">
        <f>'7. LISTADO DE PELÍCULAS'!D5</f>
        <v>0</v>
      </c>
      <c r="E226" s="461" t="e">
        <f>VLOOKUP(D226,PAÍSES!$A$2:$C$200,3,FALSE)</f>
        <v>#N/A</v>
      </c>
      <c r="F226" s="620">
        <f>'7. LISTADO DE PELÍCULAS'!F5</f>
        <v>0</v>
      </c>
      <c r="G226" s="621">
        <f>'7. LISTADO DE PELÍCULAS'!G5</f>
        <v>0</v>
      </c>
      <c r="H226" s="622">
        <f>'7. LISTADO DE PELÍCULAS'!H5</f>
        <v>0</v>
      </c>
      <c r="I226" s="623">
        <f>'7. LISTADO DE PELÍCULAS'!I5</f>
        <v>0</v>
      </c>
      <c r="J226" s="623">
        <f>'7. LISTADO DE PELÍCULAS'!J5</f>
        <v>0</v>
      </c>
      <c r="K226" s="624">
        <f>'7. LISTADO DE PELÍCULAS'!K5</f>
        <v>0</v>
      </c>
      <c r="L226" s="622">
        <f>'7. LISTADO DE PELÍCULAS'!L5</f>
        <v>0</v>
      </c>
      <c r="M226" s="623">
        <f>'7. LISTADO DE PELÍCULAS'!M5</f>
        <v>0</v>
      </c>
      <c r="N226" s="624">
        <f>'7. LISTADO DE PELÍCULAS'!N5</f>
        <v>0</v>
      </c>
      <c r="O226" s="32"/>
      <c r="P226" s="352"/>
      <c r="Q226" s="352"/>
      <c r="R226" s="352"/>
    </row>
    <row r="227" spans="2:19" s="347" customFormat="1" ht="35.1" customHeight="1" x14ac:dyDescent="0.25">
      <c r="B227" s="618">
        <f>'7. LISTADO DE PELÍCULAS'!B6</f>
        <v>0</v>
      </c>
      <c r="C227" s="619">
        <f>'7. LISTADO DE PELÍCULAS'!C6</f>
        <v>0</v>
      </c>
      <c r="D227" s="618">
        <f>'7. LISTADO DE PELÍCULAS'!D6</f>
        <v>0</v>
      </c>
      <c r="E227" s="625" t="e">
        <f>VLOOKUP(D227,PAÍSES!$A$2:$C$200,3,FALSE)</f>
        <v>#N/A</v>
      </c>
      <c r="F227" s="622">
        <f>'7. LISTADO DE PELÍCULAS'!F6</f>
        <v>0</v>
      </c>
      <c r="G227" s="624">
        <f>'7. LISTADO DE PELÍCULAS'!G6</f>
        <v>0</v>
      </c>
      <c r="H227" s="622">
        <f>'7. LISTADO DE PELÍCULAS'!H6</f>
        <v>0</v>
      </c>
      <c r="I227" s="623">
        <f>'7. LISTADO DE PELÍCULAS'!I6</f>
        <v>0</v>
      </c>
      <c r="J227" s="623">
        <f>'7. LISTADO DE PELÍCULAS'!J6</f>
        <v>0</v>
      </c>
      <c r="K227" s="624">
        <f>'7. LISTADO DE PELÍCULAS'!K6</f>
        <v>0</v>
      </c>
      <c r="L227" s="622">
        <f>'7. LISTADO DE PELÍCULAS'!L6</f>
        <v>0</v>
      </c>
      <c r="M227" s="623">
        <f>'7. LISTADO DE PELÍCULAS'!M6</f>
        <v>0</v>
      </c>
      <c r="N227" s="624">
        <f>'7. LISTADO DE PELÍCULAS'!N6</f>
        <v>0</v>
      </c>
      <c r="O227" s="32"/>
      <c r="P227" s="352"/>
      <c r="Q227" s="352"/>
      <c r="R227" s="352"/>
    </row>
    <row r="228" spans="2:19" s="347" customFormat="1" ht="35.1" customHeight="1" x14ac:dyDescent="0.25">
      <c r="B228" s="618">
        <f>'7. LISTADO DE PELÍCULAS'!B7</f>
        <v>0</v>
      </c>
      <c r="C228" s="619">
        <f>'7. LISTADO DE PELÍCULAS'!C7</f>
        <v>0</v>
      </c>
      <c r="D228" s="618">
        <f>'7. LISTADO DE PELÍCULAS'!D7</f>
        <v>0</v>
      </c>
      <c r="E228" s="625" t="e">
        <f>VLOOKUP(D228,PAÍSES!$A$2:$C$200,3,FALSE)</f>
        <v>#N/A</v>
      </c>
      <c r="F228" s="622">
        <f>'7. LISTADO DE PELÍCULAS'!F7</f>
        <v>0</v>
      </c>
      <c r="G228" s="624">
        <f>'7. LISTADO DE PELÍCULAS'!G7</f>
        <v>0</v>
      </c>
      <c r="H228" s="622">
        <f>'7. LISTADO DE PELÍCULAS'!H7</f>
        <v>0</v>
      </c>
      <c r="I228" s="623">
        <f>'7. LISTADO DE PELÍCULAS'!I7</f>
        <v>0</v>
      </c>
      <c r="J228" s="623">
        <f>'7. LISTADO DE PELÍCULAS'!J7</f>
        <v>0</v>
      </c>
      <c r="K228" s="624">
        <f>'7. LISTADO DE PELÍCULAS'!K7</f>
        <v>0</v>
      </c>
      <c r="L228" s="622">
        <f>'7. LISTADO DE PELÍCULAS'!L7</f>
        <v>0</v>
      </c>
      <c r="M228" s="623">
        <f>'7. LISTADO DE PELÍCULAS'!M7</f>
        <v>0</v>
      </c>
      <c r="N228" s="624">
        <f>'7. LISTADO DE PELÍCULAS'!N7</f>
        <v>0</v>
      </c>
      <c r="O228" s="32"/>
      <c r="P228" s="352"/>
      <c r="Q228" s="352"/>
      <c r="R228" s="352"/>
    </row>
    <row r="229" spans="2:19" s="347" customFormat="1" ht="35.1" customHeight="1" x14ac:dyDescent="0.25">
      <c r="B229" s="618">
        <f>'7. LISTADO DE PELÍCULAS'!B8</f>
        <v>0</v>
      </c>
      <c r="C229" s="619">
        <f>'7. LISTADO DE PELÍCULAS'!C8</f>
        <v>0</v>
      </c>
      <c r="D229" s="618">
        <f>'7. LISTADO DE PELÍCULAS'!D8</f>
        <v>0</v>
      </c>
      <c r="E229" s="625" t="e">
        <f>VLOOKUP(D229,PAÍSES!$A$2:$C$200,3,FALSE)</f>
        <v>#N/A</v>
      </c>
      <c r="F229" s="622">
        <f>'7. LISTADO DE PELÍCULAS'!F8</f>
        <v>0</v>
      </c>
      <c r="G229" s="624">
        <f>'7. LISTADO DE PELÍCULAS'!G8</f>
        <v>0</v>
      </c>
      <c r="H229" s="622">
        <f>'7. LISTADO DE PELÍCULAS'!H8</f>
        <v>0</v>
      </c>
      <c r="I229" s="623">
        <f>'7. LISTADO DE PELÍCULAS'!I8</f>
        <v>0</v>
      </c>
      <c r="J229" s="623">
        <f>'7. LISTADO DE PELÍCULAS'!J8</f>
        <v>0</v>
      </c>
      <c r="K229" s="624">
        <f>'7. LISTADO DE PELÍCULAS'!K8</f>
        <v>0</v>
      </c>
      <c r="L229" s="622">
        <f>'7. LISTADO DE PELÍCULAS'!L8</f>
        <v>0</v>
      </c>
      <c r="M229" s="623">
        <f>'7. LISTADO DE PELÍCULAS'!M8</f>
        <v>0</v>
      </c>
      <c r="N229" s="624">
        <f>'7. LISTADO DE PELÍCULAS'!N8</f>
        <v>0</v>
      </c>
      <c r="O229" s="32"/>
      <c r="P229" s="352"/>
      <c r="Q229" s="352"/>
      <c r="R229" s="352"/>
    </row>
    <row r="230" spans="2:19" s="347" customFormat="1" ht="35.1" customHeight="1" x14ac:dyDescent="0.25">
      <c r="B230" s="618">
        <f>'7. LISTADO DE PELÍCULAS'!B9</f>
        <v>0</v>
      </c>
      <c r="C230" s="619">
        <f>'7. LISTADO DE PELÍCULAS'!C9</f>
        <v>0</v>
      </c>
      <c r="D230" s="618">
        <f>'7. LISTADO DE PELÍCULAS'!D9</f>
        <v>0</v>
      </c>
      <c r="E230" s="625" t="e">
        <f>VLOOKUP(D230,PAÍSES!$A$2:$C$200,3,FALSE)</f>
        <v>#N/A</v>
      </c>
      <c r="F230" s="622">
        <f>'7. LISTADO DE PELÍCULAS'!F9</f>
        <v>0</v>
      </c>
      <c r="G230" s="624">
        <f>'7. LISTADO DE PELÍCULAS'!G9</f>
        <v>0</v>
      </c>
      <c r="H230" s="622">
        <f>'7. LISTADO DE PELÍCULAS'!H9</f>
        <v>0</v>
      </c>
      <c r="I230" s="623">
        <f>'7. LISTADO DE PELÍCULAS'!I9</f>
        <v>0</v>
      </c>
      <c r="J230" s="623">
        <f>'7. LISTADO DE PELÍCULAS'!J9</f>
        <v>0</v>
      </c>
      <c r="K230" s="624">
        <f>'7. LISTADO DE PELÍCULAS'!K9</f>
        <v>0</v>
      </c>
      <c r="L230" s="622">
        <f>'7. LISTADO DE PELÍCULAS'!L9</f>
        <v>0</v>
      </c>
      <c r="M230" s="623">
        <f>'7. LISTADO DE PELÍCULAS'!M9</f>
        <v>0</v>
      </c>
      <c r="N230" s="624">
        <f>'7. LISTADO DE PELÍCULAS'!N9</f>
        <v>0</v>
      </c>
      <c r="O230" s="32"/>
      <c r="P230" s="352"/>
      <c r="Q230" s="352"/>
      <c r="R230" s="352"/>
    </row>
    <row r="231" spans="2:19" s="347" customFormat="1" ht="35.1" customHeight="1" x14ac:dyDescent="0.25">
      <c r="B231" s="618">
        <f>'7. LISTADO DE PELÍCULAS'!B10</f>
        <v>0</v>
      </c>
      <c r="C231" s="619">
        <f>'7. LISTADO DE PELÍCULAS'!C10</f>
        <v>0</v>
      </c>
      <c r="D231" s="618">
        <f>'7. LISTADO DE PELÍCULAS'!D10</f>
        <v>0</v>
      </c>
      <c r="E231" s="625" t="e">
        <f>VLOOKUP(D231,PAÍSES!$A$2:$C$200,3,FALSE)</f>
        <v>#N/A</v>
      </c>
      <c r="F231" s="622">
        <f>'7. LISTADO DE PELÍCULAS'!F10</f>
        <v>0</v>
      </c>
      <c r="G231" s="624">
        <f>'7. LISTADO DE PELÍCULAS'!G10</f>
        <v>0</v>
      </c>
      <c r="H231" s="622">
        <f>'7. LISTADO DE PELÍCULAS'!H10</f>
        <v>0</v>
      </c>
      <c r="I231" s="623">
        <f>'7. LISTADO DE PELÍCULAS'!I10</f>
        <v>0</v>
      </c>
      <c r="J231" s="623">
        <f>'7. LISTADO DE PELÍCULAS'!J10</f>
        <v>0</v>
      </c>
      <c r="K231" s="624">
        <f>'7. LISTADO DE PELÍCULAS'!K10</f>
        <v>0</v>
      </c>
      <c r="L231" s="622">
        <f>'7. LISTADO DE PELÍCULAS'!L10</f>
        <v>0</v>
      </c>
      <c r="M231" s="623">
        <f>'7. LISTADO DE PELÍCULAS'!M10</f>
        <v>0</v>
      </c>
      <c r="N231" s="624">
        <f>'7. LISTADO DE PELÍCULAS'!N10</f>
        <v>0</v>
      </c>
      <c r="O231" s="32"/>
      <c r="P231" s="352"/>
      <c r="Q231" s="352"/>
      <c r="R231" s="352"/>
    </row>
    <row r="232" spans="2:19" s="347" customFormat="1" ht="35.1" customHeight="1" x14ac:dyDescent="0.25">
      <c r="B232" s="618">
        <f>'7. LISTADO DE PELÍCULAS'!B11</f>
        <v>0</v>
      </c>
      <c r="C232" s="619">
        <f>'7. LISTADO DE PELÍCULAS'!C11</f>
        <v>0</v>
      </c>
      <c r="D232" s="618">
        <f>'7. LISTADO DE PELÍCULAS'!D11</f>
        <v>0</v>
      </c>
      <c r="E232" s="625" t="e">
        <f>VLOOKUP(D232,PAÍSES!$A$2:$C$200,3,FALSE)</f>
        <v>#N/A</v>
      </c>
      <c r="F232" s="622">
        <f>'7. LISTADO DE PELÍCULAS'!F11</f>
        <v>0</v>
      </c>
      <c r="G232" s="624">
        <f>'7. LISTADO DE PELÍCULAS'!G11</f>
        <v>0</v>
      </c>
      <c r="H232" s="622">
        <f>'7. LISTADO DE PELÍCULAS'!H11</f>
        <v>0</v>
      </c>
      <c r="I232" s="623">
        <f>'7. LISTADO DE PELÍCULAS'!I11</f>
        <v>0</v>
      </c>
      <c r="J232" s="623">
        <f>'7. LISTADO DE PELÍCULAS'!J11</f>
        <v>0</v>
      </c>
      <c r="K232" s="624">
        <f>'7. LISTADO DE PELÍCULAS'!K11</f>
        <v>0</v>
      </c>
      <c r="L232" s="622">
        <f>'7. LISTADO DE PELÍCULAS'!L11</f>
        <v>0</v>
      </c>
      <c r="M232" s="623">
        <f>'7. LISTADO DE PELÍCULAS'!M11</f>
        <v>0</v>
      </c>
      <c r="N232" s="624">
        <f>'7. LISTADO DE PELÍCULAS'!N11</f>
        <v>0</v>
      </c>
      <c r="O232" s="32"/>
      <c r="P232" s="352"/>
      <c r="Q232" s="352"/>
      <c r="R232" s="352"/>
    </row>
    <row r="233" spans="2:19" s="347" customFormat="1" ht="35.1" customHeight="1" x14ac:dyDescent="0.25">
      <c r="B233" s="618">
        <f>'7. LISTADO DE PELÍCULAS'!B12</f>
        <v>0</v>
      </c>
      <c r="C233" s="619">
        <f>'7. LISTADO DE PELÍCULAS'!C12</f>
        <v>0</v>
      </c>
      <c r="D233" s="618">
        <f>'7. LISTADO DE PELÍCULAS'!D12</f>
        <v>0</v>
      </c>
      <c r="E233" s="625" t="e">
        <f>VLOOKUP(D233,PAÍSES!$A$2:$C$200,3,FALSE)</f>
        <v>#N/A</v>
      </c>
      <c r="F233" s="622">
        <f>'7. LISTADO DE PELÍCULAS'!F12</f>
        <v>0</v>
      </c>
      <c r="G233" s="624">
        <f>'7. LISTADO DE PELÍCULAS'!G12</f>
        <v>0</v>
      </c>
      <c r="H233" s="622">
        <f>'7. LISTADO DE PELÍCULAS'!H12</f>
        <v>0</v>
      </c>
      <c r="I233" s="623">
        <f>'7. LISTADO DE PELÍCULAS'!I12</f>
        <v>0</v>
      </c>
      <c r="J233" s="623">
        <f>'7. LISTADO DE PELÍCULAS'!J12</f>
        <v>0</v>
      </c>
      <c r="K233" s="624">
        <f>'7. LISTADO DE PELÍCULAS'!K12</f>
        <v>0</v>
      </c>
      <c r="L233" s="622">
        <f>'7. LISTADO DE PELÍCULAS'!L12</f>
        <v>0</v>
      </c>
      <c r="M233" s="623">
        <f>'7. LISTADO DE PELÍCULAS'!M12</f>
        <v>0</v>
      </c>
      <c r="N233" s="624">
        <f>'7. LISTADO DE PELÍCULAS'!N12</f>
        <v>0</v>
      </c>
      <c r="O233" s="32"/>
      <c r="P233" s="352"/>
      <c r="Q233" s="352"/>
      <c r="R233" s="352"/>
    </row>
    <row r="234" spans="2:19" s="347" customFormat="1" ht="35.1" customHeight="1" x14ac:dyDescent="0.25">
      <c r="B234" s="618">
        <f>'7. LISTADO DE PELÍCULAS'!B13</f>
        <v>0</v>
      </c>
      <c r="C234" s="619">
        <f>'7. LISTADO DE PELÍCULAS'!C13</f>
        <v>0</v>
      </c>
      <c r="D234" s="618">
        <f>'7. LISTADO DE PELÍCULAS'!D13</f>
        <v>0</v>
      </c>
      <c r="E234" s="625" t="e">
        <f>VLOOKUP(D234,PAÍSES!$A$2:$C$200,3,FALSE)</f>
        <v>#N/A</v>
      </c>
      <c r="F234" s="622">
        <f>'7. LISTADO DE PELÍCULAS'!F13</f>
        <v>0</v>
      </c>
      <c r="G234" s="624">
        <f>'7. LISTADO DE PELÍCULAS'!G13</f>
        <v>0</v>
      </c>
      <c r="H234" s="622">
        <f>'7. LISTADO DE PELÍCULAS'!H13</f>
        <v>0</v>
      </c>
      <c r="I234" s="623">
        <f>'7. LISTADO DE PELÍCULAS'!I13</f>
        <v>0</v>
      </c>
      <c r="J234" s="623">
        <f>'7. LISTADO DE PELÍCULAS'!J13</f>
        <v>0</v>
      </c>
      <c r="K234" s="624">
        <f>'7. LISTADO DE PELÍCULAS'!K13</f>
        <v>0</v>
      </c>
      <c r="L234" s="622">
        <f>'7. LISTADO DE PELÍCULAS'!L13</f>
        <v>0</v>
      </c>
      <c r="M234" s="623">
        <f>'7. LISTADO DE PELÍCULAS'!M13</f>
        <v>0</v>
      </c>
      <c r="N234" s="624">
        <f>'7. LISTADO DE PELÍCULAS'!N13</f>
        <v>0</v>
      </c>
      <c r="O234" s="32"/>
      <c r="P234" s="352"/>
      <c r="Q234" s="352"/>
      <c r="R234" s="352"/>
    </row>
    <row r="235" spans="2:19" s="347" customFormat="1" ht="35.1" customHeight="1" x14ac:dyDescent="0.25">
      <c r="B235" s="618">
        <f>'7. LISTADO DE PELÍCULAS'!B14</f>
        <v>0</v>
      </c>
      <c r="C235" s="619">
        <f>'7. LISTADO DE PELÍCULAS'!C14</f>
        <v>0</v>
      </c>
      <c r="D235" s="618">
        <f>'7. LISTADO DE PELÍCULAS'!D14</f>
        <v>0</v>
      </c>
      <c r="E235" s="625" t="e">
        <f>VLOOKUP(D235,PAÍSES!$A$2:$C$200,3,FALSE)</f>
        <v>#N/A</v>
      </c>
      <c r="F235" s="622">
        <f>'7. LISTADO DE PELÍCULAS'!F14</f>
        <v>0</v>
      </c>
      <c r="G235" s="624">
        <f>'7. LISTADO DE PELÍCULAS'!G14</f>
        <v>0</v>
      </c>
      <c r="H235" s="622">
        <f>'7. LISTADO DE PELÍCULAS'!H14</f>
        <v>0</v>
      </c>
      <c r="I235" s="623">
        <f>'7. LISTADO DE PELÍCULAS'!I14</f>
        <v>0</v>
      </c>
      <c r="J235" s="623">
        <f>'7. LISTADO DE PELÍCULAS'!J14</f>
        <v>0</v>
      </c>
      <c r="K235" s="624">
        <f>'7. LISTADO DE PELÍCULAS'!K14</f>
        <v>0</v>
      </c>
      <c r="L235" s="622">
        <f>'7. LISTADO DE PELÍCULAS'!L14</f>
        <v>0</v>
      </c>
      <c r="M235" s="623">
        <f>'7. LISTADO DE PELÍCULAS'!M14</f>
        <v>0</v>
      </c>
      <c r="N235" s="624">
        <f>'7. LISTADO DE PELÍCULAS'!N14</f>
        <v>0</v>
      </c>
      <c r="O235" s="32"/>
      <c r="P235" s="352"/>
      <c r="Q235" s="352"/>
      <c r="R235" s="352"/>
    </row>
    <row r="236" spans="2:19" s="347" customFormat="1" ht="35.1" customHeight="1" x14ac:dyDescent="0.25">
      <c r="B236" s="618">
        <f>'7. LISTADO DE PELÍCULAS'!B15</f>
        <v>0</v>
      </c>
      <c r="C236" s="619">
        <f>'7. LISTADO DE PELÍCULAS'!C15</f>
        <v>0</v>
      </c>
      <c r="D236" s="618">
        <f>'7. LISTADO DE PELÍCULAS'!D15</f>
        <v>0</v>
      </c>
      <c r="E236" s="625" t="e">
        <f>VLOOKUP(D236,PAÍSES!$A$2:$C$200,3,FALSE)</f>
        <v>#N/A</v>
      </c>
      <c r="F236" s="622">
        <f>'7. LISTADO DE PELÍCULAS'!F15</f>
        <v>0</v>
      </c>
      <c r="G236" s="624">
        <f>'7. LISTADO DE PELÍCULAS'!G15</f>
        <v>0</v>
      </c>
      <c r="H236" s="622">
        <f>'7. LISTADO DE PELÍCULAS'!H15</f>
        <v>0</v>
      </c>
      <c r="I236" s="623">
        <f>'7. LISTADO DE PELÍCULAS'!I15</f>
        <v>0</v>
      </c>
      <c r="J236" s="623">
        <f>'7. LISTADO DE PELÍCULAS'!J15</f>
        <v>0</v>
      </c>
      <c r="K236" s="624">
        <f>'7. LISTADO DE PELÍCULAS'!K15</f>
        <v>0</v>
      </c>
      <c r="L236" s="622">
        <f>'7. LISTADO DE PELÍCULAS'!L15</f>
        <v>0</v>
      </c>
      <c r="M236" s="623">
        <f>'7. LISTADO DE PELÍCULAS'!M15</f>
        <v>0</v>
      </c>
      <c r="N236" s="624">
        <f>'7. LISTADO DE PELÍCULAS'!N15</f>
        <v>0</v>
      </c>
      <c r="O236" s="32"/>
      <c r="P236" s="352"/>
      <c r="Q236" s="352"/>
      <c r="R236" s="352"/>
    </row>
    <row r="237" spans="2:19" s="347" customFormat="1" ht="35.1" customHeight="1" x14ac:dyDescent="0.25">
      <c r="B237" s="618">
        <f>'7. LISTADO DE PELÍCULAS'!B16</f>
        <v>0</v>
      </c>
      <c r="C237" s="619">
        <f>'7. LISTADO DE PELÍCULAS'!C16</f>
        <v>0</v>
      </c>
      <c r="D237" s="618">
        <f>'7. LISTADO DE PELÍCULAS'!D16</f>
        <v>0</v>
      </c>
      <c r="E237" s="625" t="e">
        <f>VLOOKUP(D237,PAÍSES!$A$2:$C$200,3,FALSE)</f>
        <v>#N/A</v>
      </c>
      <c r="F237" s="622">
        <f>'7. LISTADO DE PELÍCULAS'!F16</f>
        <v>0</v>
      </c>
      <c r="G237" s="624">
        <f>'7. LISTADO DE PELÍCULAS'!G16</f>
        <v>0</v>
      </c>
      <c r="H237" s="622">
        <f>'7. LISTADO DE PELÍCULAS'!H16</f>
        <v>0</v>
      </c>
      <c r="I237" s="623">
        <f>'7. LISTADO DE PELÍCULAS'!I16</f>
        <v>0</v>
      </c>
      <c r="J237" s="623">
        <f>'7. LISTADO DE PELÍCULAS'!J16</f>
        <v>0</v>
      </c>
      <c r="K237" s="624">
        <f>'7. LISTADO DE PELÍCULAS'!K16</f>
        <v>0</v>
      </c>
      <c r="L237" s="622">
        <f>'7. LISTADO DE PELÍCULAS'!L16</f>
        <v>0</v>
      </c>
      <c r="M237" s="623">
        <f>'7. LISTADO DE PELÍCULAS'!M16</f>
        <v>0</v>
      </c>
      <c r="N237" s="624">
        <f>'7. LISTADO DE PELÍCULAS'!N16</f>
        <v>0</v>
      </c>
      <c r="O237" s="32"/>
      <c r="P237" s="352"/>
      <c r="Q237" s="352"/>
      <c r="R237" s="352"/>
    </row>
    <row r="238" spans="2:19" s="347" customFormat="1" ht="35.1" customHeight="1" x14ac:dyDescent="0.25">
      <c r="B238" s="618">
        <f>'7. LISTADO DE PELÍCULAS'!B17</f>
        <v>0</v>
      </c>
      <c r="C238" s="619">
        <f>'7. LISTADO DE PELÍCULAS'!C17</f>
        <v>0</v>
      </c>
      <c r="D238" s="618">
        <f>'7. LISTADO DE PELÍCULAS'!D17</f>
        <v>0</v>
      </c>
      <c r="E238" s="625" t="e">
        <f>VLOOKUP(D238,PAÍSES!$A$2:$C$200,3,FALSE)</f>
        <v>#N/A</v>
      </c>
      <c r="F238" s="622">
        <f>'7. LISTADO DE PELÍCULAS'!F17</f>
        <v>0</v>
      </c>
      <c r="G238" s="624">
        <f>'7. LISTADO DE PELÍCULAS'!G17</f>
        <v>0</v>
      </c>
      <c r="H238" s="622">
        <f>'7. LISTADO DE PELÍCULAS'!H17</f>
        <v>0</v>
      </c>
      <c r="I238" s="623">
        <f>'7. LISTADO DE PELÍCULAS'!I17</f>
        <v>0</v>
      </c>
      <c r="J238" s="623">
        <f>'7. LISTADO DE PELÍCULAS'!J17</f>
        <v>0</v>
      </c>
      <c r="K238" s="624">
        <f>'7. LISTADO DE PELÍCULAS'!K17</f>
        <v>0</v>
      </c>
      <c r="L238" s="622">
        <f>'7. LISTADO DE PELÍCULAS'!L17</f>
        <v>0</v>
      </c>
      <c r="M238" s="623">
        <f>'7. LISTADO DE PELÍCULAS'!M17</f>
        <v>0</v>
      </c>
      <c r="N238" s="624">
        <f>'7. LISTADO DE PELÍCULAS'!N17</f>
        <v>0</v>
      </c>
      <c r="O238" s="32"/>
      <c r="P238" s="352"/>
      <c r="Q238" s="352"/>
      <c r="R238" s="352"/>
    </row>
    <row r="239" spans="2:19" s="347" customFormat="1" ht="35.1" customHeight="1" x14ac:dyDescent="0.25">
      <c r="B239" s="618">
        <f>'7. LISTADO DE PELÍCULAS'!B18</f>
        <v>0</v>
      </c>
      <c r="C239" s="619">
        <f>'7. LISTADO DE PELÍCULAS'!C18</f>
        <v>0</v>
      </c>
      <c r="D239" s="618">
        <f>'7. LISTADO DE PELÍCULAS'!D18</f>
        <v>0</v>
      </c>
      <c r="E239" s="625" t="e">
        <f>VLOOKUP(D239,PAÍSES!$A$2:$C$200,3,FALSE)</f>
        <v>#N/A</v>
      </c>
      <c r="F239" s="622">
        <f>'7. LISTADO DE PELÍCULAS'!F18</f>
        <v>0</v>
      </c>
      <c r="G239" s="624">
        <f>'7. LISTADO DE PELÍCULAS'!G18</f>
        <v>0</v>
      </c>
      <c r="H239" s="622">
        <f>'7. LISTADO DE PELÍCULAS'!H18</f>
        <v>0</v>
      </c>
      <c r="I239" s="623">
        <f>'7. LISTADO DE PELÍCULAS'!I18</f>
        <v>0</v>
      </c>
      <c r="J239" s="623">
        <f>'7. LISTADO DE PELÍCULAS'!J18</f>
        <v>0</v>
      </c>
      <c r="K239" s="624">
        <f>'7. LISTADO DE PELÍCULAS'!K18</f>
        <v>0</v>
      </c>
      <c r="L239" s="622">
        <f>'7. LISTADO DE PELÍCULAS'!L18</f>
        <v>0</v>
      </c>
      <c r="M239" s="623">
        <f>'7. LISTADO DE PELÍCULAS'!M18</f>
        <v>0</v>
      </c>
      <c r="N239" s="624">
        <f>'7. LISTADO DE PELÍCULAS'!N18</f>
        <v>0</v>
      </c>
      <c r="O239" s="32"/>
      <c r="P239" s="352"/>
      <c r="Q239" s="352"/>
      <c r="R239" s="352"/>
    </row>
    <row r="240" spans="2:19" s="347" customFormat="1" ht="35.1" customHeight="1" x14ac:dyDescent="0.25">
      <c r="B240" s="618">
        <f>'7. LISTADO DE PELÍCULAS'!B19</f>
        <v>0</v>
      </c>
      <c r="C240" s="619">
        <f>'7. LISTADO DE PELÍCULAS'!C19</f>
        <v>0</v>
      </c>
      <c r="D240" s="618">
        <f>'7. LISTADO DE PELÍCULAS'!D19</f>
        <v>0</v>
      </c>
      <c r="E240" s="625" t="e">
        <f>VLOOKUP(D240,PAÍSES!$A$2:$C$200,3,FALSE)</f>
        <v>#N/A</v>
      </c>
      <c r="F240" s="622">
        <f>'7. LISTADO DE PELÍCULAS'!F19</f>
        <v>0</v>
      </c>
      <c r="G240" s="624">
        <f>'7. LISTADO DE PELÍCULAS'!G19</f>
        <v>0</v>
      </c>
      <c r="H240" s="622">
        <f>'7. LISTADO DE PELÍCULAS'!H19</f>
        <v>0</v>
      </c>
      <c r="I240" s="623">
        <f>'7. LISTADO DE PELÍCULAS'!I19</f>
        <v>0</v>
      </c>
      <c r="J240" s="623">
        <f>'7. LISTADO DE PELÍCULAS'!J19</f>
        <v>0</v>
      </c>
      <c r="K240" s="624">
        <f>'7. LISTADO DE PELÍCULAS'!K19</f>
        <v>0</v>
      </c>
      <c r="L240" s="622">
        <f>'7. LISTADO DE PELÍCULAS'!L19</f>
        <v>0</v>
      </c>
      <c r="M240" s="623">
        <f>'7. LISTADO DE PELÍCULAS'!M19</f>
        <v>0</v>
      </c>
      <c r="N240" s="624">
        <f>'7. LISTADO DE PELÍCULAS'!N19</f>
        <v>0</v>
      </c>
      <c r="O240" s="32"/>
      <c r="P240" s="352"/>
      <c r="Q240" s="352"/>
      <c r="R240" s="352"/>
    </row>
    <row r="241" spans="2:18" s="347" customFormat="1" ht="35.1" customHeight="1" x14ac:dyDescent="0.25">
      <c r="B241" s="618">
        <f>'7. LISTADO DE PELÍCULAS'!B20</f>
        <v>0</v>
      </c>
      <c r="C241" s="619">
        <f>'7. LISTADO DE PELÍCULAS'!C20</f>
        <v>0</v>
      </c>
      <c r="D241" s="618">
        <f>'7. LISTADO DE PELÍCULAS'!D20</f>
        <v>0</v>
      </c>
      <c r="E241" s="625" t="e">
        <f>VLOOKUP(D241,PAÍSES!$A$2:$C$200,3,FALSE)</f>
        <v>#N/A</v>
      </c>
      <c r="F241" s="622">
        <f>'7. LISTADO DE PELÍCULAS'!F20</f>
        <v>0</v>
      </c>
      <c r="G241" s="624">
        <f>'7. LISTADO DE PELÍCULAS'!G20</f>
        <v>0</v>
      </c>
      <c r="H241" s="622">
        <f>'7. LISTADO DE PELÍCULAS'!H20</f>
        <v>0</v>
      </c>
      <c r="I241" s="623">
        <f>'7. LISTADO DE PELÍCULAS'!I20</f>
        <v>0</v>
      </c>
      <c r="J241" s="623">
        <f>'7. LISTADO DE PELÍCULAS'!J20</f>
        <v>0</v>
      </c>
      <c r="K241" s="624">
        <f>'7. LISTADO DE PELÍCULAS'!K20</f>
        <v>0</v>
      </c>
      <c r="L241" s="622">
        <f>'7. LISTADO DE PELÍCULAS'!L20</f>
        <v>0</v>
      </c>
      <c r="M241" s="623">
        <f>'7. LISTADO DE PELÍCULAS'!M20</f>
        <v>0</v>
      </c>
      <c r="N241" s="624">
        <f>'7. LISTADO DE PELÍCULAS'!N20</f>
        <v>0</v>
      </c>
      <c r="O241" s="32"/>
      <c r="P241" s="352"/>
      <c r="Q241" s="352"/>
      <c r="R241" s="352"/>
    </row>
    <row r="242" spans="2:18" s="347" customFormat="1" ht="35.1" customHeight="1" x14ac:dyDescent="0.25">
      <c r="B242" s="618">
        <f>'7. LISTADO DE PELÍCULAS'!B21</f>
        <v>0</v>
      </c>
      <c r="C242" s="619">
        <f>'7. LISTADO DE PELÍCULAS'!C21</f>
        <v>0</v>
      </c>
      <c r="D242" s="618">
        <f>'7. LISTADO DE PELÍCULAS'!D21</f>
        <v>0</v>
      </c>
      <c r="E242" s="625" t="e">
        <f>VLOOKUP(D242,PAÍSES!$A$2:$C$200,3,FALSE)</f>
        <v>#N/A</v>
      </c>
      <c r="F242" s="622">
        <f>'7. LISTADO DE PELÍCULAS'!F21</f>
        <v>0</v>
      </c>
      <c r="G242" s="624">
        <f>'7. LISTADO DE PELÍCULAS'!G21</f>
        <v>0</v>
      </c>
      <c r="H242" s="622">
        <f>'7. LISTADO DE PELÍCULAS'!H21</f>
        <v>0</v>
      </c>
      <c r="I242" s="623">
        <f>'7. LISTADO DE PELÍCULAS'!I21</f>
        <v>0</v>
      </c>
      <c r="J242" s="623">
        <f>'7. LISTADO DE PELÍCULAS'!J21</f>
        <v>0</v>
      </c>
      <c r="K242" s="624">
        <f>'7. LISTADO DE PELÍCULAS'!K21</f>
        <v>0</v>
      </c>
      <c r="L242" s="622">
        <f>'7. LISTADO DE PELÍCULAS'!L21</f>
        <v>0</v>
      </c>
      <c r="M242" s="623">
        <f>'7. LISTADO DE PELÍCULAS'!M21</f>
        <v>0</v>
      </c>
      <c r="N242" s="624">
        <f>'7. LISTADO DE PELÍCULAS'!N21</f>
        <v>0</v>
      </c>
      <c r="O242" s="32"/>
      <c r="P242" s="352"/>
      <c r="Q242" s="352"/>
      <c r="R242" s="352"/>
    </row>
    <row r="243" spans="2:18" s="347" customFormat="1" ht="35.1" customHeight="1" x14ac:dyDescent="0.25">
      <c r="B243" s="618">
        <f>'7. LISTADO DE PELÍCULAS'!B22</f>
        <v>0</v>
      </c>
      <c r="C243" s="619">
        <f>'7. LISTADO DE PELÍCULAS'!C22</f>
        <v>0</v>
      </c>
      <c r="D243" s="618">
        <f>'7. LISTADO DE PELÍCULAS'!D22</f>
        <v>0</v>
      </c>
      <c r="E243" s="625" t="e">
        <f>VLOOKUP(D243,PAÍSES!$A$2:$C$200,3,FALSE)</f>
        <v>#N/A</v>
      </c>
      <c r="F243" s="622">
        <f>'7. LISTADO DE PELÍCULAS'!F22</f>
        <v>0</v>
      </c>
      <c r="G243" s="624">
        <f>'7. LISTADO DE PELÍCULAS'!G22</f>
        <v>0</v>
      </c>
      <c r="H243" s="622">
        <f>'7. LISTADO DE PELÍCULAS'!H22</f>
        <v>0</v>
      </c>
      <c r="I243" s="623">
        <f>'7. LISTADO DE PELÍCULAS'!I22</f>
        <v>0</v>
      </c>
      <c r="J243" s="623">
        <f>'7. LISTADO DE PELÍCULAS'!J22</f>
        <v>0</v>
      </c>
      <c r="K243" s="624">
        <f>'7. LISTADO DE PELÍCULAS'!K22</f>
        <v>0</v>
      </c>
      <c r="L243" s="622">
        <f>'7. LISTADO DE PELÍCULAS'!L22</f>
        <v>0</v>
      </c>
      <c r="M243" s="623">
        <f>'7. LISTADO DE PELÍCULAS'!M22</f>
        <v>0</v>
      </c>
      <c r="N243" s="624">
        <f>'7. LISTADO DE PELÍCULAS'!N22</f>
        <v>0</v>
      </c>
      <c r="O243" s="32"/>
      <c r="P243" s="352"/>
      <c r="Q243" s="352"/>
      <c r="R243" s="352"/>
    </row>
    <row r="244" spans="2:18" s="347" customFormat="1" ht="35.1" customHeight="1" x14ac:dyDescent="0.25">
      <c r="B244" s="618">
        <f>'7. LISTADO DE PELÍCULAS'!B23</f>
        <v>0</v>
      </c>
      <c r="C244" s="619">
        <f>'7. LISTADO DE PELÍCULAS'!C23</f>
        <v>0</v>
      </c>
      <c r="D244" s="618">
        <f>'7. LISTADO DE PELÍCULAS'!D23</f>
        <v>0</v>
      </c>
      <c r="E244" s="625" t="e">
        <f>VLOOKUP(D244,PAÍSES!$A$2:$C$200,3,FALSE)</f>
        <v>#N/A</v>
      </c>
      <c r="F244" s="622">
        <f>'7. LISTADO DE PELÍCULAS'!F23</f>
        <v>0</v>
      </c>
      <c r="G244" s="624">
        <f>'7. LISTADO DE PELÍCULAS'!G23</f>
        <v>0</v>
      </c>
      <c r="H244" s="622">
        <f>'7. LISTADO DE PELÍCULAS'!H23</f>
        <v>0</v>
      </c>
      <c r="I244" s="623">
        <f>'7. LISTADO DE PELÍCULAS'!I23</f>
        <v>0</v>
      </c>
      <c r="J244" s="623">
        <f>'7. LISTADO DE PELÍCULAS'!J23</f>
        <v>0</v>
      </c>
      <c r="K244" s="624">
        <f>'7. LISTADO DE PELÍCULAS'!K23</f>
        <v>0</v>
      </c>
      <c r="L244" s="622">
        <f>'7. LISTADO DE PELÍCULAS'!L23</f>
        <v>0</v>
      </c>
      <c r="M244" s="623">
        <f>'7. LISTADO DE PELÍCULAS'!M23</f>
        <v>0</v>
      </c>
      <c r="N244" s="624">
        <f>'7. LISTADO DE PELÍCULAS'!N23</f>
        <v>0</v>
      </c>
      <c r="O244" s="32"/>
      <c r="P244" s="352"/>
      <c r="Q244" s="352"/>
      <c r="R244" s="352"/>
    </row>
    <row r="245" spans="2:18" s="347" customFormat="1" ht="35.1" customHeight="1" x14ac:dyDescent="0.25">
      <c r="B245" s="618">
        <f>'7. LISTADO DE PELÍCULAS'!B24</f>
        <v>0</v>
      </c>
      <c r="C245" s="619">
        <f>'7. LISTADO DE PELÍCULAS'!C24</f>
        <v>0</v>
      </c>
      <c r="D245" s="618">
        <f>'7. LISTADO DE PELÍCULAS'!D24</f>
        <v>0</v>
      </c>
      <c r="E245" s="625" t="e">
        <f>VLOOKUP(D245,PAÍSES!$A$2:$C$200,3,FALSE)</f>
        <v>#N/A</v>
      </c>
      <c r="F245" s="622">
        <f>'7. LISTADO DE PELÍCULAS'!F24</f>
        <v>0</v>
      </c>
      <c r="G245" s="624">
        <f>'7. LISTADO DE PELÍCULAS'!G24</f>
        <v>0</v>
      </c>
      <c r="H245" s="622">
        <f>'7. LISTADO DE PELÍCULAS'!H24</f>
        <v>0</v>
      </c>
      <c r="I245" s="623">
        <f>'7. LISTADO DE PELÍCULAS'!I24</f>
        <v>0</v>
      </c>
      <c r="J245" s="623">
        <f>'7. LISTADO DE PELÍCULAS'!J24</f>
        <v>0</v>
      </c>
      <c r="K245" s="624">
        <f>'7. LISTADO DE PELÍCULAS'!K24</f>
        <v>0</v>
      </c>
      <c r="L245" s="622">
        <f>'7. LISTADO DE PELÍCULAS'!L24</f>
        <v>0</v>
      </c>
      <c r="M245" s="623">
        <f>'7. LISTADO DE PELÍCULAS'!M24</f>
        <v>0</v>
      </c>
      <c r="N245" s="624">
        <f>'7. LISTADO DE PELÍCULAS'!N24</f>
        <v>0</v>
      </c>
      <c r="O245" s="32"/>
      <c r="P245" s="352"/>
      <c r="Q245" s="352"/>
      <c r="R245" s="352"/>
    </row>
    <row r="246" spans="2:18" s="347" customFormat="1" ht="35.1" customHeight="1" x14ac:dyDescent="0.25">
      <c r="B246" s="618">
        <f>'7. LISTADO DE PELÍCULAS'!B25</f>
        <v>0</v>
      </c>
      <c r="C246" s="619">
        <f>'7. LISTADO DE PELÍCULAS'!C25</f>
        <v>0</v>
      </c>
      <c r="D246" s="618">
        <f>'7. LISTADO DE PELÍCULAS'!D25</f>
        <v>0</v>
      </c>
      <c r="E246" s="625" t="e">
        <f>VLOOKUP(D246,PAÍSES!$A$2:$C$200,3,FALSE)</f>
        <v>#N/A</v>
      </c>
      <c r="F246" s="622">
        <f>'7. LISTADO DE PELÍCULAS'!F25</f>
        <v>0</v>
      </c>
      <c r="G246" s="624">
        <f>'7. LISTADO DE PELÍCULAS'!G25</f>
        <v>0</v>
      </c>
      <c r="H246" s="622">
        <f>'7. LISTADO DE PELÍCULAS'!H25</f>
        <v>0</v>
      </c>
      <c r="I246" s="623">
        <f>'7. LISTADO DE PELÍCULAS'!I25</f>
        <v>0</v>
      </c>
      <c r="J246" s="623">
        <f>'7. LISTADO DE PELÍCULAS'!J25</f>
        <v>0</v>
      </c>
      <c r="K246" s="624">
        <f>'7. LISTADO DE PELÍCULAS'!K25</f>
        <v>0</v>
      </c>
      <c r="L246" s="622">
        <f>'7. LISTADO DE PELÍCULAS'!L25</f>
        <v>0</v>
      </c>
      <c r="M246" s="623">
        <f>'7. LISTADO DE PELÍCULAS'!M25</f>
        <v>0</v>
      </c>
      <c r="N246" s="624">
        <f>'7. LISTADO DE PELÍCULAS'!N25</f>
        <v>0</v>
      </c>
      <c r="O246" s="32"/>
      <c r="P246" s="352"/>
      <c r="Q246" s="352"/>
      <c r="R246" s="352"/>
    </row>
    <row r="247" spans="2:18" s="347" customFormat="1" ht="35.1" customHeight="1" x14ac:dyDescent="0.25">
      <c r="B247" s="618">
        <f>'7. LISTADO DE PELÍCULAS'!B26</f>
        <v>0</v>
      </c>
      <c r="C247" s="619">
        <f>'7. LISTADO DE PELÍCULAS'!C26</f>
        <v>0</v>
      </c>
      <c r="D247" s="618">
        <f>'7. LISTADO DE PELÍCULAS'!D26</f>
        <v>0</v>
      </c>
      <c r="E247" s="625" t="e">
        <f>VLOOKUP(D247,PAÍSES!$A$2:$C$200,3,FALSE)</f>
        <v>#N/A</v>
      </c>
      <c r="F247" s="622">
        <f>'7. LISTADO DE PELÍCULAS'!F26</f>
        <v>0</v>
      </c>
      <c r="G247" s="624">
        <f>'7. LISTADO DE PELÍCULAS'!G26</f>
        <v>0</v>
      </c>
      <c r="H247" s="622">
        <f>'7. LISTADO DE PELÍCULAS'!H26</f>
        <v>0</v>
      </c>
      <c r="I247" s="623">
        <f>'7. LISTADO DE PELÍCULAS'!I26</f>
        <v>0</v>
      </c>
      <c r="J247" s="623">
        <f>'7. LISTADO DE PELÍCULAS'!J26</f>
        <v>0</v>
      </c>
      <c r="K247" s="624">
        <f>'7. LISTADO DE PELÍCULAS'!K26</f>
        <v>0</v>
      </c>
      <c r="L247" s="622">
        <f>'7. LISTADO DE PELÍCULAS'!L26</f>
        <v>0</v>
      </c>
      <c r="M247" s="623">
        <f>'7. LISTADO DE PELÍCULAS'!M26</f>
        <v>0</v>
      </c>
      <c r="N247" s="624">
        <f>'7. LISTADO DE PELÍCULAS'!N26</f>
        <v>0</v>
      </c>
      <c r="O247" s="32"/>
      <c r="P247" s="352"/>
      <c r="Q247" s="352"/>
      <c r="R247" s="352"/>
    </row>
    <row r="248" spans="2:18" s="347" customFormat="1" ht="35.1" customHeight="1" x14ac:dyDescent="0.25">
      <c r="B248" s="618">
        <f>'7. LISTADO DE PELÍCULAS'!B27</f>
        <v>0</v>
      </c>
      <c r="C248" s="619">
        <f>'7. LISTADO DE PELÍCULAS'!C27</f>
        <v>0</v>
      </c>
      <c r="D248" s="618">
        <f>'7. LISTADO DE PELÍCULAS'!D27</f>
        <v>0</v>
      </c>
      <c r="E248" s="625" t="e">
        <f>VLOOKUP(D248,PAÍSES!$A$2:$C$200,3,FALSE)</f>
        <v>#N/A</v>
      </c>
      <c r="F248" s="622">
        <f>'7. LISTADO DE PELÍCULAS'!F27</f>
        <v>0</v>
      </c>
      <c r="G248" s="624">
        <f>'7. LISTADO DE PELÍCULAS'!G27</f>
        <v>0</v>
      </c>
      <c r="H248" s="622">
        <f>'7. LISTADO DE PELÍCULAS'!H27</f>
        <v>0</v>
      </c>
      <c r="I248" s="623">
        <f>'7. LISTADO DE PELÍCULAS'!I27</f>
        <v>0</v>
      </c>
      <c r="J248" s="623">
        <f>'7. LISTADO DE PELÍCULAS'!J27</f>
        <v>0</v>
      </c>
      <c r="K248" s="624">
        <f>'7. LISTADO DE PELÍCULAS'!K27</f>
        <v>0</v>
      </c>
      <c r="L248" s="622">
        <f>'7. LISTADO DE PELÍCULAS'!L27</f>
        <v>0</v>
      </c>
      <c r="M248" s="623">
        <f>'7. LISTADO DE PELÍCULAS'!M27</f>
        <v>0</v>
      </c>
      <c r="N248" s="624">
        <f>'7. LISTADO DE PELÍCULAS'!N27</f>
        <v>0</v>
      </c>
      <c r="O248" s="32"/>
      <c r="P248" s="352"/>
      <c r="Q248" s="352"/>
      <c r="R248" s="352"/>
    </row>
    <row r="249" spans="2:18" s="347" customFormat="1" ht="35.1" customHeight="1" x14ac:dyDescent="0.25">
      <c r="B249" s="618">
        <f>'7. LISTADO DE PELÍCULAS'!B28</f>
        <v>0</v>
      </c>
      <c r="C249" s="619">
        <f>'7. LISTADO DE PELÍCULAS'!C28</f>
        <v>0</v>
      </c>
      <c r="D249" s="618">
        <f>'7. LISTADO DE PELÍCULAS'!D28</f>
        <v>0</v>
      </c>
      <c r="E249" s="625" t="e">
        <f>VLOOKUP(D249,PAÍSES!$A$2:$C$200,3,FALSE)</f>
        <v>#N/A</v>
      </c>
      <c r="F249" s="622">
        <f>'7. LISTADO DE PELÍCULAS'!F28</f>
        <v>0</v>
      </c>
      <c r="G249" s="624">
        <f>'7. LISTADO DE PELÍCULAS'!G28</f>
        <v>0</v>
      </c>
      <c r="H249" s="622">
        <f>'7. LISTADO DE PELÍCULAS'!H28</f>
        <v>0</v>
      </c>
      <c r="I249" s="623">
        <f>'7. LISTADO DE PELÍCULAS'!I28</f>
        <v>0</v>
      </c>
      <c r="J249" s="623">
        <f>'7. LISTADO DE PELÍCULAS'!J28</f>
        <v>0</v>
      </c>
      <c r="K249" s="624">
        <f>'7. LISTADO DE PELÍCULAS'!K28</f>
        <v>0</v>
      </c>
      <c r="L249" s="622">
        <f>'7. LISTADO DE PELÍCULAS'!L28</f>
        <v>0</v>
      </c>
      <c r="M249" s="623">
        <f>'7. LISTADO DE PELÍCULAS'!M28</f>
        <v>0</v>
      </c>
      <c r="N249" s="624">
        <f>'7. LISTADO DE PELÍCULAS'!N28</f>
        <v>0</v>
      </c>
      <c r="O249" s="32"/>
      <c r="P249" s="352"/>
      <c r="Q249" s="352"/>
      <c r="R249" s="352"/>
    </row>
    <row r="250" spans="2:18" s="347" customFormat="1" ht="35.1" customHeight="1" x14ac:dyDescent="0.25">
      <c r="B250" s="618">
        <f>'7. LISTADO DE PELÍCULAS'!B29</f>
        <v>0</v>
      </c>
      <c r="C250" s="619">
        <f>'7. LISTADO DE PELÍCULAS'!C29</f>
        <v>0</v>
      </c>
      <c r="D250" s="618">
        <f>'7. LISTADO DE PELÍCULAS'!D29</f>
        <v>0</v>
      </c>
      <c r="E250" s="625" t="e">
        <f>VLOOKUP(D250,PAÍSES!$A$2:$C$200,3,FALSE)</f>
        <v>#N/A</v>
      </c>
      <c r="F250" s="622">
        <f>'7. LISTADO DE PELÍCULAS'!F29</f>
        <v>0</v>
      </c>
      <c r="G250" s="624">
        <f>'7. LISTADO DE PELÍCULAS'!G29</f>
        <v>0</v>
      </c>
      <c r="H250" s="622">
        <f>'7. LISTADO DE PELÍCULAS'!H29</f>
        <v>0</v>
      </c>
      <c r="I250" s="623">
        <f>'7. LISTADO DE PELÍCULAS'!I29</f>
        <v>0</v>
      </c>
      <c r="J250" s="623">
        <f>'7. LISTADO DE PELÍCULAS'!J29</f>
        <v>0</v>
      </c>
      <c r="K250" s="624">
        <f>'7. LISTADO DE PELÍCULAS'!K29</f>
        <v>0</v>
      </c>
      <c r="L250" s="622">
        <f>'7. LISTADO DE PELÍCULAS'!L29</f>
        <v>0</v>
      </c>
      <c r="M250" s="623">
        <f>'7. LISTADO DE PELÍCULAS'!M29</f>
        <v>0</v>
      </c>
      <c r="N250" s="624">
        <f>'7. LISTADO DE PELÍCULAS'!N29</f>
        <v>0</v>
      </c>
      <c r="O250" s="32"/>
      <c r="P250" s="352"/>
      <c r="Q250" s="352"/>
      <c r="R250" s="352"/>
    </row>
    <row r="251" spans="2:18" s="347" customFormat="1" ht="35.1" customHeight="1" x14ac:dyDescent="0.25">
      <c r="B251" s="618">
        <f>'7. LISTADO DE PELÍCULAS'!B30</f>
        <v>0</v>
      </c>
      <c r="C251" s="619">
        <f>'7. LISTADO DE PELÍCULAS'!C30</f>
        <v>0</v>
      </c>
      <c r="D251" s="618">
        <f>'7. LISTADO DE PELÍCULAS'!D30</f>
        <v>0</v>
      </c>
      <c r="E251" s="625" t="e">
        <f>VLOOKUP(D251,PAÍSES!$A$2:$C$200,3,FALSE)</f>
        <v>#N/A</v>
      </c>
      <c r="F251" s="622">
        <f>'7. LISTADO DE PELÍCULAS'!F30</f>
        <v>0</v>
      </c>
      <c r="G251" s="624">
        <f>'7. LISTADO DE PELÍCULAS'!G30</f>
        <v>0</v>
      </c>
      <c r="H251" s="622">
        <f>'7. LISTADO DE PELÍCULAS'!H30</f>
        <v>0</v>
      </c>
      <c r="I251" s="623">
        <f>'7. LISTADO DE PELÍCULAS'!I30</f>
        <v>0</v>
      </c>
      <c r="J251" s="623">
        <f>'7. LISTADO DE PELÍCULAS'!J30</f>
        <v>0</v>
      </c>
      <c r="K251" s="624">
        <f>'7. LISTADO DE PELÍCULAS'!K30</f>
        <v>0</v>
      </c>
      <c r="L251" s="622">
        <f>'7. LISTADO DE PELÍCULAS'!L30</f>
        <v>0</v>
      </c>
      <c r="M251" s="623">
        <f>'7. LISTADO DE PELÍCULAS'!M30</f>
        <v>0</v>
      </c>
      <c r="N251" s="624">
        <f>'7. LISTADO DE PELÍCULAS'!N30</f>
        <v>0</v>
      </c>
      <c r="O251" s="32"/>
      <c r="P251" s="352"/>
      <c r="Q251" s="352"/>
      <c r="R251" s="352"/>
    </row>
    <row r="252" spans="2:18" s="347" customFormat="1" ht="35.1" customHeight="1" x14ac:dyDescent="0.25">
      <c r="B252" s="618">
        <f>'7. LISTADO DE PELÍCULAS'!B31</f>
        <v>0</v>
      </c>
      <c r="C252" s="619">
        <f>'7. LISTADO DE PELÍCULAS'!C31</f>
        <v>0</v>
      </c>
      <c r="D252" s="618">
        <f>'7. LISTADO DE PELÍCULAS'!D31</f>
        <v>0</v>
      </c>
      <c r="E252" s="625" t="e">
        <f>VLOOKUP(D252,PAÍSES!$A$2:$C$200,3,FALSE)</f>
        <v>#N/A</v>
      </c>
      <c r="F252" s="622">
        <f>'7. LISTADO DE PELÍCULAS'!F31</f>
        <v>0</v>
      </c>
      <c r="G252" s="624">
        <f>'7. LISTADO DE PELÍCULAS'!G31</f>
        <v>0</v>
      </c>
      <c r="H252" s="622">
        <f>'7. LISTADO DE PELÍCULAS'!H31</f>
        <v>0</v>
      </c>
      <c r="I252" s="623">
        <f>'7. LISTADO DE PELÍCULAS'!I31</f>
        <v>0</v>
      </c>
      <c r="J252" s="623">
        <f>'7. LISTADO DE PELÍCULAS'!J31</f>
        <v>0</v>
      </c>
      <c r="K252" s="624">
        <f>'7. LISTADO DE PELÍCULAS'!K31</f>
        <v>0</v>
      </c>
      <c r="L252" s="622">
        <f>'7. LISTADO DE PELÍCULAS'!L31</f>
        <v>0</v>
      </c>
      <c r="M252" s="623">
        <f>'7. LISTADO DE PELÍCULAS'!M31</f>
        <v>0</v>
      </c>
      <c r="N252" s="624">
        <f>'7. LISTADO DE PELÍCULAS'!N31</f>
        <v>0</v>
      </c>
      <c r="O252" s="32"/>
      <c r="P252" s="352"/>
      <c r="Q252" s="352"/>
      <c r="R252" s="352"/>
    </row>
    <row r="253" spans="2:18" s="347" customFormat="1" ht="35.1" customHeight="1" x14ac:dyDescent="0.25">
      <c r="B253" s="618">
        <f>'7. LISTADO DE PELÍCULAS'!B32</f>
        <v>0</v>
      </c>
      <c r="C253" s="619">
        <f>'7. LISTADO DE PELÍCULAS'!C32</f>
        <v>0</v>
      </c>
      <c r="D253" s="618">
        <f>'7. LISTADO DE PELÍCULAS'!D32</f>
        <v>0</v>
      </c>
      <c r="E253" s="625" t="e">
        <f>VLOOKUP(D253,PAÍSES!$A$2:$C$200,3,FALSE)</f>
        <v>#N/A</v>
      </c>
      <c r="F253" s="622">
        <f>'7. LISTADO DE PELÍCULAS'!F32</f>
        <v>0</v>
      </c>
      <c r="G253" s="624">
        <f>'7. LISTADO DE PELÍCULAS'!G32</f>
        <v>0</v>
      </c>
      <c r="H253" s="622">
        <f>'7. LISTADO DE PELÍCULAS'!H32</f>
        <v>0</v>
      </c>
      <c r="I253" s="623">
        <f>'7. LISTADO DE PELÍCULAS'!I32</f>
        <v>0</v>
      </c>
      <c r="J253" s="623">
        <f>'7. LISTADO DE PELÍCULAS'!J32</f>
        <v>0</v>
      </c>
      <c r="K253" s="624">
        <f>'7. LISTADO DE PELÍCULAS'!K32</f>
        <v>0</v>
      </c>
      <c r="L253" s="622">
        <f>'7. LISTADO DE PELÍCULAS'!L32</f>
        <v>0</v>
      </c>
      <c r="M253" s="623">
        <f>'7. LISTADO DE PELÍCULAS'!M32</f>
        <v>0</v>
      </c>
      <c r="N253" s="624">
        <f>'7. LISTADO DE PELÍCULAS'!N32</f>
        <v>0</v>
      </c>
      <c r="O253" s="32"/>
      <c r="P253" s="352"/>
      <c r="Q253" s="352"/>
      <c r="R253" s="352"/>
    </row>
    <row r="254" spans="2:18" s="347" customFormat="1" ht="35.1" customHeight="1" x14ac:dyDescent="0.25">
      <c r="B254" s="618">
        <f>'7. LISTADO DE PELÍCULAS'!B33</f>
        <v>0</v>
      </c>
      <c r="C254" s="619">
        <f>'7. LISTADO DE PELÍCULAS'!C33</f>
        <v>0</v>
      </c>
      <c r="D254" s="618">
        <f>'7. LISTADO DE PELÍCULAS'!D33</f>
        <v>0</v>
      </c>
      <c r="E254" s="625" t="e">
        <f>VLOOKUP(D254,PAÍSES!$A$2:$C$200,3,FALSE)</f>
        <v>#N/A</v>
      </c>
      <c r="F254" s="622">
        <f>'7. LISTADO DE PELÍCULAS'!F33</f>
        <v>0</v>
      </c>
      <c r="G254" s="624">
        <f>'7. LISTADO DE PELÍCULAS'!G33</f>
        <v>0</v>
      </c>
      <c r="H254" s="622">
        <f>'7. LISTADO DE PELÍCULAS'!H33</f>
        <v>0</v>
      </c>
      <c r="I254" s="623">
        <f>'7. LISTADO DE PELÍCULAS'!I33</f>
        <v>0</v>
      </c>
      <c r="J254" s="623">
        <f>'7. LISTADO DE PELÍCULAS'!J33</f>
        <v>0</v>
      </c>
      <c r="K254" s="624">
        <f>'7. LISTADO DE PELÍCULAS'!K33</f>
        <v>0</v>
      </c>
      <c r="L254" s="622">
        <f>'7. LISTADO DE PELÍCULAS'!L33</f>
        <v>0</v>
      </c>
      <c r="M254" s="623">
        <f>'7. LISTADO DE PELÍCULAS'!M33</f>
        <v>0</v>
      </c>
      <c r="N254" s="624">
        <f>'7. LISTADO DE PELÍCULAS'!N33</f>
        <v>0</v>
      </c>
      <c r="O254" s="32"/>
      <c r="P254" s="352"/>
      <c r="Q254" s="352"/>
      <c r="R254" s="352"/>
    </row>
    <row r="255" spans="2:18" s="347" customFormat="1" ht="35.1" customHeight="1" x14ac:dyDescent="0.25">
      <c r="B255" s="618">
        <f>'7. LISTADO DE PELÍCULAS'!B34</f>
        <v>0</v>
      </c>
      <c r="C255" s="619">
        <f>'7. LISTADO DE PELÍCULAS'!C34</f>
        <v>0</v>
      </c>
      <c r="D255" s="618">
        <f>'7. LISTADO DE PELÍCULAS'!D34</f>
        <v>0</v>
      </c>
      <c r="E255" s="625" t="e">
        <f>VLOOKUP(D255,PAÍSES!$A$2:$C$200,3,FALSE)</f>
        <v>#N/A</v>
      </c>
      <c r="F255" s="622">
        <f>'7. LISTADO DE PELÍCULAS'!F34</f>
        <v>0</v>
      </c>
      <c r="G255" s="624">
        <f>'7. LISTADO DE PELÍCULAS'!G34</f>
        <v>0</v>
      </c>
      <c r="H255" s="622">
        <f>'7. LISTADO DE PELÍCULAS'!H34</f>
        <v>0</v>
      </c>
      <c r="I255" s="623">
        <f>'7. LISTADO DE PELÍCULAS'!I34</f>
        <v>0</v>
      </c>
      <c r="J255" s="623">
        <f>'7. LISTADO DE PELÍCULAS'!J34</f>
        <v>0</v>
      </c>
      <c r="K255" s="624">
        <f>'7. LISTADO DE PELÍCULAS'!K34</f>
        <v>0</v>
      </c>
      <c r="L255" s="622">
        <f>'7. LISTADO DE PELÍCULAS'!L34</f>
        <v>0</v>
      </c>
      <c r="M255" s="623">
        <f>'7. LISTADO DE PELÍCULAS'!M34</f>
        <v>0</v>
      </c>
      <c r="N255" s="624">
        <f>'7. LISTADO DE PELÍCULAS'!N34</f>
        <v>0</v>
      </c>
      <c r="O255" s="32"/>
      <c r="P255" s="352"/>
      <c r="Q255" s="352"/>
      <c r="R255" s="352"/>
    </row>
    <row r="256" spans="2:18" s="347" customFormat="1" ht="35.1" customHeight="1" x14ac:dyDescent="0.25">
      <c r="B256" s="618">
        <f>'7. LISTADO DE PELÍCULAS'!B35</f>
        <v>0</v>
      </c>
      <c r="C256" s="619">
        <f>'7. LISTADO DE PELÍCULAS'!C35</f>
        <v>0</v>
      </c>
      <c r="D256" s="618">
        <f>'7. LISTADO DE PELÍCULAS'!D35</f>
        <v>0</v>
      </c>
      <c r="E256" s="625" t="e">
        <f>VLOOKUP(D256,PAÍSES!$A$2:$C$200,3,FALSE)</f>
        <v>#N/A</v>
      </c>
      <c r="F256" s="622">
        <f>'7. LISTADO DE PELÍCULAS'!F35</f>
        <v>0</v>
      </c>
      <c r="G256" s="624">
        <f>'7. LISTADO DE PELÍCULAS'!G35</f>
        <v>0</v>
      </c>
      <c r="H256" s="622">
        <f>'7. LISTADO DE PELÍCULAS'!H35</f>
        <v>0</v>
      </c>
      <c r="I256" s="623">
        <f>'7. LISTADO DE PELÍCULAS'!I35</f>
        <v>0</v>
      </c>
      <c r="J256" s="623">
        <f>'7. LISTADO DE PELÍCULAS'!J35</f>
        <v>0</v>
      </c>
      <c r="K256" s="624">
        <f>'7. LISTADO DE PELÍCULAS'!K35</f>
        <v>0</v>
      </c>
      <c r="L256" s="622">
        <f>'7. LISTADO DE PELÍCULAS'!L35</f>
        <v>0</v>
      </c>
      <c r="M256" s="623">
        <f>'7. LISTADO DE PELÍCULAS'!M35</f>
        <v>0</v>
      </c>
      <c r="N256" s="624">
        <f>'7. LISTADO DE PELÍCULAS'!N35</f>
        <v>0</v>
      </c>
      <c r="O256" s="32"/>
      <c r="P256" s="352"/>
      <c r="Q256" s="352"/>
      <c r="R256" s="352"/>
    </row>
    <row r="257" spans="2:18" s="347" customFormat="1" ht="35.1" customHeight="1" x14ac:dyDescent="0.25">
      <c r="B257" s="618">
        <f>'7. LISTADO DE PELÍCULAS'!B36</f>
        <v>0</v>
      </c>
      <c r="C257" s="619">
        <f>'7. LISTADO DE PELÍCULAS'!C36</f>
        <v>0</v>
      </c>
      <c r="D257" s="618">
        <f>'7. LISTADO DE PELÍCULAS'!D36</f>
        <v>0</v>
      </c>
      <c r="E257" s="625" t="e">
        <f>VLOOKUP(D257,PAÍSES!$A$2:$C$200,3,FALSE)</f>
        <v>#N/A</v>
      </c>
      <c r="F257" s="622">
        <f>'7. LISTADO DE PELÍCULAS'!F36</f>
        <v>0</v>
      </c>
      <c r="G257" s="624">
        <f>'7. LISTADO DE PELÍCULAS'!G36</f>
        <v>0</v>
      </c>
      <c r="H257" s="622">
        <f>'7. LISTADO DE PELÍCULAS'!H36</f>
        <v>0</v>
      </c>
      <c r="I257" s="623">
        <f>'7. LISTADO DE PELÍCULAS'!I36</f>
        <v>0</v>
      </c>
      <c r="J257" s="623">
        <f>'7. LISTADO DE PELÍCULAS'!J36</f>
        <v>0</v>
      </c>
      <c r="K257" s="624">
        <f>'7. LISTADO DE PELÍCULAS'!K36</f>
        <v>0</v>
      </c>
      <c r="L257" s="622">
        <f>'7. LISTADO DE PELÍCULAS'!L36</f>
        <v>0</v>
      </c>
      <c r="M257" s="623">
        <f>'7. LISTADO DE PELÍCULAS'!M36</f>
        <v>0</v>
      </c>
      <c r="N257" s="624">
        <f>'7. LISTADO DE PELÍCULAS'!N36</f>
        <v>0</v>
      </c>
      <c r="O257" s="32"/>
      <c r="P257" s="352"/>
      <c r="Q257" s="352"/>
      <c r="R257" s="352"/>
    </row>
    <row r="258" spans="2:18" s="347" customFormat="1" ht="35.1" customHeight="1" x14ac:dyDescent="0.25">
      <c r="B258" s="618">
        <f>'7. LISTADO DE PELÍCULAS'!B37</f>
        <v>0</v>
      </c>
      <c r="C258" s="619">
        <f>'7. LISTADO DE PELÍCULAS'!C37</f>
        <v>0</v>
      </c>
      <c r="D258" s="618">
        <f>'7. LISTADO DE PELÍCULAS'!D37</f>
        <v>0</v>
      </c>
      <c r="E258" s="625" t="e">
        <f>VLOOKUP(D258,PAÍSES!$A$2:$C$200,3,FALSE)</f>
        <v>#N/A</v>
      </c>
      <c r="F258" s="622">
        <f>'7. LISTADO DE PELÍCULAS'!F37</f>
        <v>0</v>
      </c>
      <c r="G258" s="624">
        <f>'7. LISTADO DE PELÍCULAS'!G37</f>
        <v>0</v>
      </c>
      <c r="H258" s="622">
        <f>'7. LISTADO DE PELÍCULAS'!H37</f>
        <v>0</v>
      </c>
      <c r="I258" s="623">
        <f>'7. LISTADO DE PELÍCULAS'!I37</f>
        <v>0</v>
      </c>
      <c r="J258" s="623">
        <f>'7. LISTADO DE PELÍCULAS'!J37</f>
        <v>0</v>
      </c>
      <c r="K258" s="624">
        <f>'7. LISTADO DE PELÍCULAS'!K37</f>
        <v>0</v>
      </c>
      <c r="L258" s="622">
        <f>'7. LISTADO DE PELÍCULAS'!L37</f>
        <v>0</v>
      </c>
      <c r="M258" s="623">
        <f>'7. LISTADO DE PELÍCULAS'!M37</f>
        <v>0</v>
      </c>
      <c r="N258" s="624">
        <f>'7. LISTADO DE PELÍCULAS'!N37</f>
        <v>0</v>
      </c>
      <c r="O258" s="32"/>
      <c r="P258" s="352"/>
      <c r="Q258" s="352"/>
      <c r="R258" s="352"/>
    </row>
    <row r="259" spans="2:18" s="347" customFormat="1" ht="35.1" customHeight="1" x14ac:dyDescent="0.25">
      <c r="B259" s="618">
        <f>'7. LISTADO DE PELÍCULAS'!B38</f>
        <v>0</v>
      </c>
      <c r="C259" s="619">
        <f>'7. LISTADO DE PELÍCULAS'!C38</f>
        <v>0</v>
      </c>
      <c r="D259" s="618">
        <f>'7. LISTADO DE PELÍCULAS'!D38</f>
        <v>0</v>
      </c>
      <c r="E259" s="625" t="e">
        <f>VLOOKUP(D259,PAÍSES!$A$2:$C$200,3,FALSE)</f>
        <v>#N/A</v>
      </c>
      <c r="F259" s="622">
        <f>'7. LISTADO DE PELÍCULAS'!F38</f>
        <v>0</v>
      </c>
      <c r="G259" s="624">
        <f>'7. LISTADO DE PELÍCULAS'!G38</f>
        <v>0</v>
      </c>
      <c r="H259" s="622">
        <f>'7. LISTADO DE PELÍCULAS'!H38</f>
        <v>0</v>
      </c>
      <c r="I259" s="623">
        <f>'7. LISTADO DE PELÍCULAS'!I38</f>
        <v>0</v>
      </c>
      <c r="J259" s="623">
        <f>'7. LISTADO DE PELÍCULAS'!J38</f>
        <v>0</v>
      </c>
      <c r="K259" s="624">
        <f>'7. LISTADO DE PELÍCULAS'!K38</f>
        <v>0</v>
      </c>
      <c r="L259" s="622">
        <f>'7. LISTADO DE PELÍCULAS'!L38</f>
        <v>0</v>
      </c>
      <c r="M259" s="623">
        <f>'7. LISTADO DE PELÍCULAS'!M38</f>
        <v>0</v>
      </c>
      <c r="N259" s="624">
        <f>'7. LISTADO DE PELÍCULAS'!N38</f>
        <v>0</v>
      </c>
      <c r="O259" s="32"/>
      <c r="P259" s="352"/>
      <c r="Q259" s="352"/>
      <c r="R259" s="352"/>
    </row>
    <row r="260" spans="2:18" s="347" customFormat="1" ht="35.1" customHeight="1" x14ac:dyDescent="0.25">
      <c r="B260" s="618">
        <f>'7. LISTADO DE PELÍCULAS'!B39</f>
        <v>0</v>
      </c>
      <c r="C260" s="619">
        <f>'7. LISTADO DE PELÍCULAS'!C39</f>
        <v>0</v>
      </c>
      <c r="D260" s="618">
        <f>'7. LISTADO DE PELÍCULAS'!D39</f>
        <v>0</v>
      </c>
      <c r="E260" s="625" t="e">
        <f>VLOOKUP(D260,PAÍSES!$A$2:$C$200,3,FALSE)</f>
        <v>#N/A</v>
      </c>
      <c r="F260" s="622">
        <f>'7. LISTADO DE PELÍCULAS'!F39</f>
        <v>0</v>
      </c>
      <c r="G260" s="624">
        <f>'7. LISTADO DE PELÍCULAS'!G39</f>
        <v>0</v>
      </c>
      <c r="H260" s="622">
        <f>'7. LISTADO DE PELÍCULAS'!H39</f>
        <v>0</v>
      </c>
      <c r="I260" s="623">
        <f>'7. LISTADO DE PELÍCULAS'!I39</f>
        <v>0</v>
      </c>
      <c r="J260" s="623">
        <f>'7. LISTADO DE PELÍCULAS'!J39</f>
        <v>0</v>
      </c>
      <c r="K260" s="624">
        <f>'7. LISTADO DE PELÍCULAS'!K39</f>
        <v>0</v>
      </c>
      <c r="L260" s="622">
        <f>'7. LISTADO DE PELÍCULAS'!L39</f>
        <v>0</v>
      </c>
      <c r="M260" s="623">
        <f>'7. LISTADO DE PELÍCULAS'!M39</f>
        <v>0</v>
      </c>
      <c r="N260" s="624">
        <f>'7. LISTADO DE PELÍCULAS'!N39</f>
        <v>0</v>
      </c>
      <c r="O260" s="32"/>
      <c r="P260" s="352"/>
      <c r="Q260" s="352"/>
      <c r="R260" s="352"/>
    </row>
    <row r="261" spans="2:18" s="347" customFormat="1" ht="35.1" customHeight="1" x14ac:dyDescent="0.25">
      <c r="B261" s="618">
        <f>'7. LISTADO DE PELÍCULAS'!B40</f>
        <v>0</v>
      </c>
      <c r="C261" s="619">
        <f>'7. LISTADO DE PELÍCULAS'!C40</f>
        <v>0</v>
      </c>
      <c r="D261" s="618">
        <f>'7. LISTADO DE PELÍCULAS'!D40</f>
        <v>0</v>
      </c>
      <c r="E261" s="625" t="e">
        <f>VLOOKUP(D261,PAÍSES!$A$2:$C$200,3,FALSE)</f>
        <v>#N/A</v>
      </c>
      <c r="F261" s="622">
        <f>'7. LISTADO DE PELÍCULAS'!F40</f>
        <v>0</v>
      </c>
      <c r="G261" s="624">
        <f>'7. LISTADO DE PELÍCULAS'!G40</f>
        <v>0</v>
      </c>
      <c r="H261" s="622">
        <f>'7. LISTADO DE PELÍCULAS'!H40</f>
        <v>0</v>
      </c>
      <c r="I261" s="623">
        <f>'7. LISTADO DE PELÍCULAS'!I40</f>
        <v>0</v>
      </c>
      <c r="J261" s="623">
        <f>'7. LISTADO DE PELÍCULAS'!J40</f>
        <v>0</v>
      </c>
      <c r="K261" s="624">
        <f>'7. LISTADO DE PELÍCULAS'!K40</f>
        <v>0</v>
      </c>
      <c r="L261" s="622">
        <f>'7. LISTADO DE PELÍCULAS'!L40</f>
        <v>0</v>
      </c>
      <c r="M261" s="623">
        <f>'7. LISTADO DE PELÍCULAS'!M40</f>
        <v>0</v>
      </c>
      <c r="N261" s="624">
        <f>'7. LISTADO DE PELÍCULAS'!N40</f>
        <v>0</v>
      </c>
      <c r="O261" s="32"/>
      <c r="P261" s="352"/>
      <c r="Q261" s="352"/>
      <c r="R261" s="352"/>
    </row>
    <row r="262" spans="2:18" s="347" customFormat="1" ht="35.1" customHeight="1" x14ac:dyDescent="0.25">
      <c r="B262" s="618">
        <f>'7. LISTADO DE PELÍCULAS'!B41</f>
        <v>0</v>
      </c>
      <c r="C262" s="619">
        <f>'7. LISTADO DE PELÍCULAS'!C41</f>
        <v>0</v>
      </c>
      <c r="D262" s="618">
        <f>'7. LISTADO DE PELÍCULAS'!D41</f>
        <v>0</v>
      </c>
      <c r="E262" s="625" t="e">
        <f>VLOOKUP(D262,PAÍSES!$A$2:$C$200,3,FALSE)</f>
        <v>#N/A</v>
      </c>
      <c r="F262" s="622">
        <f>'7. LISTADO DE PELÍCULAS'!F41</f>
        <v>0</v>
      </c>
      <c r="G262" s="624">
        <f>'7. LISTADO DE PELÍCULAS'!G41</f>
        <v>0</v>
      </c>
      <c r="H262" s="622">
        <f>'7. LISTADO DE PELÍCULAS'!H41</f>
        <v>0</v>
      </c>
      <c r="I262" s="623">
        <f>'7. LISTADO DE PELÍCULAS'!I41</f>
        <v>0</v>
      </c>
      <c r="J262" s="623">
        <f>'7. LISTADO DE PELÍCULAS'!J41</f>
        <v>0</v>
      </c>
      <c r="K262" s="624">
        <f>'7. LISTADO DE PELÍCULAS'!K41</f>
        <v>0</v>
      </c>
      <c r="L262" s="622">
        <f>'7. LISTADO DE PELÍCULAS'!L41</f>
        <v>0</v>
      </c>
      <c r="M262" s="623">
        <f>'7. LISTADO DE PELÍCULAS'!M41</f>
        <v>0</v>
      </c>
      <c r="N262" s="624">
        <f>'7. LISTADO DE PELÍCULAS'!N41</f>
        <v>0</v>
      </c>
      <c r="O262" s="32"/>
      <c r="P262" s="352"/>
      <c r="Q262" s="352"/>
      <c r="R262" s="352"/>
    </row>
    <row r="263" spans="2:18" s="347" customFormat="1" ht="35.1" customHeight="1" x14ac:dyDescent="0.25">
      <c r="B263" s="618">
        <f>'7. LISTADO DE PELÍCULAS'!B42</f>
        <v>0</v>
      </c>
      <c r="C263" s="619">
        <f>'7. LISTADO DE PELÍCULAS'!C42</f>
        <v>0</v>
      </c>
      <c r="D263" s="618">
        <f>'7. LISTADO DE PELÍCULAS'!D42</f>
        <v>0</v>
      </c>
      <c r="E263" s="625" t="e">
        <f>VLOOKUP(D263,PAÍSES!$A$2:$C$200,3,FALSE)</f>
        <v>#N/A</v>
      </c>
      <c r="F263" s="622">
        <f>'7. LISTADO DE PELÍCULAS'!F42</f>
        <v>0</v>
      </c>
      <c r="G263" s="624">
        <f>'7. LISTADO DE PELÍCULAS'!G42</f>
        <v>0</v>
      </c>
      <c r="H263" s="622">
        <f>'7. LISTADO DE PELÍCULAS'!H42</f>
        <v>0</v>
      </c>
      <c r="I263" s="623">
        <f>'7. LISTADO DE PELÍCULAS'!I42</f>
        <v>0</v>
      </c>
      <c r="J263" s="623">
        <f>'7. LISTADO DE PELÍCULAS'!J42</f>
        <v>0</v>
      </c>
      <c r="K263" s="624">
        <f>'7. LISTADO DE PELÍCULAS'!K42</f>
        <v>0</v>
      </c>
      <c r="L263" s="622">
        <f>'7. LISTADO DE PELÍCULAS'!L42</f>
        <v>0</v>
      </c>
      <c r="M263" s="623">
        <f>'7. LISTADO DE PELÍCULAS'!M42</f>
        <v>0</v>
      </c>
      <c r="N263" s="624">
        <f>'7. LISTADO DE PELÍCULAS'!N42</f>
        <v>0</v>
      </c>
      <c r="O263" s="32"/>
      <c r="P263" s="352"/>
      <c r="Q263" s="352"/>
      <c r="R263" s="352"/>
    </row>
    <row r="264" spans="2:18" s="347" customFormat="1" ht="35.1" customHeight="1" x14ac:dyDescent="0.25">
      <c r="B264" s="618">
        <f>'7. LISTADO DE PELÍCULAS'!B43</f>
        <v>0</v>
      </c>
      <c r="C264" s="619">
        <f>'7. LISTADO DE PELÍCULAS'!C43</f>
        <v>0</v>
      </c>
      <c r="D264" s="618">
        <f>'7. LISTADO DE PELÍCULAS'!D43</f>
        <v>0</v>
      </c>
      <c r="E264" s="625" t="e">
        <f>VLOOKUP(D264,PAÍSES!$A$2:$C$200,3,FALSE)</f>
        <v>#N/A</v>
      </c>
      <c r="F264" s="622">
        <f>'7. LISTADO DE PELÍCULAS'!F43</f>
        <v>0</v>
      </c>
      <c r="G264" s="624">
        <f>'7. LISTADO DE PELÍCULAS'!G43</f>
        <v>0</v>
      </c>
      <c r="H264" s="622">
        <f>'7. LISTADO DE PELÍCULAS'!H43</f>
        <v>0</v>
      </c>
      <c r="I264" s="623">
        <f>'7. LISTADO DE PELÍCULAS'!I43</f>
        <v>0</v>
      </c>
      <c r="J264" s="623">
        <f>'7. LISTADO DE PELÍCULAS'!J43</f>
        <v>0</v>
      </c>
      <c r="K264" s="624">
        <f>'7. LISTADO DE PELÍCULAS'!K43</f>
        <v>0</v>
      </c>
      <c r="L264" s="622">
        <f>'7. LISTADO DE PELÍCULAS'!L43</f>
        <v>0</v>
      </c>
      <c r="M264" s="623">
        <f>'7. LISTADO DE PELÍCULAS'!M43</f>
        <v>0</v>
      </c>
      <c r="N264" s="624">
        <f>'7. LISTADO DE PELÍCULAS'!N43</f>
        <v>0</v>
      </c>
      <c r="O264" s="32"/>
      <c r="P264" s="352"/>
      <c r="Q264" s="352"/>
      <c r="R264" s="352"/>
    </row>
    <row r="265" spans="2:18" s="347" customFormat="1" ht="35.1" customHeight="1" x14ac:dyDescent="0.25">
      <c r="B265" s="618">
        <f>'7. LISTADO DE PELÍCULAS'!B44</f>
        <v>0</v>
      </c>
      <c r="C265" s="619">
        <f>'7. LISTADO DE PELÍCULAS'!C44</f>
        <v>0</v>
      </c>
      <c r="D265" s="618">
        <f>'7. LISTADO DE PELÍCULAS'!D44</f>
        <v>0</v>
      </c>
      <c r="E265" s="625" t="e">
        <f>VLOOKUP(D265,PAÍSES!$A$2:$C$200,3,FALSE)</f>
        <v>#N/A</v>
      </c>
      <c r="F265" s="622">
        <f>'7. LISTADO DE PELÍCULAS'!F44</f>
        <v>0</v>
      </c>
      <c r="G265" s="624">
        <f>'7. LISTADO DE PELÍCULAS'!G44</f>
        <v>0</v>
      </c>
      <c r="H265" s="622">
        <f>'7. LISTADO DE PELÍCULAS'!H44</f>
        <v>0</v>
      </c>
      <c r="I265" s="623">
        <f>'7. LISTADO DE PELÍCULAS'!I44</f>
        <v>0</v>
      </c>
      <c r="J265" s="623">
        <f>'7. LISTADO DE PELÍCULAS'!J44</f>
        <v>0</v>
      </c>
      <c r="K265" s="624">
        <f>'7. LISTADO DE PELÍCULAS'!K44</f>
        <v>0</v>
      </c>
      <c r="L265" s="622">
        <f>'7. LISTADO DE PELÍCULAS'!L44</f>
        <v>0</v>
      </c>
      <c r="M265" s="623">
        <f>'7. LISTADO DE PELÍCULAS'!M44</f>
        <v>0</v>
      </c>
      <c r="N265" s="624">
        <f>'7. LISTADO DE PELÍCULAS'!N44</f>
        <v>0</v>
      </c>
      <c r="O265" s="32"/>
      <c r="P265" s="352"/>
      <c r="Q265" s="352"/>
      <c r="R265" s="352"/>
    </row>
    <row r="266" spans="2:18" s="347" customFormat="1" ht="35.1" customHeight="1" x14ac:dyDescent="0.25">
      <c r="B266" s="618">
        <f>'7. LISTADO DE PELÍCULAS'!B45</f>
        <v>0</v>
      </c>
      <c r="C266" s="619">
        <f>'7. LISTADO DE PELÍCULAS'!C45</f>
        <v>0</v>
      </c>
      <c r="D266" s="618">
        <f>'7. LISTADO DE PELÍCULAS'!D45</f>
        <v>0</v>
      </c>
      <c r="E266" s="625" t="e">
        <f>VLOOKUP(D266,PAÍSES!$A$2:$C$200,3,FALSE)</f>
        <v>#N/A</v>
      </c>
      <c r="F266" s="622">
        <f>'7. LISTADO DE PELÍCULAS'!F45</f>
        <v>0</v>
      </c>
      <c r="G266" s="624">
        <f>'7. LISTADO DE PELÍCULAS'!G45</f>
        <v>0</v>
      </c>
      <c r="H266" s="622">
        <f>'7. LISTADO DE PELÍCULAS'!H45</f>
        <v>0</v>
      </c>
      <c r="I266" s="623">
        <f>'7. LISTADO DE PELÍCULAS'!I45</f>
        <v>0</v>
      </c>
      <c r="J266" s="623">
        <f>'7. LISTADO DE PELÍCULAS'!J45</f>
        <v>0</v>
      </c>
      <c r="K266" s="624">
        <f>'7. LISTADO DE PELÍCULAS'!K45</f>
        <v>0</v>
      </c>
      <c r="L266" s="622">
        <f>'7. LISTADO DE PELÍCULAS'!L45</f>
        <v>0</v>
      </c>
      <c r="M266" s="623">
        <f>'7. LISTADO DE PELÍCULAS'!M45</f>
        <v>0</v>
      </c>
      <c r="N266" s="624">
        <f>'7. LISTADO DE PELÍCULAS'!N45</f>
        <v>0</v>
      </c>
      <c r="O266" s="32"/>
      <c r="P266" s="352"/>
      <c r="Q266" s="352"/>
      <c r="R266" s="352"/>
    </row>
    <row r="267" spans="2:18" s="347" customFormat="1" ht="35.1" customHeight="1" x14ac:dyDescent="0.25">
      <c r="B267" s="618">
        <f>'7. LISTADO DE PELÍCULAS'!B46</f>
        <v>0</v>
      </c>
      <c r="C267" s="619">
        <f>'7. LISTADO DE PELÍCULAS'!C46</f>
        <v>0</v>
      </c>
      <c r="D267" s="618">
        <f>'7. LISTADO DE PELÍCULAS'!D46</f>
        <v>0</v>
      </c>
      <c r="E267" s="625" t="e">
        <f>VLOOKUP(D267,PAÍSES!$A$2:$C$200,3,FALSE)</f>
        <v>#N/A</v>
      </c>
      <c r="F267" s="622">
        <f>'7. LISTADO DE PELÍCULAS'!F46</f>
        <v>0</v>
      </c>
      <c r="G267" s="624">
        <f>'7. LISTADO DE PELÍCULAS'!G46</f>
        <v>0</v>
      </c>
      <c r="H267" s="622">
        <f>'7. LISTADO DE PELÍCULAS'!H46</f>
        <v>0</v>
      </c>
      <c r="I267" s="623">
        <f>'7. LISTADO DE PELÍCULAS'!I46</f>
        <v>0</v>
      </c>
      <c r="J267" s="623">
        <f>'7. LISTADO DE PELÍCULAS'!J46</f>
        <v>0</v>
      </c>
      <c r="K267" s="624">
        <f>'7. LISTADO DE PELÍCULAS'!K46</f>
        <v>0</v>
      </c>
      <c r="L267" s="622">
        <f>'7. LISTADO DE PELÍCULAS'!L46</f>
        <v>0</v>
      </c>
      <c r="M267" s="623">
        <f>'7. LISTADO DE PELÍCULAS'!M46</f>
        <v>0</v>
      </c>
      <c r="N267" s="624">
        <f>'7. LISTADO DE PELÍCULAS'!N46</f>
        <v>0</v>
      </c>
      <c r="O267" s="32"/>
      <c r="P267" s="352"/>
      <c r="Q267" s="352"/>
      <c r="R267" s="352"/>
    </row>
    <row r="268" spans="2:18" s="347" customFormat="1" ht="35.1" customHeight="1" x14ac:dyDescent="0.25">
      <c r="B268" s="618">
        <f>'7. LISTADO DE PELÍCULAS'!B47</f>
        <v>0</v>
      </c>
      <c r="C268" s="619">
        <f>'7. LISTADO DE PELÍCULAS'!C47</f>
        <v>0</v>
      </c>
      <c r="D268" s="618">
        <f>'7. LISTADO DE PELÍCULAS'!D47</f>
        <v>0</v>
      </c>
      <c r="E268" s="625" t="e">
        <f>VLOOKUP(D268,PAÍSES!$A$2:$C$200,3,FALSE)</f>
        <v>#N/A</v>
      </c>
      <c r="F268" s="622">
        <f>'7. LISTADO DE PELÍCULAS'!F47</f>
        <v>0</v>
      </c>
      <c r="G268" s="624">
        <f>'7. LISTADO DE PELÍCULAS'!G47</f>
        <v>0</v>
      </c>
      <c r="H268" s="622">
        <f>'7. LISTADO DE PELÍCULAS'!H47</f>
        <v>0</v>
      </c>
      <c r="I268" s="623">
        <f>'7. LISTADO DE PELÍCULAS'!I47</f>
        <v>0</v>
      </c>
      <c r="J268" s="623">
        <f>'7. LISTADO DE PELÍCULAS'!J47</f>
        <v>0</v>
      </c>
      <c r="K268" s="624">
        <f>'7. LISTADO DE PELÍCULAS'!K47</f>
        <v>0</v>
      </c>
      <c r="L268" s="622">
        <f>'7. LISTADO DE PELÍCULAS'!L47</f>
        <v>0</v>
      </c>
      <c r="M268" s="623">
        <f>'7. LISTADO DE PELÍCULAS'!M47</f>
        <v>0</v>
      </c>
      <c r="N268" s="624">
        <f>'7. LISTADO DE PELÍCULAS'!N47</f>
        <v>0</v>
      </c>
      <c r="O268" s="32"/>
      <c r="P268" s="352"/>
      <c r="Q268" s="352"/>
      <c r="R268" s="352"/>
    </row>
    <row r="269" spans="2:18" s="347" customFormat="1" ht="35.1" customHeight="1" x14ac:dyDescent="0.25">
      <c r="B269" s="618">
        <f>'7. LISTADO DE PELÍCULAS'!B48</f>
        <v>0</v>
      </c>
      <c r="C269" s="619">
        <f>'7. LISTADO DE PELÍCULAS'!C48</f>
        <v>0</v>
      </c>
      <c r="D269" s="618">
        <f>'7. LISTADO DE PELÍCULAS'!D48</f>
        <v>0</v>
      </c>
      <c r="E269" s="625" t="e">
        <f>VLOOKUP(D269,PAÍSES!$A$2:$C$200,3,FALSE)</f>
        <v>#N/A</v>
      </c>
      <c r="F269" s="622">
        <f>'7. LISTADO DE PELÍCULAS'!F48</f>
        <v>0</v>
      </c>
      <c r="G269" s="624">
        <f>'7. LISTADO DE PELÍCULAS'!G48</f>
        <v>0</v>
      </c>
      <c r="H269" s="622">
        <f>'7. LISTADO DE PELÍCULAS'!H48</f>
        <v>0</v>
      </c>
      <c r="I269" s="623">
        <f>'7. LISTADO DE PELÍCULAS'!I48</f>
        <v>0</v>
      </c>
      <c r="J269" s="623">
        <f>'7. LISTADO DE PELÍCULAS'!J48</f>
        <v>0</v>
      </c>
      <c r="K269" s="624">
        <f>'7. LISTADO DE PELÍCULAS'!K48</f>
        <v>0</v>
      </c>
      <c r="L269" s="622">
        <f>'7. LISTADO DE PELÍCULAS'!L48</f>
        <v>0</v>
      </c>
      <c r="M269" s="623">
        <f>'7. LISTADO DE PELÍCULAS'!M48</f>
        <v>0</v>
      </c>
      <c r="N269" s="624">
        <f>'7. LISTADO DE PELÍCULAS'!N48</f>
        <v>0</v>
      </c>
      <c r="O269" s="32"/>
      <c r="P269" s="352"/>
      <c r="Q269" s="352"/>
      <c r="R269" s="352"/>
    </row>
    <row r="270" spans="2:18" s="347" customFormat="1" ht="35.1" customHeight="1" x14ac:dyDescent="0.25">
      <c r="B270" s="618">
        <f>'7. LISTADO DE PELÍCULAS'!B49</f>
        <v>0</v>
      </c>
      <c r="C270" s="619">
        <f>'7. LISTADO DE PELÍCULAS'!C49</f>
        <v>0</v>
      </c>
      <c r="D270" s="618">
        <f>'7. LISTADO DE PELÍCULAS'!D49</f>
        <v>0</v>
      </c>
      <c r="E270" s="625" t="e">
        <f>VLOOKUP(D270,PAÍSES!$A$2:$C$200,3,FALSE)</f>
        <v>#N/A</v>
      </c>
      <c r="F270" s="622">
        <f>'7. LISTADO DE PELÍCULAS'!F49</f>
        <v>0</v>
      </c>
      <c r="G270" s="624">
        <f>'7. LISTADO DE PELÍCULAS'!G49</f>
        <v>0</v>
      </c>
      <c r="H270" s="622">
        <f>'7. LISTADO DE PELÍCULAS'!H49</f>
        <v>0</v>
      </c>
      <c r="I270" s="623">
        <f>'7. LISTADO DE PELÍCULAS'!I49</f>
        <v>0</v>
      </c>
      <c r="J270" s="623">
        <f>'7. LISTADO DE PELÍCULAS'!J49</f>
        <v>0</v>
      </c>
      <c r="K270" s="624">
        <f>'7. LISTADO DE PELÍCULAS'!K49</f>
        <v>0</v>
      </c>
      <c r="L270" s="622">
        <f>'7. LISTADO DE PELÍCULAS'!L49</f>
        <v>0</v>
      </c>
      <c r="M270" s="623">
        <f>'7. LISTADO DE PELÍCULAS'!M49</f>
        <v>0</v>
      </c>
      <c r="N270" s="624">
        <f>'7. LISTADO DE PELÍCULAS'!N49</f>
        <v>0</v>
      </c>
      <c r="O270" s="32"/>
      <c r="P270" s="352"/>
      <c r="Q270" s="352"/>
      <c r="R270" s="352"/>
    </row>
    <row r="271" spans="2:18" s="347" customFormat="1" ht="35.1" customHeight="1" x14ac:dyDescent="0.25">
      <c r="B271" s="618">
        <f>'7. LISTADO DE PELÍCULAS'!B50</f>
        <v>0</v>
      </c>
      <c r="C271" s="619">
        <f>'7. LISTADO DE PELÍCULAS'!C50</f>
        <v>0</v>
      </c>
      <c r="D271" s="618">
        <f>'7. LISTADO DE PELÍCULAS'!D50</f>
        <v>0</v>
      </c>
      <c r="E271" s="625" t="e">
        <f>VLOOKUP(D271,PAÍSES!$A$2:$C$200,3,FALSE)</f>
        <v>#N/A</v>
      </c>
      <c r="F271" s="622">
        <f>'7. LISTADO DE PELÍCULAS'!F50</f>
        <v>0</v>
      </c>
      <c r="G271" s="624">
        <f>'7. LISTADO DE PELÍCULAS'!G50</f>
        <v>0</v>
      </c>
      <c r="H271" s="622">
        <f>'7. LISTADO DE PELÍCULAS'!H50</f>
        <v>0</v>
      </c>
      <c r="I271" s="623">
        <f>'7. LISTADO DE PELÍCULAS'!I50</f>
        <v>0</v>
      </c>
      <c r="J271" s="623">
        <f>'7. LISTADO DE PELÍCULAS'!J50</f>
        <v>0</v>
      </c>
      <c r="K271" s="624">
        <f>'7. LISTADO DE PELÍCULAS'!K50</f>
        <v>0</v>
      </c>
      <c r="L271" s="622">
        <f>'7. LISTADO DE PELÍCULAS'!L50</f>
        <v>0</v>
      </c>
      <c r="M271" s="623">
        <f>'7. LISTADO DE PELÍCULAS'!M50</f>
        <v>0</v>
      </c>
      <c r="N271" s="624">
        <f>'7. LISTADO DE PELÍCULAS'!N50</f>
        <v>0</v>
      </c>
      <c r="O271" s="32"/>
      <c r="P271" s="352"/>
      <c r="Q271" s="352"/>
      <c r="R271" s="352"/>
    </row>
    <row r="272" spans="2:18" s="347" customFormat="1" ht="35.1" customHeight="1" x14ac:dyDescent="0.25">
      <c r="B272" s="618">
        <f>'7. LISTADO DE PELÍCULAS'!B51</f>
        <v>0</v>
      </c>
      <c r="C272" s="619">
        <f>'7. LISTADO DE PELÍCULAS'!C51</f>
        <v>0</v>
      </c>
      <c r="D272" s="618">
        <f>'7. LISTADO DE PELÍCULAS'!D51</f>
        <v>0</v>
      </c>
      <c r="E272" s="625" t="e">
        <f>VLOOKUP(D272,PAÍSES!$A$2:$C$200,3,FALSE)</f>
        <v>#N/A</v>
      </c>
      <c r="F272" s="622">
        <f>'7. LISTADO DE PELÍCULAS'!F51</f>
        <v>0</v>
      </c>
      <c r="G272" s="624">
        <f>'7. LISTADO DE PELÍCULAS'!G51</f>
        <v>0</v>
      </c>
      <c r="H272" s="622">
        <f>'7. LISTADO DE PELÍCULAS'!H51</f>
        <v>0</v>
      </c>
      <c r="I272" s="623">
        <f>'7. LISTADO DE PELÍCULAS'!I51</f>
        <v>0</v>
      </c>
      <c r="J272" s="623">
        <f>'7. LISTADO DE PELÍCULAS'!J51</f>
        <v>0</v>
      </c>
      <c r="K272" s="624">
        <f>'7. LISTADO DE PELÍCULAS'!K51</f>
        <v>0</v>
      </c>
      <c r="L272" s="622">
        <f>'7. LISTADO DE PELÍCULAS'!L51</f>
        <v>0</v>
      </c>
      <c r="M272" s="623">
        <f>'7. LISTADO DE PELÍCULAS'!M51</f>
        <v>0</v>
      </c>
      <c r="N272" s="624">
        <f>'7. LISTADO DE PELÍCULAS'!N51</f>
        <v>0</v>
      </c>
      <c r="O272" s="32"/>
      <c r="P272" s="352"/>
      <c r="Q272" s="352"/>
      <c r="R272" s="352"/>
    </row>
    <row r="273" spans="2:18" s="347" customFormat="1" ht="35.1" customHeight="1" x14ac:dyDescent="0.25">
      <c r="B273" s="618">
        <f>'7. LISTADO DE PELÍCULAS'!B52</f>
        <v>0</v>
      </c>
      <c r="C273" s="619">
        <f>'7. LISTADO DE PELÍCULAS'!C52</f>
        <v>0</v>
      </c>
      <c r="D273" s="618">
        <f>'7. LISTADO DE PELÍCULAS'!D52</f>
        <v>0</v>
      </c>
      <c r="E273" s="625" t="e">
        <f>VLOOKUP(D273,PAÍSES!$A$2:$C$200,3,FALSE)</f>
        <v>#N/A</v>
      </c>
      <c r="F273" s="622">
        <f>'7. LISTADO DE PELÍCULAS'!F52</f>
        <v>0</v>
      </c>
      <c r="G273" s="624">
        <f>'7. LISTADO DE PELÍCULAS'!G52</f>
        <v>0</v>
      </c>
      <c r="H273" s="622">
        <f>'7. LISTADO DE PELÍCULAS'!H52</f>
        <v>0</v>
      </c>
      <c r="I273" s="623">
        <f>'7. LISTADO DE PELÍCULAS'!I52</f>
        <v>0</v>
      </c>
      <c r="J273" s="623">
        <f>'7. LISTADO DE PELÍCULAS'!J52</f>
        <v>0</v>
      </c>
      <c r="K273" s="624">
        <f>'7. LISTADO DE PELÍCULAS'!K52</f>
        <v>0</v>
      </c>
      <c r="L273" s="622">
        <f>'7. LISTADO DE PELÍCULAS'!L52</f>
        <v>0</v>
      </c>
      <c r="M273" s="623">
        <f>'7. LISTADO DE PELÍCULAS'!M52</f>
        <v>0</v>
      </c>
      <c r="N273" s="624">
        <f>'7. LISTADO DE PELÍCULAS'!N52</f>
        <v>0</v>
      </c>
      <c r="O273" s="32"/>
      <c r="P273" s="352"/>
      <c r="Q273" s="352"/>
      <c r="R273" s="352"/>
    </row>
    <row r="274" spans="2:18" s="347" customFormat="1" ht="35.1" customHeight="1" x14ac:dyDescent="0.25">
      <c r="B274" s="618">
        <f>'7. LISTADO DE PELÍCULAS'!B53</f>
        <v>0</v>
      </c>
      <c r="C274" s="619">
        <f>'7. LISTADO DE PELÍCULAS'!C53</f>
        <v>0</v>
      </c>
      <c r="D274" s="618">
        <f>'7. LISTADO DE PELÍCULAS'!D53</f>
        <v>0</v>
      </c>
      <c r="E274" s="625" t="e">
        <f>VLOOKUP(D274,PAÍSES!$A$2:$C$200,3,FALSE)</f>
        <v>#N/A</v>
      </c>
      <c r="F274" s="622">
        <f>'7. LISTADO DE PELÍCULAS'!F53</f>
        <v>0</v>
      </c>
      <c r="G274" s="624">
        <f>'7. LISTADO DE PELÍCULAS'!G53</f>
        <v>0</v>
      </c>
      <c r="H274" s="622">
        <f>'7. LISTADO DE PELÍCULAS'!H53</f>
        <v>0</v>
      </c>
      <c r="I274" s="623">
        <f>'7. LISTADO DE PELÍCULAS'!I53</f>
        <v>0</v>
      </c>
      <c r="J274" s="623">
        <f>'7. LISTADO DE PELÍCULAS'!J53</f>
        <v>0</v>
      </c>
      <c r="K274" s="624">
        <f>'7. LISTADO DE PELÍCULAS'!K53</f>
        <v>0</v>
      </c>
      <c r="L274" s="622">
        <f>'7. LISTADO DE PELÍCULAS'!L53</f>
        <v>0</v>
      </c>
      <c r="M274" s="623">
        <f>'7. LISTADO DE PELÍCULAS'!M53</f>
        <v>0</v>
      </c>
      <c r="N274" s="624">
        <f>'7. LISTADO DE PELÍCULAS'!N53</f>
        <v>0</v>
      </c>
      <c r="O274" s="32"/>
      <c r="P274" s="352"/>
      <c r="Q274" s="352"/>
      <c r="R274" s="352"/>
    </row>
    <row r="275" spans="2:18" s="347" customFormat="1" ht="35.1" customHeight="1" x14ac:dyDescent="0.25">
      <c r="B275" s="618">
        <f>'7. LISTADO DE PELÍCULAS'!B54</f>
        <v>0</v>
      </c>
      <c r="C275" s="619">
        <f>'7. LISTADO DE PELÍCULAS'!C54</f>
        <v>0</v>
      </c>
      <c r="D275" s="618">
        <f>'7. LISTADO DE PELÍCULAS'!D54</f>
        <v>0</v>
      </c>
      <c r="E275" s="625" t="e">
        <f>VLOOKUP(D275,PAÍSES!$A$2:$C$200,3,FALSE)</f>
        <v>#N/A</v>
      </c>
      <c r="F275" s="622">
        <f>'7. LISTADO DE PELÍCULAS'!F54</f>
        <v>0</v>
      </c>
      <c r="G275" s="624">
        <f>'7. LISTADO DE PELÍCULAS'!G54</f>
        <v>0</v>
      </c>
      <c r="H275" s="622">
        <f>'7. LISTADO DE PELÍCULAS'!H54</f>
        <v>0</v>
      </c>
      <c r="I275" s="623">
        <f>'7. LISTADO DE PELÍCULAS'!I54</f>
        <v>0</v>
      </c>
      <c r="J275" s="623">
        <f>'7. LISTADO DE PELÍCULAS'!J54</f>
        <v>0</v>
      </c>
      <c r="K275" s="624">
        <f>'7. LISTADO DE PELÍCULAS'!K54</f>
        <v>0</v>
      </c>
      <c r="L275" s="622">
        <f>'7. LISTADO DE PELÍCULAS'!L54</f>
        <v>0</v>
      </c>
      <c r="M275" s="623">
        <f>'7. LISTADO DE PELÍCULAS'!M54</f>
        <v>0</v>
      </c>
      <c r="N275" s="624">
        <f>'7. LISTADO DE PELÍCULAS'!N54</f>
        <v>0</v>
      </c>
      <c r="O275" s="32"/>
      <c r="P275" s="352"/>
      <c r="Q275" s="352"/>
      <c r="R275" s="352"/>
    </row>
    <row r="276" spans="2:18" s="347" customFormat="1" ht="35.1" customHeight="1" x14ac:dyDescent="0.25">
      <c r="B276" s="618">
        <f>'7. LISTADO DE PELÍCULAS'!B55</f>
        <v>0</v>
      </c>
      <c r="C276" s="619">
        <f>'7. LISTADO DE PELÍCULAS'!C55</f>
        <v>0</v>
      </c>
      <c r="D276" s="618">
        <f>'7. LISTADO DE PELÍCULAS'!D55</f>
        <v>0</v>
      </c>
      <c r="E276" s="625" t="e">
        <f>VLOOKUP(D276,PAÍSES!$A$2:$C$200,3,FALSE)</f>
        <v>#N/A</v>
      </c>
      <c r="F276" s="622">
        <f>'7. LISTADO DE PELÍCULAS'!F55</f>
        <v>0</v>
      </c>
      <c r="G276" s="624">
        <f>'7. LISTADO DE PELÍCULAS'!G55</f>
        <v>0</v>
      </c>
      <c r="H276" s="622">
        <f>'7. LISTADO DE PELÍCULAS'!H55</f>
        <v>0</v>
      </c>
      <c r="I276" s="623">
        <f>'7. LISTADO DE PELÍCULAS'!I55</f>
        <v>0</v>
      </c>
      <c r="J276" s="623">
        <f>'7. LISTADO DE PELÍCULAS'!J55</f>
        <v>0</v>
      </c>
      <c r="K276" s="624">
        <f>'7. LISTADO DE PELÍCULAS'!K55</f>
        <v>0</v>
      </c>
      <c r="L276" s="622">
        <f>'7. LISTADO DE PELÍCULAS'!L55</f>
        <v>0</v>
      </c>
      <c r="M276" s="623">
        <f>'7. LISTADO DE PELÍCULAS'!M55</f>
        <v>0</v>
      </c>
      <c r="N276" s="624">
        <f>'7. LISTADO DE PELÍCULAS'!N55</f>
        <v>0</v>
      </c>
      <c r="O276" s="32"/>
      <c r="P276" s="352"/>
      <c r="Q276" s="352"/>
      <c r="R276" s="352"/>
    </row>
    <row r="277" spans="2:18" s="347" customFormat="1" ht="35.1" customHeight="1" x14ac:dyDescent="0.25">
      <c r="B277" s="618">
        <f>'7. LISTADO DE PELÍCULAS'!B56</f>
        <v>0</v>
      </c>
      <c r="C277" s="619">
        <f>'7. LISTADO DE PELÍCULAS'!C56</f>
        <v>0</v>
      </c>
      <c r="D277" s="618">
        <f>'7. LISTADO DE PELÍCULAS'!D56</f>
        <v>0</v>
      </c>
      <c r="E277" s="625" t="e">
        <f>VLOOKUP(D277,PAÍSES!$A$2:$C$200,3,FALSE)</f>
        <v>#N/A</v>
      </c>
      <c r="F277" s="622">
        <f>'7. LISTADO DE PELÍCULAS'!F56</f>
        <v>0</v>
      </c>
      <c r="G277" s="624">
        <f>'7. LISTADO DE PELÍCULAS'!G56</f>
        <v>0</v>
      </c>
      <c r="H277" s="622">
        <f>'7. LISTADO DE PELÍCULAS'!H56</f>
        <v>0</v>
      </c>
      <c r="I277" s="623">
        <f>'7. LISTADO DE PELÍCULAS'!I56</f>
        <v>0</v>
      </c>
      <c r="J277" s="623">
        <f>'7. LISTADO DE PELÍCULAS'!J56</f>
        <v>0</v>
      </c>
      <c r="K277" s="624">
        <f>'7. LISTADO DE PELÍCULAS'!K56</f>
        <v>0</v>
      </c>
      <c r="L277" s="622">
        <f>'7. LISTADO DE PELÍCULAS'!L56</f>
        <v>0</v>
      </c>
      <c r="M277" s="623">
        <f>'7. LISTADO DE PELÍCULAS'!M56</f>
        <v>0</v>
      </c>
      <c r="N277" s="624">
        <f>'7. LISTADO DE PELÍCULAS'!N56</f>
        <v>0</v>
      </c>
      <c r="O277" s="32"/>
      <c r="P277" s="352"/>
      <c r="Q277" s="352"/>
      <c r="R277" s="352"/>
    </row>
    <row r="278" spans="2:18" s="347" customFormat="1" ht="35.1" customHeight="1" x14ac:dyDescent="0.25">
      <c r="B278" s="618">
        <f>'7. LISTADO DE PELÍCULAS'!B57</f>
        <v>0</v>
      </c>
      <c r="C278" s="619">
        <f>'7. LISTADO DE PELÍCULAS'!C57</f>
        <v>0</v>
      </c>
      <c r="D278" s="618">
        <f>'7. LISTADO DE PELÍCULAS'!D57</f>
        <v>0</v>
      </c>
      <c r="E278" s="625" t="e">
        <f>VLOOKUP(D278,PAÍSES!$A$2:$C$200,3,FALSE)</f>
        <v>#N/A</v>
      </c>
      <c r="F278" s="622">
        <f>'7. LISTADO DE PELÍCULAS'!F57</f>
        <v>0</v>
      </c>
      <c r="G278" s="624">
        <f>'7. LISTADO DE PELÍCULAS'!G57</f>
        <v>0</v>
      </c>
      <c r="H278" s="622">
        <f>'7. LISTADO DE PELÍCULAS'!H57</f>
        <v>0</v>
      </c>
      <c r="I278" s="623">
        <f>'7. LISTADO DE PELÍCULAS'!I57</f>
        <v>0</v>
      </c>
      <c r="J278" s="623">
        <f>'7. LISTADO DE PELÍCULAS'!J57</f>
        <v>0</v>
      </c>
      <c r="K278" s="624">
        <f>'7. LISTADO DE PELÍCULAS'!K57</f>
        <v>0</v>
      </c>
      <c r="L278" s="622">
        <f>'7. LISTADO DE PELÍCULAS'!L57</f>
        <v>0</v>
      </c>
      <c r="M278" s="623">
        <f>'7. LISTADO DE PELÍCULAS'!M57</f>
        <v>0</v>
      </c>
      <c r="N278" s="624">
        <f>'7. LISTADO DE PELÍCULAS'!N57</f>
        <v>0</v>
      </c>
      <c r="O278" s="32"/>
      <c r="P278" s="352"/>
      <c r="Q278" s="352"/>
      <c r="R278" s="352"/>
    </row>
    <row r="279" spans="2:18" s="347" customFormat="1" ht="35.1" customHeight="1" x14ac:dyDescent="0.25">
      <c r="B279" s="618">
        <f>'7. LISTADO DE PELÍCULAS'!B58</f>
        <v>0</v>
      </c>
      <c r="C279" s="619">
        <f>'7. LISTADO DE PELÍCULAS'!C58</f>
        <v>0</v>
      </c>
      <c r="D279" s="618">
        <f>'7. LISTADO DE PELÍCULAS'!D58</f>
        <v>0</v>
      </c>
      <c r="E279" s="625" t="e">
        <f>VLOOKUP(D279,PAÍSES!$A$2:$C$200,3,FALSE)</f>
        <v>#N/A</v>
      </c>
      <c r="F279" s="622">
        <f>'7. LISTADO DE PELÍCULAS'!F58</f>
        <v>0</v>
      </c>
      <c r="G279" s="624">
        <f>'7. LISTADO DE PELÍCULAS'!G58</f>
        <v>0</v>
      </c>
      <c r="H279" s="622">
        <f>'7. LISTADO DE PELÍCULAS'!H58</f>
        <v>0</v>
      </c>
      <c r="I279" s="623">
        <f>'7. LISTADO DE PELÍCULAS'!I58</f>
        <v>0</v>
      </c>
      <c r="J279" s="623">
        <f>'7. LISTADO DE PELÍCULAS'!J58</f>
        <v>0</v>
      </c>
      <c r="K279" s="624">
        <f>'7. LISTADO DE PELÍCULAS'!K58</f>
        <v>0</v>
      </c>
      <c r="L279" s="622">
        <f>'7. LISTADO DE PELÍCULAS'!L58</f>
        <v>0</v>
      </c>
      <c r="M279" s="623">
        <f>'7. LISTADO DE PELÍCULAS'!M58</f>
        <v>0</v>
      </c>
      <c r="N279" s="624">
        <f>'7. LISTADO DE PELÍCULAS'!N58</f>
        <v>0</v>
      </c>
      <c r="O279" s="32"/>
      <c r="P279" s="352"/>
      <c r="Q279" s="352"/>
      <c r="R279" s="352"/>
    </row>
    <row r="280" spans="2:18" s="347" customFormat="1" ht="35.1" customHeight="1" x14ac:dyDescent="0.25">
      <c r="B280" s="618">
        <f>'7. LISTADO DE PELÍCULAS'!B59</f>
        <v>0</v>
      </c>
      <c r="C280" s="619">
        <f>'7. LISTADO DE PELÍCULAS'!C59</f>
        <v>0</v>
      </c>
      <c r="D280" s="618">
        <f>'7. LISTADO DE PELÍCULAS'!D59</f>
        <v>0</v>
      </c>
      <c r="E280" s="625" t="e">
        <f>VLOOKUP(D280,PAÍSES!$A$2:$C$200,3,FALSE)</f>
        <v>#N/A</v>
      </c>
      <c r="F280" s="622">
        <f>'7. LISTADO DE PELÍCULAS'!F59</f>
        <v>0</v>
      </c>
      <c r="G280" s="624">
        <f>'7. LISTADO DE PELÍCULAS'!G59</f>
        <v>0</v>
      </c>
      <c r="H280" s="622">
        <f>'7. LISTADO DE PELÍCULAS'!H59</f>
        <v>0</v>
      </c>
      <c r="I280" s="623">
        <f>'7. LISTADO DE PELÍCULAS'!I59</f>
        <v>0</v>
      </c>
      <c r="J280" s="623">
        <f>'7. LISTADO DE PELÍCULAS'!J59</f>
        <v>0</v>
      </c>
      <c r="K280" s="624">
        <f>'7. LISTADO DE PELÍCULAS'!K59</f>
        <v>0</v>
      </c>
      <c r="L280" s="622">
        <f>'7. LISTADO DE PELÍCULAS'!L59</f>
        <v>0</v>
      </c>
      <c r="M280" s="623">
        <f>'7. LISTADO DE PELÍCULAS'!M59</f>
        <v>0</v>
      </c>
      <c r="N280" s="624">
        <f>'7. LISTADO DE PELÍCULAS'!N59</f>
        <v>0</v>
      </c>
      <c r="O280" s="32"/>
      <c r="P280" s="352"/>
      <c r="Q280" s="352"/>
      <c r="R280" s="352"/>
    </row>
    <row r="281" spans="2:18" s="347" customFormat="1" ht="35.1" customHeight="1" x14ac:dyDescent="0.25">
      <c r="B281" s="618">
        <f>'7. LISTADO DE PELÍCULAS'!B60</f>
        <v>0</v>
      </c>
      <c r="C281" s="619">
        <f>'7. LISTADO DE PELÍCULAS'!C60</f>
        <v>0</v>
      </c>
      <c r="D281" s="618">
        <f>'7. LISTADO DE PELÍCULAS'!D60</f>
        <v>0</v>
      </c>
      <c r="E281" s="625" t="e">
        <f>VLOOKUP(D281,PAÍSES!$A$2:$C$200,3,FALSE)</f>
        <v>#N/A</v>
      </c>
      <c r="F281" s="622">
        <f>'7. LISTADO DE PELÍCULAS'!F60</f>
        <v>0</v>
      </c>
      <c r="G281" s="624">
        <f>'7. LISTADO DE PELÍCULAS'!G60</f>
        <v>0</v>
      </c>
      <c r="H281" s="622">
        <f>'7. LISTADO DE PELÍCULAS'!H60</f>
        <v>0</v>
      </c>
      <c r="I281" s="623">
        <f>'7. LISTADO DE PELÍCULAS'!I60</f>
        <v>0</v>
      </c>
      <c r="J281" s="623">
        <f>'7. LISTADO DE PELÍCULAS'!J60</f>
        <v>0</v>
      </c>
      <c r="K281" s="624">
        <f>'7. LISTADO DE PELÍCULAS'!K60</f>
        <v>0</v>
      </c>
      <c r="L281" s="622">
        <f>'7. LISTADO DE PELÍCULAS'!L60</f>
        <v>0</v>
      </c>
      <c r="M281" s="623">
        <f>'7. LISTADO DE PELÍCULAS'!M60</f>
        <v>0</v>
      </c>
      <c r="N281" s="624">
        <f>'7. LISTADO DE PELÍCULAS'!N60</f>
        <v>0</v>
      </c>
      <c r="O281" s="32"/>
      <c r="P281" s="352"/>
      <c r="Q281" s="352"/>
      <c r="R281" s="352"/>
    </row>
    <row r="282" spans="2:18" s="347" customFormat="1" ht="35.1" customHeight="1" x14ac:dyDescent="0.25">
      <c r="B282" s="618">
        <f>'7. LISTADO DE PELÍCULAS'!B61</f>
        <v>0</v>
      </c>
      <c r="C282" s="619">
        <f>'7. LISTADO DE PELÍCULAS'!C61</f>
        <v>0</v>
      </c>
      <c r="D282" s="618">
        <f>'7. LISTADO DE PELÍCULAS'!D61</f>
        <v>0</v>
      </c>
      <c r="E282" s="625" t="e">
        <f>VLOOKUP(D282,PAÍSES!$A$2:$C$200,3,FALSE)</f>
        <v>#N/A</v>
      </c>
      <c r="F282" s="622">
        <f>'7. LISTADO DE PELÍCULAS'!F61</f>
        <v>0</v>
      </c>
      <c r="G282" s="624">
        <f>'7. LISTADO DE PELÍCULAS'!G61</f>
        <v>0</v>
      </c>
      <c r="H282" s="622">
        <f>'7. LISTADO DE PELÍCULAS'!H61</f>
        <v>0</v>
      </c>
      <c r="I282" s="623">
        <f>'7. LISTADO DE PELÍCULAS'!I61</f>
        <v>0</v>
      </c>
      <c r="J282" s="623">
        <f>'7. LISTADO DE PELÍCULAS'!J61</f>
        <v>0</v>
      </c>
      <c r="K282" s="624">
        <f>'7. LISTADO DE PELÍCULAS'!K61</f>
        <v>0</v>
      </c>
      <c r="L282" s="622">
        <f>'7. LISTADO DE PELÍCULAS'!L61</f>
        <v>0</v>
      </c>
      <c r="M282" s="623">
        <f>'7. LISTADO DE PELÍCULAS'!M61</f>
        <v>0</v>
      </c>
      <c r="N282" s="624">
        <f>'7. LISTADO DE PELÍCULAS'!N61</f>
        <v>0</v>
      </c>
      <c r="O282" s="32"/>
      <c r="P282" s="352"/>
      <c r="Q282" s="352"/>
      <c r="R282" s="352"/>
    </row>
    <row r="283" spans="2:18" s="347" customFormat="1" ht="35.1" customHeight="1" x14ac:dyDescent="0.25">
      <c r="B283" s="618">
        <f>'7. LISTADO DE PELÍCULAS'!B62</f>
        <v>0</v>
      </c>
      <c r="C283" s="619">
        <f>'7. LISTADO DE PELÍCULAS'!C62</f>
        <v>0</v>
      </c>
      <c r="D283" s="618">
        <f>'7. LISTADO DE PELÍCULAS'!D62</f>
        <v>0</v>
      </c>
      <c r="E283" s="625" t="e">
        <f>VLOOKUP(D283,PAÍSES!$A$2:$C$200,3,FALSE)</f>
        <v>#N/A</v>
      </c>
      <c r="F283" s="622">
        <f>'7. LISTADO DE PELÍCULAS'!F62</f>
        <v>0</v>
      </c>
      <c r="G283" s="624">
        <f>'7. LISTADO DE PELÍCULAS'!G62</f>
        <v>0</v>
      </c>
      <c r="H283" s="622">
        <f>'7. LISTADO DE PELÍCULAS'!H62</f>
        <v>0</v>
      </c>
      <c r="I283" s="623">
        <f>'7. LISTADO DE PELÍCULAS'!I62</f>
        <v>0</v>
      </c>
      <c r="J283" s="623">
        <f>'7. LISTADO DE PELÍCULAS'!J62</f>
        <v>0</v>
      </c>
      <c r="K283" s="624">
        <f>'7. LISTADO DE PELÍCULAS'!K62</f>
        <v>0</v>
      </c>
      <c r="L283" s="622">
        <f>'7. LISTADO DE PELÍCULAS'!L62</f>
        <v>0</v>
      </c>
      <c r="M283" s="623">
        <f>'7. LISTADO DE PELÍCULAS'!M62</f>
        <v>0</v>
      </c>
      <c r="N283" s="624">
        <f>'7. LISTADO DE PELÍCULAS'!N62</f>
        <v>0</v>
      </c>
      <c r="O283" s="32"/>
      <c r="P283" s="352"/>
      <c r="Q283" s="352"/>
      <c r="R283" s="352"/>
    </row>
    <row r="284" spans="2:18" s="347" customFormat="1" ht="35.1" customHeight="1" x14ac:dyDescent="0.25">
      <c r="B284" s="618">
        <f>'7. LISTADO DE PELÍCULAS'!B63</f>
        <v>0</v>
      </c>
      <c r="C284" s="619">
        <f>'7. LISTADO DE PELÍCULAS'!C63</f>
        <v>0</v>
      </c>
      <c r="D284" s="618">
        <f>'7. LISTADO DE PELÍCULAS'!D63</f>
        <v>0</v>
      </c>
      <c r="E284" s="625" t="e">
        <f>VLOOKUP(D284,PAÍSES!$A$2:$C$200,3,FALSE)</f>
        <v>#N/A</v>
      </c>
      <c r="F284" s="622">
        <f>'7. LISTADO DE PELÍCULAS'!F63</f>
        <v>0</v>
      </c>
      <c r="G284" s="624">
        <f>'7. LISTADO DE PELÍCULAS'!G63</f>
        <v>0</v>
      </c>
      <c r="H284" s="622">
        <f>'7. LISTADO DE PELÍCULAS'!H63</f>
        <v>0</v>
      </c>
      <c r="I284" s="623">
        <f>'7. LISTADO DE PELÍCULAS'!I63</f>
        <v>0</v>
      </c>
      <c r="J284" s="623">
        <f>'7. LISTADO DE PELÍCULAS'!J63</f>
        <v>0</v>
      </c>
      <c r="K284" s="624">
        <f>'7. LISTADO DE PELÍCULAS'!K63</f>
        <v>0</v>
      </c>
      <c r="L284" s="622">
        <f>'7. LISTADO DE PELÍCULAS'!L63</f>
        <v>0</v>
      </c>
      <c r="M284" s="623">
        <f>'7. LISTADO DE PELÍCULAS'!M63</f>
        <v>0</v>
      </c>
      <c r="N284" s="624">
        <f>'7. LISTADO DE PELÍCULAS'!N63</f>
        <v>0</v>
      </c>
      <c r="O284" s="32"/>
      <c r="P284" s="352"/>
      <c r="Q284" s="352"/>
      <c r="R284" s="352"/>
    </row>
    <row r="285" spans="2:18" s="347" customFormat="1" ht="35.1" customHeight="1" x14ac:dyDescent="0.25">
      <c r="B285" s="618">
        <f>'7. LISTADO DE PELÍCULAS'!B64</f>
        <v>0</v>
      </c>
      <c r="C285" s="619">
        <f>'7. LISTADO DE PELÍCULAS'!C64</f>
        <v>0</v>
      </c>
      <c r="D285" s="618">
        <f>'7. LISTADO DE PELÍCULAS'!D64</f>
        <v>0</v>
      </c>
      <c r="E285" s="625" t="e">
        <f>VLOOKUP(D285,PAÍSES!$A$2:$C$200,3,FALSE)</f>
        <v>#N/A</v>
      </c>
      <c r="F285" s="622">
        <f>'7. LISTADO DE PELÍCULAS'!F64</f>
        <v>0</v>
      </c>
      <c r="G285" s="624">
        <f>'7. LISTADO DE PELÍCULAS'!G64</f>
        <v>0</v>
      </c>
      <c r="H285" s="622">
        <f>'7. LISTADO DE PELÍCULAS'!H64</f>
        <v>0</v>
      </c>
      <c r="I285" s="623">
        <f>'7. LISTADO DE PELÍCULAS'!I64</f>
        <v>0</v>
      </c>
      <c r="J285" s="623">
        <f>'7. LISTADO DE PELÍCULAS'!J64</f>
        <v>0</v>
      </c>
      <c r="K285" s="624">
        <f>'7. LISTADO DE PELÍCULAS'!K64</f>
        <v>0</v>
      </c>
      <c r="L285" s="622">
        <f>'7. LISTADO DE PELÍCULAS'!L64</f>
        <v>0</v>
      </c>
      <c r="M285" s="623">
        <f>'7. LISTADO DE PELÍCULAS'!M64</f>
        <v>0</v>
      </c>
      <c r="N285" s="624">
        <f>'7. LISTADO DE PELÍCULAS'!N64</f>
        <v>0</v>
      </c>
      <c r="O285" s="32"/>
      <c r="P285" s="352"/>
      <c r="Q285" s="352"/>
      <c r="R285" s="352"/>
    </row>
    <row r="286" spans="2:18" s="347" customFormat="1" ht="35.1" customHeight="1" x14ac:dyDescent="0.25">
      <c r="B286" s="618">
        <f>'7. LISTADO DE PELÍCULAS'!B65</f>
        <v>0</v>
      </c>
      <c r="C286" s="619">
        <f>'7. LISTADO DE PELÍCULAS'!C65</f>
        <v>0</v>
      </c>
      <c r="D286" s="618">
        <f>'7. LISTADO DE PELÍCULAS'!D65</f>
        <v>0</v>
      </c>
      <c r="E286" s="625" t="e">
        <f>VLOOKUP(D286,PAÍSES!$A$2:$C$200,3,FALSE)</f>
        <v>#N/A</v>
      </c>
      <c r="F286" s="622">
        <f>'7. LISTADO DE PELÍCULAS'!F65</f>
        <v>0</v>
      </c>
      <c r="G286" s="624">
        <f>'7. LISTADO DE PELÍCULAS'!G65</f>
        <v>0</v>
      </c>
      <c r="H286" s="622">
        <f>'7. LISTADO DE PELÍCULAS'!H65</f>
        <v>0</v>
      </c>
      <c r="I286" s="623">
        <f>'7. LISTADO DE PELÍCULAS'!I65</f>
        <v>0</v>
      </c>
      <c r="J286" s="623">
        <f>'7. LISTADO DE PELÍCULAS'!J65</f>
        <v>0</v>
      </c>
      <c r="K286" s="624">
        <f>'7. LISTADO DE PELÍCULAS'!K65</f>
        <v>0</v>
      </c>
      <c r="L286" s="622">
        <f>'7. LISTADO DE PELÍCULAS'!L65</f>
        <v>0</v>
      </c>
      <c r="M286" s="623">
        <f>'7. LISTADO DE PELÍCULAS'!M65</f>
        <v>0</v>
      </c>
      <c r="N286" s="624">
        <f>'7. LISTADO DE PELÍCULAS'!N65</f>
        <v>0</v>
      </c>
      <c r="O286" s="32"/>
      <c r="P286" s="352"/>
      <c r="Q286" s="352"/>
      <c r="R286" s="352"/>
    </row>
    <row r="287" spans="2:18" s="347" customFormat="1" ht="35.1" customHeight="1" x14ac:dyDescent="0.25">
      <c r="B287" s="618">
        <f>'7. LISTADO DE PELÍCULAS'!B66</f>
        <v>0</v>
      </c>
      <c r="C287" s="619">
        <f>'7. LISTADO DE PELÍCULAS'!C66</f>
        <v>0</v>
      </c>
      <c r="D287" s="618">
        <f>'7. LISTADO DE PELÍCULAS'!D66</f>
        <v>0</v>
      </c>
      <c r="E287" s="625" t="e">
        <f>VLOOKUP(D287,PAÍSES!$A$2:$C$200,3,FALSE)</f>
        <v>#N/A</v>
      </c>
      <c r="F287" s="622">
        <f>'7. LISTADO DE PELÍCULAS'!F66</f>
        <v>0</v>
      </c>
      <c r="G287" s="624">
        <f>'7. LISTADO DE PELÍCULAS'!G66</f>
        <v>0</v>
      </c>
      <c r="H287" s="622">
        <f>'7. LISTADO DE PELÍCULAS'!H66</f>
        <v>0</v>
      </c>
      <c r="I287" s="623">
        <f>'7. LISTADO DE PELÍCULAS'!I66</f>
        <v>0</v>
      </c>
      <c r="J287" s="623">
        <f>'7. LISTADO DE PELÍCULAS'!J66</f>
        <v>0</v>
      </c>
      <c r="K287" s="624">
        <f>'7. LISTADO DE PELÍCULAS'!K66</f>
        <v>0</v>
      </c>
      <c r="L287" s="622">
        <f>'7. LISTADO DE PELÍCULAS'!L66</f>
        <v>0</v>
      </c>
      <c r="M287" s="623">
        <f>'7. LISTADO DE PELÍCULAS'!M66</f>
        <v>0</v>
      </c>
      <c r="N287" s="624">
        <f>'7. LISTADO DE PELÍCULAS'!N66</f>
        <v>0</v>
      </c>
      <c r="O287" s="32"/>
      <c r="P287" s="352"/>
      <c r="Q287" s="352"/>
      <c r="R287" s="352"/>
    </row>
    <row r="288" spans="2:18" s="347" customFormat="1" ht="35.1" customHeight="1" x14ac:dyDescent="0.25">
      <c r="B288" s="618">
        <f>'7. LISTADO DE PELÍCULAS'!B67</f>
        <v>0</v>
      </c>
      <c r="C288" s="619">
        <f>'7. LISTADO DE PELÍCULAS'!C67</f>
        <v>0</v>
      </c>
      <c r="D288" s="618">
        <f>'7. LISTADO DE PELÍCULAS'!D67</f>
        <v>0</v>
      </c>
      <c r="E288" s="625" t="e">
        <f>VLOOKUP(D288,PAÍSES!$A$2:$C$200,3,FALSE)</f>
        <v>#N/A</v>
      </c>
      <c r="F288" s="622">
        <f>'7. LISTADO DE PELÍCULAS'!F67</f>
        <v>0</v>
      </c>
      <c r="G288" s="624">
        <f>'7. LISTADO DE PELÍCULAS'!G67</f>
        <v>0</v>
      </c>
      <c r="H288" s="622">
        <f>'7. LISTADO DE PELÍCULAS'!H67</f>
        <v>0</v>
      </c>
      <c r="I288" s="623">
        <f>'7. LISTADO DE PELÍCULAS'!I67</f>
        <v>0</v>
      </c>
      <c r="J288" s="623">
        <f>'7. LISTADO DE PELÍCULAS'!J67</f>
        <v>0</v>
      </c>
      <c r="K288" s="624">
        <f>'7. LISTADO DE PELÍCULAS'!K67</f>
        <v>0</v>
      </c>
      <c r="L288" s="622">
        <f>'7. LISTADO DE PELÍCULAS'!L67</f>
        <v>0</v>
      </c>
      <c r="M288" s="623">
        <f>'7. LISTADO DE PELÍCULAS'!M67</f>
        <v>0</v>
      </c>
      <c r="N288" s="624">
        <f>'7. LISTADO DE PELÍCULAS'!N67</f>
        <v>0</v>
      </c>
      <c r="O288" s="32"/>
      <c r="P288" s="352"/>
      <c r="Q288" s="352"/>
      <c r="R288" s="352"/>
    </row>
    <row r="289" spans="2:18" s="347" customFormat="1" ht="35.1" customHeight="1" x14ac:dyDescent="0.25">
      <c r="B289" s="618">
        <f>'7. LISTADO DE PELÍCULAS'!B68</f>
        <v>0</v>
      </c>
      <c r="C289" s="619">
        <f>'7. LISTADO DE PELÍCULAS'!C68</f>
        <v>0</v>
      </c>
      <c r="D289" s="618">
        <f>'7. LISTADO DE PELÍCULAS'!D68</f>
        <v>0</v>
      </c>
      <c r="E289" s="625" t="e">
        <f>VLOOKUP(D289,PAÍSES!$A$2:$C$200,3,FALSE)</f>
        <v>#N/A</v>
      </c>
      <c r="F289" s="622">
        <f>'7. LISTADO DE PELÍCULAS'!F68</f>
        <v>0</v>
      </c>
      <c r="G289" s="624">
        <f>'7. LISTADO DE PELÍCULAS'!G68</f>
        <v>0</v>
      </c>
      <c r="H289" s="622">
        <f>'7. LISTADO DE PELÍCULAS'!H68</f>
        <v>0</v>
      </c>
      <c r="I289" s="623">
        <f>'7. LISTADO DE PELÍCULAS'!I68</f>
        <v>0</v>
      </c>
      <c r="J289" s="623">
        <f>'7. LISTADO DE PELÍCULAS'!J68</f>
        <v>0</v>
      </c>
      <c r="K289" s="624">
        <f>'7. LISTADO DE PELÍCULAS'!K68</f>
        <v>0</v>
      </c>
      <c r="L289" s="622">
        <f>'7. LISTADO DE PELÍCULAS'!L68</f>
        <v>0</v>
      </c>
      <c r="M289" s="623">
        <f>'7. LISTADO DE PELÍCULAS'!M68</f>
        <v>0</v>
      </c>
      <c r="N289" s="624">
        <f>'7. LISTADO DE PELÍCULAS'!N68</f>
        <v>0</v>
      </c>
      <c r="O289" s="32"/>
      <c r="P289" s="352"/>
      <c r="Q289" s="352"/>
      <c r="R289" s="352"/>
    </row>
    <row r="290" spans="2:18" s="347" customFormat="1" ht="35.1" customHeight="1" x14ac:dyDescent="0.25">
      <c r="B290" s="618">
        <f>'7. LISTADO DE PELÍCULAS'!B69</f>
        <v>0</v>
      </c>
      <c r="C290" s="619">
        <f>'7. LISTADO DE PELÍCULAS'!C69</f>
        <v>0</v>
      </c>
      <c r="D290" s="618">
        <f>'7. LISTADO DE PELÍCULAS'!D69</f>
        <v>0</v>
      </c>
      <c r="E290" s="625" t="e">
        <f>VLOOKUP(D290,PAÍSES!$A$2:$C$200,3,FALSE)</f>
        <v>#N/A</v>
      </c>
      <c r="F290" s="622">
        <f>'7. LISTADO DE PELÍCULAS'!F69</f>
        <v>0</v>
      </c>
      <c r="G290" s="624">
        <f>'7. LISTADO DE PELÍCULAS'!G69</f>
        <v>0</v>
      </c>
      <c r="H290" s="622">
        <f>'7. LISTADO DE PELÍCULAS'!H69</f>
        <v>0</v>
      </c>
      <c r="I290" s="623">
        <f>'7. LISTADO DE PELÍCULAS'!I69</f>
        <v>0</v>
      </c>
      <c r="J290" s="623">
        <f>'7. LISTADO DE PELÍCULAS'!J69</f>
        <v>0</v>
      </c>
      <c r="K290" s="624">
        <f>'7. LISTADO DE PELÍCULAS'!K69</f>
        <v>0</v>
      </c>
      <c r="L290" s="622">
        <f>'7. LISTADO DE PELÍCULAS'!L69</f>
        <v>0</v>
      </c>
      <c r="M290" s="623">
        <f>'7. LISTADO DE PELÍCULAS'!M69</f>
        <v>0</v>
      </c>
      <c r="N290" s="624">
        <f>'7. LISTADO DE PELÍCULAS'!N69</f>
        <v>0</v>
      </c>
      <c r="O290" s="32"/>
      <c r="P290" s="352"/>
      <c r="Q290" s="352"/>
      <c r="R290" s="352"/>
    </row>
    <row r="291" spans="2:18" s="347" customFormat="1" ht="35.1" customHeight="1" x14ac:dyDescent="0.25">
      <c r="B291" s="618">
        <f>'7. LISTADO DE PELÍCULAS'!B70</f>
        <v>0</v>
      </c>
      <c r="C291" s="619">
        <f>'7. LISTADO DE PELÍCULAS'!C70</f>
        <v>0</v>
      </c>
      <c r="D291" s="618">
        <f>'7. LISTADO DE PELÍCULAS'!D70</f>
        <v>0</v>
      </c>
      <c r="E291" s="625" t="e">
        <f>VLOOKUP(D291,PAÍSES!$A$2:$C$200,3,FALSE)</f>
        <v>#N/A</v>
      </c>
      <c r="F291" s="622">
        <f>'7. LISTADO DE PELÍCULAS'!F70</f>
        <v>0</v>
      </c>
      <c r="G291" s="624">
        <f>'7. LISTADO DE PELÍCULAS'!G70</f>
        <v>0</v>
      </c>
      <c r="H291" s="622">
        <f>'7. LISTADO DE PELÍCULAS'!H70</f>
        <v>0</v>
      </c>
      <c r="I291" s="623">
        <f>'7. LISTADO DE PELÍCULAS'!I70</f>
        <v>0</v>
      </c>
      <c r="J291" s="623">
        <f>'7. LISTADO DE PELÍCULAS'!J70</f>
        <v>0</v>
      </c>
      <c r="K291" s="624">
        <f>'7. LISTADO DE PELÍCULAS'!K70</f>
        <v>0</v>
      </c>
      <c r="L291" s="622">
        <f>'7. LISTADO DE PELÍCULAS'!L70</f>
        <v>0</v>
      </c>
      <c r="M291" s="623">
        <f>'7. LISTADO DE PELÍCULAS'!M70</f>
        <v>0</v>
      </c>
      <c r="N291" s="624">
        <f>'7. LISTADO DE PELÍCULAS'!N70</f>
        <v>0</v>
      </c>
      <c r="O291" s="32"/>
      <c r="P291" s="352"/>
      <c r="Q291" s="352"/>
      <c r="R291" s="352"/>
    </row>
    <row r="292" spans="2:18" s="347" customFormat="1" ht="35.1" customHeight="1" x14ac:dyDescent="0.25">
      <c r="B292" s="618">
        <f>'7. LISTADO DE PELÍCULAS'!B71</f>
        <v>0</v>
      </c>
      <c r="C292" s="619">
        <f>'7. LISTADO DE PELÍCULAS'!C71</f>
        <v>0</v>
      </c>
      <c r="D292" s="618">
        <f>'7. LISTADO DE PELÍCULAS'!D71</f>
        <v>0</v>
      </c>
      <c r="E292" s="625" t="e">
        <f>VLOOKUP(D292,PAÍSES!$A$2:$C$200,3,FALSE)</f>
        <v>#N/A</v>
      </c>
      <c r="F292" s="622">
        <f>'7. LISTADO DE PELÍCULAS'!F71</f>
        <v>0</v>
      </c>
      <c r="G292" s="624">
        <f>'7. LISTADO DE PELÍCULAS'!G71</f>
        <v>0</v>
      </c>
      <c r="H292" s="622">
        <f>'7. LISTADO DE PELÍCULAS'!H71</f>
        <v>0</v>
      </c>
      <c r="I292" s="623">
        <f>'7. LISTADO DE PELÍCULAS'!I71</f>
        <v>0</v>
      </c>
      <c r="J292" s="623">
        <f>'7. LISTADO DE PELÍCULAS'!J71</f>
        <v>0</v>
      </c>
      <c r="K292" s="624">
        <f>'7. LISTADO DE PELÍCULAS'!K71</f>
        <v>0</v>
      </c>
      <c r="L292" s="622">
        <f>'7. LISTADO DE PELÍCULAS'!L71</f>
        <v>0</v>
      </c>
      <c r="M292" s="623">
        <f>'7. LISTADO DE PELÍCULAS'!M71</f>
        <v>0</v>
      </c>
      <c r="N292" s="624">
        <f>'7. LISTADO DE PELÍCULAS'!N71</f>
        <v>0</v>
      </c>
      <c r="O292" s="32"/>
      <c r="P292" s="352"/>
      <c r="Q292" s="352"/>
      <c r="R292" s="352"/>
    </row>
    <row r="293" spans="2:18" s="347" customFormat="1" ht="35.1" customHeight="1" x14ac:dyDescent="0.25">
      <c r="B293" s="618">
        <f>'7. LISTADO DE PELÍCULAS'!B72</f>
        <v>0</v>
      </c>
      <c r="C293" s="619">
        <f>'7. LISTADO DE PELÍCULAS'!C72</f>
        <v>0</v>
      </c>
      <c r="D293" s="618">
        <f>'7. LISTADO DE PELÍCULAS'!D72</f>
        <v>0</v>
      </c>
      <c r="E293" s="625" t="e">
        <f>VLOOKUP(D293,PAÍSES!$A$2:$C$200,3,FALSE)</f>
        <v>#N/A</v>
      </c>
      <c r="F293" s="622">
        <f>'7. LISTADO DE PELÍCULAS'!F72</f>
        <v>0</v>
      </c>
      <c r="G293" s="624">
        <f>'7. LISTADO DE PELÍCULAS'!G72</f>
        <v>0</v>
      </c>
      <c r="H293" s="622">
        <f>'7. LISTADO DE PELÍCULAS'!H72</f>
        <v>0</v>
      </c>
      <c r="I293" s="623">
        <f>'7. LISTADO DE PELÍCULAS'!I72</f>
        <v>0</v>
      </c>
      <c r="J293" s="623">
        <f>'7. LISTADO DE PELÍCULAS'!J72</f>
        <v>0</v>
      </c>
      <c r="K293" s="624">
        <f>'7. LISTADO DE PELÍCULAS'!K72</f>
        <v>0</v>
      </c>
      <c r="L293" s="622">
        <f>'7. LISTADO DE PELÍCULAS'!L72</f>
        <v>0</v>
      </c>
      <c r="M293" s="623">
        <f>'7. LISTADO DE PELÍCULAS'!M72</f>
        <v>0</v>
      </c>
      <c r="N293" s="624">
        <f>'7. LISTADO DE PELÍCULAS'!N72</f>
        <v>0</v>
      </c>
      <c r="O293" s="32"/>
      <c r="P293" s="352"/>
      <c r="Q293" s="352"/>
      <c r="R293" s="352"/>
    </row>
    <row r="294" spans="2:18" s="347" customFormat="1" ht="35.1" customHeight="1" x14ac:dyDescent="0.25">
      <c r="B294" s="618">
        <f>'7. LISTADO DE PELÍCULAS'!B73</f>
        <v>0</v>
      </c>
      <c r="C294" s="619">
        <f>'7. LISTADO DE PELÍCULAS'!C73</f>
        <v>0</v>
      </c>
      <c r="D294" s="618">
        <f>'7. LISTADO DE PELÍCULAS'!D73</f>
        <v>0</v>
      </c>
      <c r="E294" s="625" t="e">
        <f>VLOOKUP(D294,PAÍSES!$A$2:$C$200,3,FALSE)</f>
        <v>#N/A</v>
      </c>
      <c r="F294" s="622">
        <f>'7. LISTADO DE PELÍCULAS'!F73</f>
        <v>0</v>
      </c>
      <c r="G294" s="624">
        <f>'7. LISTADO DE PELÍCULAS'!G73</f>
        <v>0</v>
      </c>
      <c r="H294" s="622">
        <f>'7. LISTADO DE PELÍCULAS'!H73</f>
        <v>0</v>
      </c>
      <c r="I294" s="623">
        <f>'7. LISTADO DE PELÍCULAS'!I73</f>
        <v>0</v>
      </c>
      <c r="J294" s="623">
        <f>'7. LISTADO DE PELÍCULAS'!J73</f>
        <v>0</v>
      </c>
      <c r="K294" s="624">
        <f>'7. LISTADO DE PELÍCULAS'!K73</f>
        <v>0</v>
      </c>
      <c r="L294" s="622">
        <f>'7. LISTADO DE PELÍCULAS'!L73</f>
        <v>0</v>
      </c>
      <c r="M294" s="623">
        <f>'7. LISTADO DE PELÍCULAS'!M73</f>
        <v>0</v>
      </c>
      <c r="N294" s="624">
        <f>'7. LISTADO DE PELÍCULAS'!N73</f>
        <v>0</v>
      </c>
      <c r="O294" s="32"/>
      <c r="P294" s="352"/>
      <c r="Q294" s="352"/>
      <c r="R294" s="352"/>
    </row>
    <row r="295" spans="2:18" s="347" customFormat="1" ht="35.1" customHeight="1" x14ac:dyDescent="0.25">
      <c r="B295" s="618">
        <f>'7. LISTADO DE PELÍCULAS'!B74</f>
        <v>0</v>
      </c>
      <c r="C295" s="619">
        <f>'7. LISTADO DE PELÍCULAS'!C74</f>
        <v>0</v>
      </c>
      <c r="D295" s="618">
        <f>'7. LISTADO DE PELÍCULAS'!D74</f>
        <v>0</v>
      </c>
      <c r="E295" s="625" t="e">
        <f>VLOOKUP(D295,PAÍSES!$A$2:$C$200,3,FALSE)</f>
        <v>#N/A</v>
      </c>
      <c r="F295" s="622">
        <f>'7. LISTADO DE PELÍCULAS'!F74</f>
        <v>0</v>
      </c>
      <c r="G295" s="624">
        <f>'7. LISTADO DE PELÍCULAS'!G74</f>
        <v>0</v>
      </c>
      <c r="H295" s="622">
        <f>'7. LISTADO DE PELÍCULAS'!H74</f>
        <v>0</v>
      </c>
      <c r="I295" s="623">
        <f>'7. LISTADO DE PELÍCULAS'!I74</f>
        <v>0</v>
      </c>
      <c r="J295" s="623">
        <f>'7. LISTADO DE PELÍCULAS'!J74</f>
        <v>0</v>
      </c>
      <c r="K295" s="624">
        <f>'7. LISTADO DE PELÍCULAS'!K74</f>
        <v>0</v>
      </c>
      <c r="L295" s="622">
        <f>'7. LISTADO DE PELÍCULAS'!L74</f>
        <v>0</v>
      </c>
      <c r="M295" s="623">
        <f>'7. LISTADO DE PELÍCULAS'!M74</f>
        <v>0</v>
      </c>
      <c r="N295" s="624">
        <f>'7. LISTADO DE PELÍCULAS'!N74</f>
        <v>0</v>
      </c>
      <c r="O295" s="32"/>
      <c r="P295" s="352"/>
      <c r="Q295" s="352"/>
      <c r="R295" s="352"/>
    </row>
    <row r="296" spans="2:18" s="347" customFormat="1" ht="35.1" customHeight="1" x14ac:dyDescent="0.25">
      <c r="B296" s="618">
        <f>'7. LISTADO DE PELÍCULAS'!B75</f>
        <v>0</v>
      </c>
      <c r="C296" s="619">
        <f>'7. LISTADO DE PELÍCULAS'!C75</f>
        <v>0</v>
      </c>
      <c r="D296" s="618">
        <f>'7. LISTADO DE PELÍCULAS'!D75</f>
        <v>0</v>
      </c>
      <c r="E296" s="625" t="e">
        <f>VLOOKUP(D296,PAÍSES!$A$2:$C$200,3,FALSE)</f>
        <v>#N/A</v>
      </c>
      <c r="F296" s="622">
        <f>'7. LISTADO DE PELÍCULAS'!F75</f>
        <v>0</v>
      </c>
      <c r="G296" s="624">
        <f>'7. LISTADO DE PELÍCULAS'!G75</f>
        <v>0</v>
      </c>
      <c r="H296" s="622">
        <f>'7. LISTADO DE PELÍCULAS'!H75</f>
        <v>0</v>
      </c>
      <c r="I296" s="623">
        <f>'7. LISTADO DE PELÍCULAS'!I75</f>
        <v>0</v>
      </c>
      <c r="J296" s="623">
        <f>'7. LISTADO DE PELÍCULAS'!J75</f>
        <v>0</v>
      </c>
      <c r="K296" s="624">
        <f>'7. LISTADO DE PELÍCULAS'!K75</f>
        <v>0</v>
      </c>
      <c r="L296" s="622">
        <f>'7. LISTADO DE PELÍCULAS'!L75</f>
        <v>0</v>
      </c>
      <c r="M296" s="623">
        <f>'7. LISTADO DE PELÍCULAS'!M75</f>
        <v>0</v>
      </c>
      <c r="N296" s="624">
        <f>'7. LISTADO DE PELÍCULAS'!N75</f>
        <v>0</v>
      </c>
      <c r="O296" s="32"/>
      <c r="P296" s="352"/>
      <c r="Q296" s="352"/>
      <c r="R296" s="352"/>
    </row>
    <row r="297" spans="2:18" s="347" customFormat="1" ht="35.1" customHeight="1" x14ac:dyDescent="0.25">
      <c r="B297" s="618">
        <f>'7. LISTADO DE PELÍCULAS'!B76</f>
        <v>0</v>
      </c>
      <c r="C297" s="619">
        <f>'7. LISTADO DE PELÍCULAS'!C76</f>
        <v>0</v>
      </c>
      <c r="D297" s="618">
        <f>'7. LISTADO DE PELÍCULAS'!D76</f>
        <v>0</v>
      </c>
      <c r="E297" s="625" t="e">
        <f>VLOOKUP(D297,PAÍSES!$A$2:$C$200,3,FALSE)</f>
        <v>#N/A</v>
      </c>
      <c r="F297" s="622">
        <f>'7. LISTADO DE PELÍCULAS'!F76</f>
        <v>0</v>
      </c>
      <c r="G297" s="624">
        <f>'7. LISTADO DE PELÍCULAS'!G76</f>
        <v>0</v>
      </c>
      <c r="H297" s="622">
        <f>'7. LISTADO DE PELÍCULAS'!H76</f>
        <v>0</v>
      </c>
      <c r="I297" s="623">
        <f>'7. LISTADO DE PELÍCULAS'!I76</f>
        <v>0</v>
      </c>
      <c r="J297" s="623">
        <f>'7. LISTADO DE PELÍCULAS'!J76</f>
        <v>0</v>
      </c>
      <c r="K297" s="624">
        <f>'7. LISTADO DE PELÍCULAS'!K76</f>
        <v>0</v>
      </c>
      <c r="L297" s="622">
        <f>'7. LISTADO DE PELÍCULAS'!L76</f>
        <v>0</v>
      </c>
      <c r="M297" s="623">
        <f>'7. LISTADO DE PELÍCULAS'!M76</f>
        <v>0</v>
      </c>
      <c r="N297" s="624">
        <f>'7. LISTADO DE PELÍCULAS'!N76</f>
        <v>0</v>
      </c>
      <c r="O297" s="32"/>
      <c r="P297" s="352"/>
      <c r="Q297" s="352"/>
      <c r="R297" s="352"/>
    </row>
    <row r="298" spans="2:18" s="347" customFormat="1" ht="35.1" customHeight="1" x14ac:dyDescent="0.25">
      <c r="B298" s="618">
        <f>'7. LISTADO DE PELÍCULAS'!B77</f>
        <v>0</v>
      </c>
      <c r="C298" s="619">
        <f>'7. LISTADO DE PELÍCULAS'!C77</f>
        <v>0</v>
      </c>
      <c r="D298" s="618">
        <f>'7. LISTADO DE PELÍCULAS'!D77</f>
        <v>0</v>
      </c>
      <c r="E298" s="625" t="e">
        <f>VLOOKUP(D298,PAÍSES!$A$2:$C$200,3,FALSE)</f>
        <v>#N/A</v>
      </c>
      <c r="F298" s="622">
        <f>'7. LISTADO DE PELÍCULAS'!F77</f>
        <v>0</v>
      </c>
      <c r="G298" s="624">
        <f>'7. LISTADO DE PELÍCULAS'!G77</f>
        <v>0</v>
      </c>
      <c r="H298" s="622">
        <f>'7. LISTADO DE PELÍCULAS'!H77</f>
        <v>0</v>
      </c>
      <c r="I298" s="623">
        <f>'7. LISTADO DE PELÍCULAS'!I77</f>
        <v>0</v>
      </c>
      <c r="J298" s="623">
        <f>'7. LISTADO DE PELÍCULAS'!J77</f>
        <v>0</v>
      </c>
      <c r="K298" s="624">
        <f>'7. LISTADO DE PELÍCULAS'!K77</f>
        <v>0</v>
      </c>
      <c r="L298" s="622">
        <f>'7. LISTADO DE PELÍCULAS'!L77</f>
        <v>0</v>
      </c>
      <c r="M298" s="623">
        <f>'7. LISTADO DE PELÍCULAS'!M77</f>
        <v>0</v>
      </c>
      <c r="N298" s="624">
        <f>'7. LISTADO DE PELÍCULAS'!N77</f>
        <v>0</v>
      </c>
      <c r="O298" s="32"/>
      <c r="P298" s="352"/>
      <c r="Q298" s="352"/>
      <c r="R298" s="352"/>
    </row>
    <row r="299" spans="2:18" s="347" customFormat="1" ht="35.1" customHeight="1" x14ac:dyDescent="0.25">
      <c r="B299" s="618">
        <f>'7. LISTADO DE PELÍCULAS'!B78</f>
        <v>0</v>
      </c>
      <c r="C299" s="619">
        <f>'7. LISTADO DE PELÍCULAS'!C78</f>
        <v>0</v>
      </c>
      <c r="D299" s="618">
        <f>'7. LISTADO DE PELÍCULAS'!D78</f>
        <v>0</v>
      </c>
      <c r="E299" s="625" t="e">
        <f>VLOOKUP(D299,PAÍSES!$A$2:$C$200,3,FALSE)</f>
        <v>#N/A</v>
      </c>
      <c r="F299" s="622">
        <f>'7. LISTADO DE PELÍCULAS'!F78</f>
        <v>0</v>
      </c>
      <c r="G299" s="624">
        <f>'7. LISTADO DE PELÍCULAS'!G78</f>
        <v>0</v>
      </c>
      <c r="H299" s="622">
        <f>'7. LISTADO DE PELÍCULAS'!H78</f>
        <v>0</v>
      </c>
      <c r="I299" s="623">
        <f>'7. LISTADO DE PELÍCULAS'!I78</f>
        <v>0</v>
      </c>
      <c r="J299" s="623">
        <f>'7. LISTADO DE PELÍCULAS'!J78</f>
        <v>0</v>
      </c>
      <c r="K299" s="624">
        <f>'7. LISTADO DE PELÍCULAS'!K78</f>
        <v>0</v>
      </c>
      <c r="L299" s="622">
        <f>'7. LISTADO DE PELÍCULAS'!L78</f>
        <v>0</v>
      </c>
      <c r="M299" s="623">
        <f>'7. LISTADO DE PELÍCULAS'!M78</f>
        <v>0</v>
      </c>
      <c r="N299" s="624">
        <f>'7. LISTADO DE PELÍCULAS'!N78</f>
        <v>0</v>
      </c>
      <c r="O299" s="32"/>
      <c r="P299" s="352"/>
      <c r="Q299" s="352"/>
      <c r="R299" s="352"/>
    </row>
    <row r="300" spans="2:18" s="347" customFormat="1" ht="35.1" customHeight="1" x14ac:dyDescent="0.25">
      <c r="B300" s="618">
        <f>'7. LISTADO DE PELÍCULAS'!B79</f>
        <v>0</v>
      </c>
      <c r="C300" s="619">
        <f>'7. LISTADO DE PELÍCULAS'!C79</f>
        <v>0</v>
      </c>
      <c r="D300" s="618">
        <f>'7. LISTADO DE PELÍCULAS'!D79</f>
        <v>0</v>
      </c>
      <c r="E300" s="625" t="e">
        <f>VLOOKUP(D300,PAÍSES!$A$2:$C$200,3,FALSE)</f>
        <v>#N/A</v>
      </c>
      <c r="F300" s="622">
        <f>'7. LISTADO DE PELÍCULAS'!F79</f>
        <v>0</v>
      </c>
      <c r="G300" s="624">
        <f>'7. LISTADO DE PELÍCULAS'!G79</f>
        <v>0</v>
      </c>
      <c r="H300" s="622">
        <f>'7. LISTADO DE PELÍCULAS'!H79</f>
        <v>0</v>
      </c>
      <c r="I300" s="623">
        <f>'7. LISTADO DE PELÍCULAS'!I79</f>
        <v>0</v>
      </c>
      <c r="J300" s="623">
        <f>'7. LISTADO DE PELÍCULAS'!J79</f>
        <v>0</v>
      </c>
      <c r="K300" s="624">
        <f>'7. LISTADO DE PELÍCULAS'!K79</f>
        <v>0</v>
      </c>
      <c r="L300" s="622">
        <f>'7. LISTADO DE PELÍCULAS'!L79</f>
        <v>0</v>
      </c>
      <c r="M300" s="623">
        <f>'7. LISTADO DE PELÍCULAS'!M79</f>
        <v>0</v>
      </c>
      <c r="N300" s="624">
        <f>'7. LISTADO DE PELÍCULAS'!N79</f>
        <v>0</v>
      </c>
      <c r="O300" s="32"/>
      <c r="P300" s="352"/>
      <c r="Q300" s="352"/>
      <c r="R300" s="352"/>
    </row>
    <row r="301" spans="2:18" s="347" customFormat="1" ht="35.1" customHeight="1" x14ac:dyDescent="0.25">
      <c r="B301" s="618">
        <f>'7. LISTADO DE PELÍCULAS'!B80</f>
        <v>0</v>
      </c>
      <c r="C301" s="619">
        <f>'7. LISTADO DE PELÍCULAS'!C80</f>
        <v>0</v>
      </c>
      <c r="D301" s="618">
        <f>'7. LISTADO DE PELÍCULAS'!D80</f>
        <v>0</v>
      </c>
      <c r="E301" s="625" t="e">
        <f>VLOOKUP(D301,PAÍSES!$A$2:$C$200,3,FALSE)</f>
        <v>#N/A</v>
      </c>
      <c r="F301" s="622">
        <f>'7. LISTADO DE PELÍCULAS'!F80</f>
        <v>0</v>
      </c>
      <c r="G301" s="624">
        <f>'7. LISTADO DE PELÍCULAS'!G80</f>
        <v>0</v>
      </c>
      <c r="H301" s="622">
        <f>'7. LISTADO DE PELÍCULAS'!H80</f>
        <v>0</v>
      </c>
      <c r="I301" s="623">
        <f>'7. LISTADO DE PELÍCULAS'!I80</f>
        <v>0</v>
      </c>
      <c r="J301" s="623">
        <f>'7. LISTADO DE PELÍCULAS'!J80</f>
        <v>0</v>
      </c>
      <c r="K301" s="624">
        <f>'7. LISTADO DE PELÍCULAS'!K80</f>
        <v>0</v>
      </c>
      <c r="L301" s="622">
        <f>'7. LISTADO DE PELÍCULAS'!L80</f>
        <v>0</v>
      </c>
      <c r="M301" s="623">
        <f>'7. LISTADO DE PELÍCULAS'!M80</f>
        <v>0</v>
      </c>
      <c r="N301" s="624">
        <f>'7. LISTADO DE PELÍCULAS'!N80</f>
        <v>0</v>
      </c>
      <c r="O301" s="32"/>
      <c r="P301" s="352"/>
      <c r="Q301" s="352"/>
      <c r="R301" s="352"/>
    </row>
    <row r="302" spans="2:18" s="347" customFormat="1" ht="35.1" customHeight="1" x14ac:dyDescent="0.25">
      <c r="B302" s="618">
        <f>'7. LISTADO DE PELÍCULAS'!B81</f>
        <v>0</v>
      </c>
      <c r="C302" s="619">
        <f>'7. LISTADO DE PELÍCULAS'!C81</f>
        <v>0</v>
      </c>
      <c r="D302" s="618">
        <f>'7. LISTADO DE PELÍCULAS'!D81</f>
        <v>0</v>
      </c>
      <c r="E302" s="625" t="e">
        <f>VLOOKUP(D302,PAÍSES!$A$2:$C$200,3,FALSE)</f>
        <v>#N/A</v>
      </c>
      <c r="F302" s="622">
        <f>'7. LISTADO DE PELÍCULAS'!F81</f>
        <v>0</v>
      </c>
      <c r="G302" s="624">
        <f>'7. LISTADO DE PELÍCULAS'!G81</f>
        <v>0</v>
      </c>
      <c r="H302" s="622">
        <f>'7. LISTADO DE PELÍCULAS'!H81</f>
        <v>0</v>
      </c>
      <c r="I302" s="623">
        <f>'7. LISTADO DE PELÍCULAS'!I81</f>
        <v>0</v>
      </c>
      <c r="J302" s="623">
        <f>'7. LISTADO DE PELÍCULAS'!J81</f>
        <v>0</v>
      </c>
      <c r="K302" s="624">
        <f>'7. LISTADO DE PELÍCULAS'!K81</f>
        <v>0</v>
      </c>
      <c r="L302" s="622">
        <f>'7. LISTADO DE PELÍCULAS'!L81</f>
        <v>0</v>
      </c>
      <c r="M302" s="623">
        <f>'7. LISTADO DE PELÍCULAS'!M81</f>
        <v>0</v>
      </c>
      <c r="N302" s="624">
        <f>'7. LISTADO DE PELÍCULAS'!N81</f>
        <v>0</v>
      </c>
      <c r="O302" s="32"/>
      <c r="P302" s="352"/>
      <c r="Q302" s="352"/>
      <c r="R302" s="352"/>
    </row>
    <row r="303" spans="2:18" s="347" customFormat="1" ht="35.1" customHeight="1" x14ac:dyDescent="0.25">
      <c r="B303" s="618">
        <f>'7. LISTADO DE PELÍCULAS'!B82</f>
        <v>0</v>
      </c>
      <c r="C303" s="619">
        <f>'7. LISTADO DE PELÍCULAS'!C82</f>
        <v>0</v>
      </c>
      <c r="D303" s="618">
        <f>'7. LISTADO DE PELÍCULAS'!D82</f>
        <v>0</v>
      </c>
      <c r="E303" s="625" t="e">
        <f>VLOOKUP(D303,PAÍSES!$A$2:$C$200,3,FALSE)</f>
        <v>#N/A</v>
      </c>
      <c r="F303" s="622">
        <f>'7. LISTADO DE PELÍCULAS'!F82</f>
        <v>0</v>
      </c>
      <c r="G303" s="624">
        <f>'7. LISTADO DE PELÍCULAS'!G82</f>
        <v>0</v>
      </c>
      <c r="H303" s="622">
        <f>'7. LISTADO DE PELÍCULAS'!H82</f>
        <v>0</v>
      </c>
      <c r="I303" s="623">
        <f>'7. LISTADO DE PELÍCULAS'!I82</f>
        <v>0</v>
      </c>
      <c r="J303" s="623">
        <f>'7. LISTADO DE PELÍCULAS'!J82</f>
        <v>0</v>
      </c>
      <c r="K303" s="624">
        <f>'7. LISTADO DE PELÍCULAS'!K82</f>
        <v>0</v>
      </c>
      <c r="L303" s="622">
        <f>'7. LISTADO DE PELÍCULAS'!L82</f>
        <v>0</v>
      </c>
      <c r="M303" s="623">
        <f>'7. LISTADO DE PELÍCULAS'!M82</f>
        <v>0</v>
      </c>
      <c r="N303" s="624">
        <f>'7. LISTADO DE PELÍCULAS'!N82</f>
        <v>0</v>
      </c>
      <c r="O303" s="32"/>
      <c r="P303" s="352"/>
      <c r="Q303" s="352"/>
      <c r="R303" s="352"/>
    </row>
    <row r="304" spans="2:18" s="347" customFormat="1" ht="35.1" customHeight="1" x14ac:dyDescent="0.25">
      <c r="B304" s="618">
        <f>'7. LISTADO DE PELÍCULAS'!B83</f>
        <v>0</v>
      </c>
      <c r="C304" s="619">
        <f>'7. LISTADO DE PELÍCULAS'!C83</f>
        <v>0</v>
      </c>
      <c r="D304" s="618">
        <f>'7. LISTADO DE PELÍCULAS'!D83</f>
        <v>0</v>
      </c>
      <c r="E304" s="625" t="e">
        <f>VLOOKUP(D304,PAÍSES!$A$2:$C$200,3,FALSE)</f>
        <v>#N/A</v>
      </c>
      <c r="F304" s="622">
        <f>'7. LISTADO DE PELÍCULAS'!F83</f>
        <v>0</v>
      </c>
      <c r="G304" s="624">
        <f>'7. LISTADO DE PELÍCULAS'!G83</f>
        <v>0</v>
      </c>
      <c r="H304" s="622">
        <f>'7. LISTADO DE PELÍCULAS'!H83</f>
        <v>0</v>
      </c>
      <c r="I304" s="623">
        <f>'7. LISTADO DE PELÍCULAS'!I83</f>
        <v>0</v>
      </c>
      <c r="J304" s="623">
        <f>'7. LISTADO DE PELÍCULAS'!J83</f>
        <v>0</v>
      </c>
      <c r="K304" s="624">
        <f>'7. LISTADO DE PELÍCULAS'!K83</f>
        <v>0</v>
      </c>
      <c r="L304" s="622">
        <f>'7. LISTADO DE PELÍCULAS'!L83</f>
        <v>0</v>
      </c>
      <c r="M304" s="623">
        <f>'7. LISTADO DE PELÍCULAS'!M83</f>
        <v>0</v>
      </c>
      <c r="N304" s="624">
        <f>'7. LISTADO DE PELÍCULAS'!N83</f>
        <v>0</v>
      </c>
      <c r="O304" s="32"/>
      <c r="P304" s="352"/>
      <c r="Q304" s="352"/>
      <c r="R304" s="352"/>
    </row>
    <row r="305" spans="2:18" s="347" customFormat="1" ht="35.1" customHeight="1" x14ac:dyDescent="0.25">
      <c r="B305" s="618">
        <f>'7. LISTADO DE PELÍCULAS'!B84</f>
        <v>0</v>
      </c>
      <c r="C305" s="619">
        <f>'7. LISTADO DE PELÍCULAS'!C84</f>
        <v>0</v>
      </c>
      <c r="D305" s="618">
        <f>'7. LISTADO DE PELÍCULAS'!D84</f>
        <v>0</v>
      </c>
      <c r="E305" s="625" t="e">
        <f>VLOOKUP(D305,PAÍSES!$A$2:$C$200,3,FALSE)</f>
        <v>#N/A</v>
      </c>
      <c r="F305" s="622">
        <f>'7. LISTADO DE PELÍCULAS'!F84</f>
        <v>0</v>
      </c>
      <c r="G305" s="624">
        <f>'7. LISTADO DE PELÍCULAS'!G84</f>
        <v>0</v>
      </c>
      <c r="H305" s="622">
        <f>'7. LISTADO DE PELÍCULAS'!H84</f>
        <v>0</v>
      </c>
      <c r="I305" s="623">
        <f>'7. LISTADO DE PELÍCULAS'!I84</f>
        <v>0</v>
      </c>
      <c r="J305" s="623">
        <f>'7. LISTADO DE PELÍCULAS'!J84</f>
        <v>0</v>
      </c>
      <c r="K305" s="624">
        <f>'7. LISTADO DE PELÍCULAS'!K84</f>
        <v>0</v>
      </c>
      <c r="L305" s="622">
        <f>'7. LISTADO DE PELÍCULAS'!L84</f>
        <v>0</v>
      </c>
      <c r="M305" s="623">
        <f>'7. LISTADO DE PELÍCULAS'!M84</f>
        <v>0</v>
      </c>
      <c r="N305" s="624">
        <f>'7. LISTADO DE PELÍCULAS'!N84</f>
        <v>0</v>
      </c>
      <c r="O305" s="32"/>
      <c r="P305" s="352"/>
      <c r="Q305" s="352"/>
      <c r="R305" s="352"/>
    </row>
    <row r="306" spans="2:18" s="347" customFormat="1" ht="35.1" customHeight="1" x14ac:dyDescent="0.25">
      <c r="B306" s="618">
        <f>'7. LISTADO DE PELÍCULAS'!B85</f>
        <v>0</v>
      </c>
      <c r="C306" s="619">
        <f>'7. LISTADO DE PELÍCULAS'!C85</f>
        <v>0</v>
      </c>
      <c r="D306" s="618">
        <f>'7. LISTADO DE PELÍCULAS'!D85</f>
        <v>0</v>
      </c>
      <c r="E306" s="625" t="e">
        <f>VLOOKUP(D306,PAÍSES!$A$2:$C$200,3,FALSE)</f>
        <v>#N/A</v>
      </c>
      <c r="F306" s="622">
        <f>'7. LISTADO DE PELÍCULAS'!F85</f>
        <v>0</v>
      </c>
      <c r="G306" s="624">
        <f>'7. LISTADO DE PELÍCULAS'!G85</f>
        <v>0</v>
      </c>
      <c r="H306" s="622">
        <f>'7. LISTADO DE PELÍCULAS'!H85</f>
        <v>0</v>
      </c>
      <c r="I306" s="623">
        <f>'7. LISTADO DE PELÍCULAS'!I85</f>
        <v>0</v>
      </c>
      <c r="J306" s="623">
        <f>'7. LISTADO DE PELÍCULAS'!J85</f>
        <v>0</v>
      </c>
      <c r="K306" s="624">
        <f>'7. LISTADO DE PELÍCULAS'!K85</f>
        <v>0</v>
      </c>
      <c r="L306" s="622">
        <f>'7. LISTADO DE PELÍCULAS'!L85</f>
        <v>0</v>
      </c>
      <c r="M306" s="623">
        <f>'7. LISTADO DE PELÍCULAS'!M85</f>
        <v>0</v>
      </c>
      <c r="N306" s="624">
        <f>'7. LISTADO DE PELÍCULAS'!N85</f>
        <v>0</v>
      </c>
      <c r="O306" s="32"/>
      <c r="P306" s="352"/>
      <c r="Q306" s="352"/>
      <c r="R306" s="352"/>
    </row>
    <row r="307" spans="2:18" s="347" customFormat="1" ht="35.1" customHeight="1" x14ac:dyDescent="0.25">
      <c r="B307" s="618">
        <f>'7. LISTADO DE PELÍCULAS'!B86</f>
        <v>0</v>
      </c>
      <c r="C307" s="619">
        <f>'7. LISTADO DE PELÍCULAS'!C86</f>
        <v>0</v>
      </c>
      <c r="D307" s="618">
        <f>'7. LISTADO DE PELÍCULAS'!D86</f>
        <v>0</v>
      </c>
      <c r="E307" s="625" t="e">
        <f>VLOOKUP(D307,PAÍSES!$A$2:$C$200,3,FALSE)</f>
        <v>#N/A</v>
      </c>
      <c r="F307" s="622">
        <f>'7. LISTADO DE PELÍCULAS'!F86</f>
        <v>0</v>
      </c>
      <c r="G307" s="624">
        <f>'7. LISTADO DE PELÍCULAS'!G86</f>
        <v>0</v>
      </c>
      <c r="H307" s="622">
        <f>'7. LISTADO DE PELÍCULAS'!H86</f>
        <v>0</v>
      </c>
      <c r="I307" s="623">
        <f>'7. LISTADO DE PELÍCULAS'!I86</f>
        <v>0</v>
      </c>
      <c r="J307" s="623">
        <f>'7. LISTADO DE PELÍCULAS'!J86</f>
        <v>0</v>
      </c>
      <c r="K307" s="624">
        <f>'7. LISTADO DE PELÍCULAS'!K86</f>
        <v>0</v>
      </c>
      <c r="L307" s="622">
        <f>'7. LISTADO DE PELÍCULAS'!L86</f>
        <v>0</v>
      </c>
      <c r="M307" s="623">
        <f>'7. LISTADO DE PELÍCULAS'!M86</f>
        <v>0</v>
      </c>
      <c r="N307" s="624">
        <f>'7. LISTADO DE PELÍCULAS'!N86</f>
        <v>0</v>
      </c>
      <c r="O307" s="32"/>
      <c r="P307" s="352"/>
      <c r="Q307" s="352"/>
      <c r="R307" s="352"/>
    </row>
    <row r="308" spans="2:18" s="347" customFormat="1" ht="35.1" customHeight="1" x14ac:dyDescent="0.25">
      <c r="B308" s="618">
        <f>'7. LISTADO DE PELÍCULAS'!B87</f>
        <v>0</v>
      </c>
      <c r="C308" s="619">
        <f>'7. LISTADO DE PELÍCULAS'!C87</f>
        <v>0</v>
      </c>
      <c r="D308" s="618">
        <f>'7. LISTADO DE PELÍCULAS'!D87</f>
        <v>0</v>
      </c>
      <c r="E308" s="625" t="e">
        <f>VLOOKUP(D308,PAÍSES!$A$2:$C$200,3,FALSE)</f>
        <v>#N/A</v>
      </c>
      <c r="F308" s="622">
        <f>'7. LISTADO DE PELÍCULAS'!F87</f>
        <v>0</v>
      </c>
      <c r="G308" s="624">
        <f>'7. LISTADO DE PELÍCULAS'!G87</f>
        <v>0</v>
      </c>
      <c r="H308" s="622">
        <f>'7. LISTADO DE PELÍCULAS'!H87</f>
        <v>0</v>
      </c>
      <c r="I308" s="623">
        <f>'7. LISTADO DE PELÍCULAS'!I87</f>
        <v>0</v>
      </c>
      <c r="J308" s="623">
        <f>'7. LISTADO DE PELÍCULAS'!J87</f>
        <v>0</v>
      </c>
      <c r="K308" s="624">
        <f>'7. LISTADO DE PELÍCULAS'!K87</f>
        <v>0</v>
      </c>
      <c r="L308" s="622">
        <f>'7. LISTADO DE PELÍCULAS'!L87</f>
        <v>0</v>
      </c>
      <c r="M308" s="623">
        <f>'7. LISTADO DE PELÍCULAS'!M87</f>
        <v>0</v>
      </c>
      <c r="N308" s="624">
        <f>'7. LISTADO DE PELÍCULAS'!N87</f>
        <v>0</v>
      </c>
      <c r="O308" s="32"/>
      <c r="P308" s="352"/>
      <c r="Q308" s="352"/>
      <c r="R308" s="352"/>
    </row>
    <row r="309" spans="2:18" s="347" customFormat="1" ht="35.1" customHeight="1" x14ac:dyDescent="0.25">
      <c r="B309" s="618">
        <f>'7. LISTADO DE PELÍCULAS'!B88</f>
        <v>0</v>
      </c>
      <c r="C309" s="619">
        <f>'7. LISTADO DE PELÍCULAS'!C88</f>
        <v>0</v>
      </c>
      <c r="D309" s="618">
        <f>'7. LISTADO DE PELÍCULAS'!D88</f>
        <v>0</v>
      </c>
      <c r="E309" s="625" t="e">
        <f>VLOOKUP(D309,PAÍSES!$A$2:$C$200,3,FALSE)</f>
        <v>#N/A</v>
      </c>
      <c r="F309" s="622">
        <f>'7. LISTADO DE PELÍCULAS'!F88</f>
        <v>0</v>
      </c>
      <c r="G309" s="624">
        <f>'7. LISTADO DE PELÍCULAS'!G88</f>
        <v>0</v>
      </c>
      <c r="H309" s="622">
        <f>'7. LISTADO DE PELÍCULAS'!H88</f>
        <v>0</v>
      </c>
      <c r="I309" s="623">
        <f>'7. LISTADO DE PELÍCULAS'!I88</f>
        <v>0</v>
      </c>
      <c r="J309" s="623">
        <f>'7. LISTADO DE PELÍCULAS'!J88</f>
        <v>0</v>
      </c>
      <c r="K309" s="624">
        <f>'7. LISTADO DE PELÍCULAS'!K88</f>
        <v>0</v>
      </c>
      <c r="L309" s="622">
        <f>'7. LISTADO DE PELÍCULAS'!L88</f>
        <v>0</v>
      </c>
      <c r="M309" s="623">
        <f>'7. LISTADO DE PELÍCULAS'!M88</f>
        <v>0</v>
      </c>
      <c r="N309" s="624">
        <f>'7. LISTADO DE PELÍCULAS'!N88</f>
        <v>0</v>
      </c>
      <c r="O309" s="32"/>
      <c r="P309" s="352"/>
      <c r="Q309" s="352"/>
      <c r="R309" s="352"/>
    </row>
    <row r="310" spans="2:18" s="347" customFormat="1" ht="35.1" customHeight="1" x14ac:dyDescent="0.25">
      <c r="B310" s="618">
        <f>'7. LISTADO DE PELÍCULAS'!B89</f>
        <v>0</v>
      </c>
      <c r="C310" s="619">
        <f>'7. LISTADO DE PELÍCULAS'!C89</f>
        <v>0</v>
      </c>
      <c r="D310" s="618">
        <f>'7. LISTADO DE PELÍCULAS'!D89</f>
        <v>0</v>
      </c>
      <c r="E310" s="625" t="e">
        <f>VLOOKUP(D310,PAÍSES!$A$2:$C$200,3,FALSE)</f>
        <v>#N/A</v>
      </c>
      <c r="F310" s="622">
        <f>'7. LISTADO DE PELÍCULAS'!F89</f>
        <v>0</v>
      </c>
      <c r="G310" s="624">
        <f>'7. LISTADO DE PELÍCULAS'!G89</f>
        <v>0</v>
      </c>
      <c r="H310" s="622">
        <f>'7. LISTADO DE PELÍCULAS'!H89</f>
        <v>0</v>
      </c>
      <c r="I310" s="623">
        <f>'7. LISTADO DE PELÍCULAS'!I89</f>
        <v>0</v>
      </c>
      <c r="J310" s="623">
        <f>'7. LISTADO DE PELÍCULAS'!J89</f>
        <v>0</v>
      </c>
      <c r="K310" s="624">
        <f>'7. LISTADO DE PELÍCULAS'!K89</f>
        <v>0</v>
      </c>
      <c r="L310" s="622">
        <f>'7. LISTADO DE PELÍCULAS'!L89</f>
        <v>0</v>
      </c>
      <c r="M310" s="623">
        <f>'7. LISTADO DE PELÍCULAS'!M89</f>
        <v>0</v>
      </c>
      <c r="N310" s="624">
        <f>'7. LISTADO DE PELÍCULAS'!N89</f>
        <v>0</v>
      </c>
      <c r="O310" s="32"/>
      <c r="P310" s="352"/>
      <c r="Q310" s="352"/>
      <c r="R310" s="352"/>
    </row>
    <row r="311" spans="2:18" s="347" customFormat="1" ht="35.1" customHeight="1" x14ac:dyDescent="0.25">
      <c r="B311" s="618">
        <f>'7. LISTADO DE PELÍCULAS'!B90</f>
        <v>0</v>
      </c>
      <c r="C311" s="619">
        <f>'7. LISTADO DE PELÍCULAS'!C90</f>
        <v>0</v>
      </c>
      <c r="D311" s="618">
        <f>'7. LISTADO DE PELÍCULAS'!D90</f>
        <v>0</v>
      </c>
      <c r="E311" s="625" t="e">
        <f>VLOOKUP(D311,PAÍSES!$A$2:$C$200,3,FALSE)</f>
        <v>#N/A</v>
      </c>
      <c r="F311" s="622">
        <f>'7. LISTADO DE PELÍCULAS'!F90</f>
        <v>0</v>
      </c>
      <c r="G311" s="624">
        <f>'7. LISTADO DE PELÍCULAS'!G90</f>
        <v>0</v>
      </c>
      <c r="H311" s="622">
        <f>'7. LISTADO DE PELÍCULAS'!H90</f>
        <v>0</v>
      </c>
      <c r="I311" s="623">
        <f>'7. LISTADO DE PELÍCULAS'!I90</f>
        <v>0</v>
      </c>
      <c r="J311" s="623">
        <f>'7. LISTADO DE PELÍCULAS'!J90</f>
        <v>0</v>
      </c>
      <c r="K311" s="624">
        <f>'7. LISTADO DE PELÍCULAS'!K90</f>
        <v>0</v>
      </c>
      <c r="L311" s="622">
        <f>'7. LISTADO DE PELÍCULAS'!L90</f>
        <v>0</v>
      </c>
      <c r="M311" s="623">
        <f>'7. LISTADO DE PELÍCULAS'!M90</f>
        <v>0</v>
      </c>
      <c r="N311" s="624">
        <f>'7. LISTADO DE PELÍCULAS'!N90</f>
        <v>0</v>
      </c>
      <c r="O311" s="32"/>
      <c r="P311" s="352"/>
      <c r="Q311" s="352"/>
      <c r="R311" s="352"/>
    </row>
    <row r="312" spans="2:18" s="347" customFormat="1" ht="35.1" customHeight="1" x14ac:dyDescent="0.25">
      <c r="B312" s="618">
        <f>'7. LISTADO DE PELÍCULAS'!B91</f>
        <v>0</v>
      </c>
      <c r="C312" s="619">
        <f>'7. LISTADO DE PELÍCULAS'!C91</f>
        <v>0</v>
      </c>
      <c r="D312" s="618">
        <f>'7. LISTADO DE PELÍCULAS'!D91</f>
        <v>0</v>
      </c>
      <c r="E312" s="625" t="e">
        <f>VLOOKUP(D312,PAÍSES!$A$2:$C$200,3,FALSE)</f>
        <v>#N/A</v>
      </c>
      <c r="F312" s="622">
        <f>'7. LISTADO DE PELÍCULAS'!F91</f>
        <v>0</v>
      </c>
      <c r="G312" s="624">
        <f>'7. LISTADO DE PELÍCULAS'!G91</f>
        <v>0</v>
      </c>
      <c r="H312" s="622">
        <f>'7. LISTADO DE PELÍCULAS'!H91</f>
        <v>0</v>
      </c>
      <c r="I312" s="623">
        <f>'7. LISTADO DE PELÍCULAS'!I91</f>
        <v>0</v>
      </c>
      <c r="J312" s="623">
        <f>'7. LISTADO DE PELÍCULAS'!J91</f>
        <v>0</v>
      </c>
      <c r="K312" s="624">
        <f>'7. LISTADO DE PELÍCULAS'!K91</f>
        <v>0</v>
      </c>
      <c r="L312" s="622">
        <f>'7. LISTADO DE PELÍCULAS'!L91</f>
        <v>0</v>
      </c>
      <c r="M312" s="623">
        <f>'7. LISTADO DE PELÍCULAS'!M91</f>
        <v>0</v>
      </c>
      <c r="N312" s="624">
        <f>'7. LISTADO DE PELÍCULAS'!N91</f>
        <v>0</v>
      </c>
      <c r="O312" s="32"/>
      <c r="P312" s="352"/>
      <c r="Q312" s="352"/>
      <c r="R312" s="352"/>
    </row>
    <row r="313" spans="2:18" s="347" customFormat="1" ht="35.1" customHeight="1" x14ac:dyDescent="0.25">
      <c r="B313" s="618">
        <f>'7. LISTADO DE PELÍCULAS'!B92</f>
        <v>0</v>
      </c>
      <c r="C313" s="619">
        <f>'7. LISTADO DE PELÍCULAS'!C92</f>
        <v>0</v>
      </c>
      <c r="D313" s="618">
        <f>'7. LISTADO DE PELÍCULAS'!D92</f>
        <v>0</v>
      </c>
      <c r="E313" s="625" t="e">
        <f>VLOOKUP(D313,PAÍSES!$A$2:$C$200,3,FALSE)</f>
        <v>#N/A</v>
      </c>
      <c r="F313" s="622">
        <f>'7. LISTADO DE PELÍCULAS'!F92</f>
        <v>0</v>
      </c>
      <c r="G313" s="624">
        <f>'7. LISTADO DE PELÍCULAS'!G92</f>
        <v>0</v>
      </c>
      <c r="H313" s="622">
        <f>'7. LISTADO DE PELÍCULAS'!H92</f>
        <v>0</v>
      </c>
      <c r="I313" s="623">
        <f>'7. LISTADO DE PELÍCULAS'!I92</f>
        <v>0</v>
      </c>
      <c r="J313" s="623">
        <f>'7. LISTADO DE PELÍCULAS'!J92</f>
        <v>0</v>
      </c>
      <c r="K313" s="624">
        <f>'7. LISTADO DE PELÍCULAS'!K92</f>
        <v>0</v>
      </c>
      <c r="L313" s="622">
        <f>'7. LISTADO DE PELÍCULAS'!L92</f>
        <v>0</v>
      </c>
      <c r="M313" s="623">
        <f>'7. LISTADO DE PELÍCULAS'!M92</f>
        <v>0</v>
      </c>
      <c r="N313" s="624">
        <f>'7. LISTADO DE PELÍCULAS'!N92</f>
        <v>0</v>
      </c>
      <c r="O313" s="32"/>
      <c r="P313" s="352"/>
      <c r="Q313" s="352"/>
      <c r="R313" s="352"/>
    </row>
    <row r="314" spans="2:18" s="347" customFormat="1" ht="35.1" customHeight="1" x14ac:dyDescent="0.25">
      <c r="B314" s="618">
        <f>'7. LISTADO DE PELÍCULAS'!B93</f>
        <v>0</v>
      </c>
      <c r="C314" s="619">
        <f>'7. LISTADO DE PELÍCULAS'!C93</f>
        <v>0</v>
      </c>
      <c r="D314" s="618">
        <f>'7. LISTADO DE PELÍCULAS'!D93</f>
        <v>0</v>
      </c>
      <c r="E314" s="625" t="e">
        <f>VLOOKUP(D314,PAÍSES!$A$2:$C$200,3,FALSE)</f>
        <v>#N/A</v>
      </c>
      <c r="F314" s="622">
        <f>'7. LISTADO DE PELÍCULAS'!F93</f>
        <v>0</v>
      </c>
      <c r="G314" s="624">
        <f>'7. LISTADO DE PELÍCULAS'!G93</f>
        <v>0</v>
      </c>
      <c r="H314" s="622">
        <f>'7. LISTADO DE PELÍCULAS'!H93</f>
        <v>0</v>
      </c>
      <c r="I314" s="623">
        <f>'7. LISTADO DE PELÍCULAS'!I93</f>
        <v>0</v>
      </c>
      <c r="J314" s="623">
        <f>'7. LISTADO DE PELÍCULAS'!J93</f>
        <v>0</v>
      </c>
      <c r="K314" s="624">
        <f>'7. LISTADO DE PELÍCULAS'!K93</f>
        <v>0</v>
      </c>
      <c r="L314" s="622">
        <f>'7. LISTADO DE PELÍCULAS'!L93</f>
        <v>0</v>
      </c>
      <c r="M314" s="623">
        <f>'7. LISTADO DE PELÍCULAS'!M93</f>
        <v>0</v>
      </c>
      <c r="N314" s="624">
        <f>'7. LISTADO DE PELÍCULAS'!N93</f>
        <v>0</v>
      </c>
      <c r="O314" s="32"/>
      <c r="P314" s="352"/>
      <c r="Q314" s="352"/>
      <c r="R314" s="352"/>
    </row>
    <row r="315" spans="2:18" s="347" customFormat="1" ht="35.1" customHeight="1" x14ac:dyDescent="0.25">
      <c r="B315" s="618">
        <f>'7. LISTADO DE PELÍCULAS'!B94</f>
        <v>0</v>
      </c>
      <c r="C315" s="619">
        <f>'7. LISTADO DE PELÍCULAS'!C94</f>
        <v>0</v>
      </c>
      <c r="D315" s="618">
        <f>'7. LISTADO DE PELÍCULAS'!D94</f>
        <v>0</v>
      </c>
      <c r="E315" s="625" t="e">
        <f>VLOOKUP(D315,PAÍSES!$A$2:$C$200,3,FALSE)</f>
        <v>#N/A</v>
      </c>
      <c r="F315" s="622">
        <f>'7. LISTADO DE PELÍCULAS'!F94</f>
        <v>0</v>
      </c>
      <c r="G315" s="624">
        <f>'7. LISTADO DE PELÍCULAS'!G94</f>
        <v>0</v>
      </c>
      <c r="H315" s="622">
        <f>'7. LISTADO DE PELÍCULAS'!H94</f>
        <v>0</v>
      </c>
      <c r="I315" s="623">
        <f>'7. LISTADO DE PELÍCULAS'!I94</f>
        <v>0</v>
      </c>
      <c r="J315" s="623">
        <f>'7. LISTADO DE PELÍCULAS'!J94</f>
        <v>0</v>
      </c>
      <c r="K315" s="624">
        <f>'7. LISTADO DE PELÍCULAS'!K94</f>
        <v>0</v>
      </c>
      <c r="L315" s="622">
        <f>'7. LISTADO DE PELÍCULAS'!L94</f>
        <v>0</v>
      </c>
      <c r="M315" s="623">
        <f>'7. LISTADO DE PELÍCULAS'!M94</f>
        <v>0</v>
      </c>
      <c r="N315" s="624">
        <f>'7. LISTADO DE PELÍCULAS'!N94</f>
        <v>0</v>
      </c>
      <c r="O315" s="32"/>
      <c r="P315" s="352"/>
      <c r="Q315" s="352"/>
      <c r="R315" s="352"/>
    </row>
    <row r="316" spans="2:18" s="347" customFormat="1" ht="35.1" customHeight="1" x14ac:dyDescent="0.25">
      <c r="B316" s="618">
        <f>'7. LISTADO DE PELÍCULAS'!B95</f>
        <v>0</v>
      </c>
      <c r="C316" s="619">
        <f>'7. LISTADO DE PELÍCULAS'!C95</f>
        <v>0</v>
      </c>
      <c r="D316" s="618">
        <f>'7. LISTADO DE PELÍCULAS'!D95</f>
        <v>0</v>
      </c>
      <c r="E316" s="625" t="e">
        <f>VLOOKUP(D316,PAÍSES!$A$2:$C$200,3,FALSE)</f>
        <v>#N/A</v>
      </c>
      <c r="F316" s="622">
        <f>'7. LISTADO DE PELÍCULAS'!F95</f>
        <v>0</v>
      </c>
      <c r="G316" s="624">
        <f>'7. LISTADO DE PELÍCULAS'!G95</f>
        <v>0</v>
      </c>
      <c r="H316" s="622">
        <f>'7. LISTADO DE PELÍCULAS'!H95</f>
        <v>0</v>
      </c>
      <c r="I316" s="623">
        <f>'7. LISTADO DE PELÍCULAS'!I95</f>
        <v>0</v>
      </c>
      <c r="J316" s="623">
        <f>'7. LISTADO DE PELÍCULAS'!J95</f>
        <v>0</v>
      </c>
      <c r="K316" s="624">
        <f>'7. LISTADO DE PELÍCULAS'!K95</f>
        <v>0</v>
      </c>
      <c r="L316" s="622">
        <f>'7. LISTADO DE PELÍCULAS'!L95</f>
        <v>0</v>
      </c>
      <c r="M316" s="623">
        <f>'7. LISTADO DE PELÍCULAS'!M95</f>
        <v>0</v>
      </c>
      <c r="N316" s="624">
        <f>'7. LISTADO DE PELÍCULAS'!N95</f>
        <v>0</v>
      </c>
      <c r="O316" s="32"/>
      <c r="P316" s="352"/>
      <c r="Q316" s="352"/>
      <c r="R316" s="352"/>
    </row>
    <row r="317" spans="2:18" s="347" customFormat="1" ht="35.1" customHeight="1" x14ac:dyDescent="0.25">
      <c r="B317" s="618">
        <f>'7. LISTADO DE PELÍCULAS'!B96</f>
        <v>0</v>
      </c>
      <c r="C317" s="619">
        <f>'7. LISTADO DE PELÍCULAS'!C96</f>
        <v>0</v>
      </c>
      <c r="D317" s="618">
        <f>'7. LISTADO DE PELÍCULAS'!D96</f>
        <v>0</v>
      </c>
      <c r="E317" s="625" t="e">
        <f>VLOOKUP(D317,PAÍSES!$A$2:$C$200,3,FALSE)</f>
        <v>#N/A</v>
      </c>
      <c r="F317" s="622">
        <f>'7. LISTADO DE PELÍCULAS'!F96</f>
        <v>0</v>
      </c>
      <c r="G317" s="624">
        <f>'7. LISTADO DE PELÍCULAS'!G96</f>
        <v>0</v>
      </c>
      <c r="H317" s="622">
        <f>'7. LISTADO DE PELÍCULAS'!H96</f>
        <v>0</v>
      </c>
      <c r="I317" s="623">
        <f>'7. LISTADO DE PELÍCULAS'!I96</f>
        <v>0</v>
      </c>
      <c r="J317" s="623">
        <f>'7. LISTADO DE PELÍCULAS'!J96</f>
        <v>0</v>
      </c>
      <c r="K317" s="624">
        <f>'7. LISTADO DE PELÍCULAS'!K96</f>
        <v>0</v>
      </c>
      <c r="L317" s="622">
        <f>'7. LISTADO DE PELÍCULAS'!L96</f>
        <v>0</v>
      </c>
      <c r="M317" s="623">
        <f>'7. LISTADO DE PELÍCULAS'!M96</f>
        <v>0</v>
      </c>
      <c r="N317" s="624">
        <f>'7. LISTADO DE PELÍCULAS'!N96</f>
        <v>0</v>
      </c>
      <c r="O317" s="32"/>
      <c r="P317" s="352"/>
      <c r="Q317" s="352"/>
      <c r="R317" s="352"/>
    </row>
    <row r="318" spans="2:18" s="347" customFormat="1" ht="35.1" customHeight="1" x14ac:dyDescent="0.25">
      <c r="B318" s="618">
        <f>'7. LISTADO DE PELÍCULAS'!B97</f>
        <v>0</v>
      </c>
      <c r="C318" s="619">
        <f>'7. LISTADO DE PELÍCULAS'!C97</f>
        <v>0</v>
      </c>
      <c r="D318" s="618">
        <f>'7. LISTADO DE PELÍCULAS'!D97</f>
        <v>0</v>
      </c>
      <c r="E318" s="625" t="e">
        <f>VLOOKUP(D318,PAÍSES!$A$2:$C$200,3,FALSE)</f>
        <v>#N/A</v>
      </c>
      <c r="F318" s="622">
        <f>'7. LISTADO DE PELÍCULAS'!F97</f>
        <v>0</v>
      </c>
      <c r="G318" s="624">
        <f>'7. LISTADO DE PELÍCULAS'!G97</f>
        <v>0</v>
      </c>
      <c r="H318" s="622">
        <f>'7. LISTADO DE PELÍCULAS'!H97</f>
        <v>0</v>
      </c>
      <c r="I318" s="623">
        <f>'7. LISTADO DE PELÍCULAS'!I97</f>
        <v>0</v>
      </c>
      <c r="J318" s="623">
        <f>'7. LISTADO DE PELÍCULAS'!J97</f>
        <v>0</v>
      </c>
      <c r="K318" s="624">
        <f>'7. LISTADO DE PELÍCULAS'!K97</f>
        <v>0</v>
      </c>
      <c r="L318" s="622">
        <f>'7. LISTADO DE PELÍCULAS'!L97</f>
        <v>0</v>
      </c>
      <c r="M318" s="623">
        <f>'7. LISTADO DE PELÍCULAS'!M97</f>
        <v>0</v>
      </c>
      <c r="N318" s="624">
        <f>'7. LISTADO DE PELÍCULAS'!N97</f>
        <v>0</v>
      </c>
      <c r="O318" s="32"/>
      <c r="P318" s="352"/>
      <c r="Q318" s="352"/>
      <c r="R318" s="352"/>
    </row>
    <row r="319" spans="2:18" s="347" customFormat="1" ht="35.1" customHeight="1" x14ac:dyDescent="0.25">
      <c r="B319" s="618">
        <f>'7. LISTADO DE PELÍCULAS'!B98</f>
        <v>0</v>
      </c>
      <c r="C319" s="619">
        <f>'7. LISTADO DE PELÍCULAS'!C98</f>
        <v>0</v>
      </c>
      <c r="D319" s="618">
        <f>'7. LISTADO DE PELÍCULAS'!D98</f>
        <v>0</v>
      </c>
      <c r="E319" s="625" t="e">
        <f>VLOOKUP(D319,PAÍSES!$A$2:$C$200,3,FALSE)</f>
        <v>#N/A</v>
      </c>
      <c r="F319" s="622">
        <f>'7. LISTADO DE PELÍCULAS'!F98</f>
        <v>0</v>
      </c>
      <c r="G319" s="624">
        <f>'7. LISTADO DE PELÍCULAS'!G98</f>
        <v>0</v>
      </c>
      <c r="H319" s="622">
        <f>'7. LISTADO DE PELÍCULAS'!H98</f>
        <v>0</v>
      </c>
      <c r="I319" s="623">
        <f>'7. LISTADO DE PELÍCULAS'!I98</f>
        <v>0</v>
      </c>
      <c r="J319" s="623">
        <f>'7. LISTADO DE PELÍCULAS'!J98</f>
        <v>0</v>
      </c>
      <c r="K319" s="624">
        <f>'7. LISTADO DE PELÍCULAS'!K98</f>
        <v>0</v>
      </c>
      <c r="L319" s="622">
        <f>'7. LISTADO DE PELÍCULAS'!L98</f>
        <v>0</v>
      </c>
      <c r="M319" s="623">
        <f>'7. LISTADO DE PELÍCULAS'!M98</f>
        <v>0</v>
      </c>
      <c r="N319" s="624">
        <f>'7. LISTADO DE PELÍCULAS'!N98</f>
        <v>0</v>
      </c>
      <c r="O319" s="32"/>
      <c r="P319" s="352"/>
      <c r="Q319" s="352"/>
      <c r="R319" s="352"/>
    </row>
    <row r="320" spans="2:18" s="347" customFormat="1" ht="35.1" customHeight="1" x14ac:dyDescent="0.25">
      <c r="B320" s="618">
        <f>'7. LISTADO DE PELÍCULAS'!B99</f>
        <v>0</v>
      </c>
      <c r="C320" s="619">
        <f>'7. LISTADO DE PELÍCULAS'!C99</f>
        <v>0</v>
      </c>
      <c r="D320" s="618">
        <f>'7. LISTADO DE PELÍCULAS'!D99</f>
        <v>0</v>
      </c>
      <c r="E320" s="625" t="e">
        <f>VLOOKUP(D320,PAÍSES!$A$2:$C$200,3,FALSE)</f>
        <v>#N/A</v>
      </c>
      <c r="F320" s="622">
        <f>'7. LISTADO DE PELÍCULAS'!F99</f>
        <v>0</v>
      </c>
      <c r="G320" s="624">
        <f>'7. LISTADO DE PELÍCULAS'!G99</f>
        <v>0</v>
      </c>
      <c r="H320" s="622">
        <f>'7. LISTADO DE PELÍCULAS'!H99</f>
        <v>0</v>
      </c>
      <c r="I320" s="623">
        <f>'7. LISTADO DE PELÍCULAS'!I99</f>
        <v>0</v>
      </c>
      <c r="J320" s="623">
        <f>'7. LISTADO DE PELÍCULAS'!J99</f>
        <v>0</v>
      </c>
      <c r="K320" s="624">
        <f>'7. LISTADO DE PELÍCULAS'!K99</f>
        <v>0</v>
      </c>
      <c r="L320" s="622">
        <f>'7. LISTADO DE PELÍCULAS'!L99</f>
        <v>0</v>
      </c>
      <c r="M320" s="623">
        <f>'7. LISTADO DE PELÍCULAS'!M99</f>
        <v>0</v>
      </c>
      <c r="N320" s="624">
        <f>'7. LISTADO DE PELÍCULAS'!N99</f>
        <v>0</v>
      </c>
      <c r="O320" s="32"/>
      <c r="P320" s="352"/>
      <c r="Q320" s="352"/>
      <c r="R320" s="352"/>
    </row>
    <row r="321" spans="2:18" s="347" customFormat="1" ht="35.1" customHeight="1" x14ac:dyDescent="0.25">
      <c r="B321" s="618">
        <f>'7. LISTADO DE PELÍCULAS'!B100</f>
        <v>0</v>
      </c>
      <c r="C321" s="619">
        <f>'7. LISTADO DE PELÍCULAS'!C100</f>
        <v>0</v>
      </c>
      <c r="D321" s="618">
        <f>'7. LISTADO DE PELÍCULAS'!D100</f>
        <v>0</v>
      </c>
      <c r="E321" s="625" t="e">
        <f>VLOOKUP(D321,PAÍSES!$A$2:$C$200,3,FALSE)</f>
        <v>#N/A</v>
      </c>
      <c r="F321" s="622">
        <f>'7. LISTADO DE PELÍCULAS'!F100</f>
        <v>0</v>
      </c>
      <c r="G321" s="624">
        <f>'7. LISTADO DE PELÍCULAS'!G100</f>
        <v>0</v>
      </c>
      <c r="H321" s="622">
        <f>'7. LISTADO DE PELÍCULAS'!H100</f>
        <v>0</v>
      </c>
      <c r="I321" s="623">
        <f>'7. LISTADO DE PELÍCULAS'!I100</f>
        <v>0</v>
      </c>
      <c r="J321" s="623">
        <f>'7. LISTADO DE PELÍCULAS'!J100</f>
        <v>0</v>
      </c>
      <c r="K321" s="624">
        <f>'7. LISTADO DE PELÍCULAS'!K100</f>
        <v>0</v>
      </c>
      <c r="L321" s="622">
        <f>'7. LISTADO DE PELÍCULAS'!L100</f>
        <v>0</v>
      </c>
      <c r="M321" s="623">
        <f>'7. LISTADO DE PELÍCULAS'!M100</f>
        <v>0</v>
      </c>
      <c r="N321" s="624">
        <f>'7. LISTADO DE PELÍCULAS'!N100</f>
        <v>0</v>
      </c>
      <c r="O321" s="32"/>
      <c r="P321" s="352"/>
      <c r="Q321" s="352"/>
      <c r="R321" s="352"/>
    </row>
    <row r="322" spans="2:18" s="347" customFormat="1" ht="35.1" customHeight="1" x14ac:dyDescent="0.25">
      <c r="B322" s="618">
        <f>'7. LISTADO DE PELÍCULAS'!B101</f>
        <v>0</v>
      </c>
      <c r="C322" s="619">
        <f>'7. LISTADO DE PELÍCULAS'!C101</f>
        <v>0</v>
      </c>
      <c r="D322" s="618">
        <f>'7. LISTADO DE PELÍCULAS'!D101</f>
        <v>0</v>
      </c>
      <c r="E322" s="625" t="e">
        <f>VLOOKUP(D322,PAÍSES!$A$2:$C$200,3,FALSE)</f>
        <v>#N/A</v>
      </c>
      <c r="F322" s="622">
        <f>'7. LISTADO DE PELÍCULAS'!F101</f>
        <v>0</v>
      </c>
      <c r="G322" s="624">
        <f>'7. LISTADO DE PELÍCULAS'!G101</f>
        <v>0</v>
      </c>
      <c r="H322" s="622">
        <f>'7. LISTADO DE PELÍCULAS'!H101</f>
        <v>0</v>
      </c>
      <c r="I322" s="623">
        <f>'7. LISTADO DE PELÍCULAS'!I101</f>
        <v>0</v>
      </c>
      <c r="J322" s="623">
        <f>'7. LISTADO DE PELÍCULAS'!J101</f>
        <v>0</v>
      </c>
      <c r="K322" s="624">
        <f>'7. LISTADO DE PELÍCULAS'!K101</f>
        <v>0</v>
      </c>
      <c r="L322" s="622">
        <f>'7. LISTADO DE PELÍCULAS'!L101</f>
        <v>0</v>
      </c>
      <c r="M322" s="623">
        <f>'7. LISTADO DE PELÍCULAS'!M101</f>
        <v>0</v>
      </c>
      <c r="N322" s="624">
        <f>'7. LISTADO DE PELÍCULAS'!N101</f>
        <v>0</v>
      </c>
      <c r="O322" s="32"/>
      <c r="P322" s="352"/>
      <c r="Q322" s="352"/>
      <c r="R322" s="352"/>
    </row>
    <row r="323" spans="2:18" s="347" customFormat="1" ht="35.1" customHeight="1" x14ac:dyDescent="0.25">
      <c r="B323" s="618">
        <f>'7. LISTADO DE PELÍCULAS'!B102</f>
        <v>0</v>
      </c>
      <c r="C323" s="619">
        <f>'7. LISTADO DE PELÍCULAS'!C102</f>
        <v>0</v>
      </c>
      <c r="D323" s="618">
        <f>'7. LISTADO DE PELÍCULAS'!D102</f>
        <v>0</v>
      </c>
      <c r="E323" s="625" t="e">
        <f>VLOOKUP(D323,PAÍSES!$A$2:$C$200,3,FALSE)</f>
        <v>#N/A</v>
      </c>
      <c r="F323" s="622">
        <f>'7. LISTADO DE PELÍCULAS'!F102</f>
        <v>0</v>
      </c>
      <c r="G323" s="624">
        <f>'7. LISTADO DE PELÍCULAS'!G102</f>
        <v>0</v>
      </c>
      <c r="H323" s="622">
        <f>'7. LISTADO DE PELÍCULAS'!H102</f>
        <v>0</v>
      </c>
      <c r="I323" s="623">
        <f>'7. LISTADO DE PELÍCULAS'!I102</f>
        <v>0</v>
      </c>
      <c r="J323" s="623">
        <f>'7. LISTADO DE PELÍCULAS'!J102</f>
        <v>0</v>
      </c>
      <c r="K323" s="624">
        <f>'7. LISTADO DE PELÍCULAS'!K102</f>
        <v>0</v>
      </c>
      <c r="L323" s="622">
        <f>'7. LISTADO DE PELÍCULAS'!L102</f>
        <v>0</v>
      </c>
      <c r="M323" s="623">
        <f>'7. LISTADO DE PELÍCULAS'!M102</f>
        <v>0</v>
      </c>
      <c r="N323" s="624">
        <f>'7. LISTADO DE PELÍCULAS'!N102</f>
        <v>0</v>
      </c>
      <c r="O323" s="32"/>
      <c r="P323" s="352"/>
      <c r="Q323" s="352"/>
      <c r="R323" s="352"/>
    </row>
    <row r="324" spans="2:18" s="347" customFormat="1" ht="35.1" customHeight="1" x14ac:dyDescent="0.25">
      <c r="B324" s="618">
        <f>'7. LISTADO DE PELÍCULAS'!B103</f>
        <v>0</v>
      </c>
      <c r="C324" s="619">
        <f>'7. LISTADO DE PELÍCULAS'!C103</f>
        <v>0</v>
      </c>
      <c r="D324" s="618">
        <f>'7. LISTADO DE PELÍCULAS'!D103</f>
        <v>0</v>
      </c>
      <c r="E324" s="625" t="e">
        <f>VLOOKUP(D324,PAÍSES!$A$2:$C$200,3,FALSE)</f>
        <v>#N/A</v>
      </c>
      <c r="F324" s="622">
        <f>'7. LISTADO DE PELÍCULAS'!F103</f>
        <v>0</v>
      </c>
      <c r="G324" s="624">
        <f>'7. LISTADO DE PELÍCULAS'!G103</f>
        <v>0</v>
      </c>
      <c r="H324" s="622">
        <f>'7. LISTADO DE PELÍCULAS'!H103</f>
        <v>0</v>
      </c>
      <c r="I324" s="623">
        <f>'7. LISTADO DE PELÍCULAS'!I103</f>
        <v>0</v>
      </c>
      <c r="J324" s="623">
        <f>'7. LISTADO DE PELÍCULAS'!J103</f>
        <v>0</v>
      </c>
      <c r="K324" s="624">
        <f>'7. LISTADO DE PELÍCULAS'!K103</f>
        <v>0</v>
      </c>
      <c r="L324" s="622">
        <f>'7. LISTADO DE PELÍCULAS'!L103</f>
        <v>0</v>
      </c>
      <c r="M324" s="623">
        <f>'7. LISTADO DE PELÍCULAS'!M103</f>
        <v>0</v>
      </c>
      <c r="N324" s="624">
        <f>'7. LISTADO DE PELÍCULAS'!N103</f>
        <v>0</v>
      </c>
      <c r="O324" s="32"/>
      <c r="P324" s="352"/>
      <c r="Q324" s="352"/>
      <c r="R324" s="352"/>
    </row>
    <row r="325" spans="2:18" s="347" customFormat="1" ht="35.1" customHeight="1" x14ac:dyDescent="0.25">
      <c r="B325" s="618">
        <f>'7. LISTADO DE PELÍCULAS'!B104</f>
        <v>0</v>
      </c>
      <c r="C325" s="619">
        <f>'7. LISTADO DE PELÍCULAS'!C104</f>
        <v>0</v>
      </c>
      <c r="D325" s="618">
        <f>'7. LISTADO DE PELÍCULAS'!D104</f>
        <v>0</v>
      </c>
      <c r="E325" s="625" t="e">
        <f>VLOOKUP(D325,PAÍSES!$A$2:$C$200,3,FALSE)</f>
        <v>#N/A</v>
      </c>
      <c r="F325" s="622">
        <f>'7. LISTADO DE PELÍCULAS'!F104</f>
        <v>0</v>
      </c>
      <c r="G325" s="624">
        <f>'7. LISTADO DE PELÍCULAS'!G104</f>
        <v>0</v>
      </c>
      <c r="H325" s="622">
        <f>'7. LISTADO DE PELÍCULAS'!H104</f>
        <v>0</v>
      </c>
      <c r="I325" s="623">
        <f>'7. LISTADO DE PELÍCULAS'!I104</f>
        <v>0</v>
      </c>
      <c r="J325" s="623">
        <f>'7. LISTADO DE PELÍCULAS'!J104</f>
        <v>0</v>
      </c>
      <c r="K325" s="624">
        <f>'7. LISTADO DE PELÍCULAS'!K104</f>
        <v>0</v>
      </c>
      <c r="L325" s="622">
        <f>'7. LISTADO DE PELÍCULAS'!L104</f>
        <v>0</v>
      </c>
      <c r="M325" s="623">
        <f>'7. LISTADO DE PELÍCULAS'!M104</f>
        <v>0</v>
      </c>
      <c r="N325" s="624">
        <f>'7. LISTADO DE PELÍCULAS'!N104</f>
        <v>0</v>
      </c>
      <c r="O325" s="32"/>
      <c r="P325" s="352"/>
      <c r="Q325" s="352"/>
      <c r="R325" s="352"/>
    </row>
    <row r="326" spans="2:18" s="347" customFormat="1" ht="35.1" customHeight="1" x14ac:dyDescent="0.25">
      <c r="B326" s="618">
        <f>'7. LISTADO DE PELÍCULAS'!B105</f>
        <v>0</v>
      </c>
      <c r="C326" s="619">
        <f>'7. LISTADO DE PELÍCULAS'!C105</f>
        <v>0</v>
      </c>
      <c r="D326" s="618">
        <f>'7. LISTADO DE PELÍCULAS'!D105</f>
        <v>0</v>
      </c>
      <c r="E326" s="625" t="e">
        <f>VLOOKUP(D326,PAÍSES!$A$2:$C$200,3,FALSE)</f>
        <v>#N/A</v>
      </c>
      <c r="F326" s="622">
        <f>'7. LISTADO DE PELÍCULAS'!F105</f>
        <v>0</v>
      </c>
      <c r="G326" s="624">
        <f>'7. LISTADO DE PELÍCULAS'!G105</f>
        <v>0</v>
      </c>
      <c r="H326" s="622">
        <f>'7. LISTADO DE PELÍCULAS'!H105</f>
        <v>0</v>
      </c>
      <c r="I326" s="623">
        <f>'7. LISTADO DE PELÍCULAS'!I105</f>
        <v>0</v>
      </c>
      <c r="J326" s="623">
        <f>'7. LISTADO DE PELÍCULAS'!J105</f>
        <v>0</v>
      </c>
      <c r="K326" s="624">
        <f>'7. LISTADO DE PELÍCULAS'!K105</f>
        <v>0</v>
      </c>
      <c r="L326" s="622">
        <f>'7. LISTADO DE PELÍCULAS'!L105</f>
        <v>0</v>
      </c>
      <c r="M326" s="623">
        <f>'7. LISTADO DE PELÍCULAS'!M105</f>
        <v>0</v>
      </c>
      <c r="N326" s="624">
        <f>'7. LISTADO DE PELÍCULAS'!N105</f>
        <v>0</v>
      </c>
      <c r="O326" s="32"/>
      <c r="P326" s="352"/>
      <c r="Q326" s="352"/>
      <c r="R326" s="352"/>
    </row>
    <row r="327" spans="2:18" s="347" customFormat="1" ht="35.1" customHeight="1" x14ac:dyDescent="0.25">
      <c r="B327" s="618">
        <f>'7. LISTADO DE PELÍCULAS'!B106</f>
        <v>0</v>
      </c>
      <c r="C327" s="619">
        <f>'7. LISTADO DE PELÍCULAS'!C106</f>
        <v>0</v>
      </c>
      <c r="D327" s="618">
        <f>'7. LISTADO DE PELÍCULAS'!D106</f>
        <v>0</v>
      </c>
      <c r="E327" s="625" t="e">
        <f>VLOOKUP(D327,PAÍSES!$A$2:$C$200,3,FALSE)</f>
        <v>#N/A</v>
      </c>
      <c r="F327" s="622">
        <f>'7. LISTADO DE PELÍCULAS'!F106</f>
        <v>0</v>
      </c>
      <c r="G327" s="624">
        <f>'7. LISTADO DE PELÍCULAS'!G106</f>
        <v>0</v>
      </c>
      <c r="H327" s="622">
        <f>'7. LISTADO DE PELÍCULAS'!H106</f>
        <v>0</v>
      </c>
      <c r="I327" s="623">
        <f>'7. LISTADO DE PELÍCULAS'!I106</f>
        <v>0</v>
      </c>
      <c r="J327" s="623">
        <f>'7. LISTADO DE PELÍCULAS'!J106</f>
        <v>0</v>
      </c>
      <c r="K327" s="624">
        <f>'7. LISTADO DE PELÍCULAS'!K106</f>
        <v>0</v>
      </c>
      <c r="L327" s="622">
        <f>'7. LISTADO DE PELÍCULAS'!L106</f>
        <v>0</v>
      </c>
      <c r="M327" s="623">
        <f>'7. LISTADO DE PELÍCULAS'!M106</f>
        <v>0</v>
      </c>
      <c r="N327" s="624">
        <f>'7. LISTADO DE PELÍCULAS'!N106</f>
        <v>0</v>
      </c>
      <c r="O327" s="32"/>
      <c r="P327" s="352"/>
      <c r="Q327" s="352"/>
      <c r="R327" s="352"/>
    </row>
    <row r="328" spans="2:18" s="347" customFormat="1" ht="35.1" customHeight="1" x14ac:dyDescent="0.25">
      <c r="B328" s="618">
        <f>'7. LISTADO DE PELÍCULAS'!B107</f>
        <v>0</v>
      </c>
      <c r="C328" s="619">
        <f>'7. LISTADO DE PELÍCULAS'!C107</f>
        <v>0</v>
      </c>
      <c r="D328" s="618">
        <f>'7. LISTADO DE PELÍCULAS'!D107</f>
        <v>0</v>
      </c>
      <c r="E328" s="625" t="e">
        <f>VLOOKUP(D328,PAÍSES!$A$2:$C$200,3,FALSE)</f>
        <v>#N/A</v>
      </c>
      <c r="F328" s="622">
        <f>'7. LISTADO DE PELÍCULAS'!F107</f>
        <v>0</v>
      </c>
      <c r="G328" s="624">
        <f>'7. LISTADO DE PELÍCULAS'!G107</f>
        <v>0</v>
      </c>
      <c r="H328" s="622">
        <f>'7. LISTADO DE PELÍCULAS'!H107</f>
        <v>0</v>
      </c>
      <c r="I328" s="623">
        <f>'7. LISTADO DE PELÍCULAS'!I107</f>
        <v>0</v>
      </c>
      <c r="J328" s="623">
        <f>'7. LISTADO DE PELÍCULAS'!J107</f>
        <v>0</v>
      </c>
      <c r="K328" s="624">
        <f>'7. LISTADO DE PELÍCULAS'!K107</f>
        <v>0</v>
      </c>
      <c r="L328" s="622">
        <f>'7. LISTADO DE PELÍCULAS'!L107</f>
        <v>0</v>
      </c>
      <c r="M328" s="623">
        <f>'7. LISTADO DE PELÍCULAS'!M107</f>
        <v>0</v>
      </c>
      <c r="N328" s="624">
        <f>'7. LISTADO DE PELÍCULAS'!N107</f>
        <v>0</v>
      </c>
      <c r="O328" s="32"/>
      <c r="P328" s="352"/>
      <c r="Q328" s="352"/>
      <c r="R328" s="352"/>
    </row>
    <row r="329" spans="2:18" s="347" customFormat="1" ht="35.1" customHeight="1" x14ac:dyDescent="0.25">
      <c r="B329" s="618">
        <f>'7. LISTADO DE PELÍCULAS'!B108</f>
        <v>0</v>
      </c>
      <c r="C329" s="619">
        <f>'7. LISTADO DE PELÍCULAS'!C108</f>
        <v>0</v>
      </c>
      <c r="D329" s="618">
        <f>'7. LISTADO DE PELÍCULAS'!D108</f>
        <v>0</v>
      </c>
      <c r="E329" s="625" t="e">
        <f>VLOOKUP(D329,PAÍSES!$A$2:$C$200,3,FALSE)</f>
        <v>#N/A</v>
      </c>
      <c r="F329" s="622">
        <f>'7. LISTADO DE PELÍCULAS'!F108</f>
        <v>0</v>
      </c>
      <c r="G329" s="624">
        <f>'7. LISTADO DE PELÍCULAS'!G108</f>
        <v>0</v>
      </c>
      <c r="H329" s="622">
        <f>'7. LISTADO DE PELÍCULAS'!H108</f>
        <v>0</v>
      </c>
      <c r="I329" s="623">
        <f>'7. LISTADO DE PELÍCULAS'!I108</f>
        <v>0</v>
      </c>
      <c r="J329" s="623">
        <f>'7. LISTADO DE PELÍCULAS'!J108</f>
        <v>0</v>
      </c>
      <c r="K329" s="624">
        <f>'7. LISTADO DE PELÍCULAS'!K108</f>
        <v>0</v>
      </c>
      <c r="L329" s="622">
        <f>'7. LISTADO DE PELÍCULAS'!L108</f>
        <v>0</v>
      </c>
      <c r="M329" s="623">
        <f>'7. LISTADO DE PELÍCULAS'!M108</f>
        <v>0</v>
      </c>
      <c r="N329" s="624">
        <f>'7. LISTADO DE PELÍCULAS'!N108</f>
        <v>0</v>
      </c>
      <c r="O329" s="32"/>
      <c r="P329" s="352"/>
      <c r="Q329" s="352"/>
      <c r="R329" s="352"/>
    </row>
    <row r="330" spans="2:18" s="347" customFormat="1" ht="35.1" customHeight="1" x14ac:dyDescent="0.25">
      <c r="B330" s="618">
        <f>'7. LISTADO DE PELÍCULAS'!B109</f>
        <v>0</v>
      </c>
      <c r="C330" s="619">
        <f>'7. LISTADO DE PELÍCULAS'!C109</f>
        <v>0</v>
      </c>
      <c r="D330" s="618">
        <f>'7. LISTADO DE PELÍCULAS'!D109</f>
        <v>0</v>
      </c>
      <c r="E330" s="625" t="e">
        <f>VLOOKUP(D330,PAÍSES!$A$2:$C$200,3,FALSE)</f>
        <v>#N/A</v>
      </c>
      <c r="F330" s="622">
        <f>'7. LISTADO DE PELÍCULAS'!F109</f>
        <v>0</v>
      </c>
      <c r="G330" s="624">
        <f>'7. LISTADO DE PELÍCULAS'!G109</f>
        <v>0</v>
      </c>
      <c r="H330" s="622">
        <f>'7. LISTADO DE PELÍCULAS'!H109</f>
        <v>0</v>
      </c>
      <c r="I330" s="623">
        <f>'7. LISTADO DE PELÍCULAS'!I109</f>
        <v>0</v>
      </c>
      <c r="J330" s="623">
        <f>'7. LISTADO DE PELÍCULAS'!J109</f>
        <v>0</v>
      </c>
      <c r="K330" s="624">
        <f>'7. LISTADO DE PELÍCULAS'!K109</f>
        <v>0</v>
      </c>
      <c r="L330" s="622">
        <f>'7. LISTADO DE PELÍCULAS'!L109</f>
        <v>0</v>
      </c>
      <c r="M330" s="623">
        <f>'7. LISTADO DE PELÍCULAS'!M109</f>
        <v>0</v>
      </c>
      <c r="N330" s="624">
        <f>'7. LISTADO DE PELÍCULAS'!N109</f>
        <v>0</v>
      </c>
      <c r="O330" s="32"/>
      <c r="P330" s="352"/>
      <c r="Q330" s="352"/>
      <c r="R330" s="352"/>
    </row>
    <row r="331" spans="2:18" s="347" customFormat="1" ht="35.1" customHeight="1" x14ac:dyDescent="0.25">
      <c r="B331" s="618">
        <f>'7. LISTADO DE PELÍCULAS'!B110</f>
        <v>0</v>
      </c>
      <c r="C331" s="619">
        <f>'7. LISTADO DE PELÍCULAS'!C110</f>
        <v>0</v>
      </c>
      <c r="D331" s="618">
        <f>'7. LISTADO DE PELÍCULAS'!D110</f>
        <v>0</v>
      </c>
      <c r="E331" s="625" t="e">
        <f>VLOOKUP(D331,PAÍSES!$A$2:$C$200,3,FALSE)</f>
        <v>#N/A</v>
      </c>
      <c r="F331" s="622">
        <f>'7. LISTADO DE PELÍCULAS'!F110</f>
        <v>0</v>
      </c>
      <c r="G331" s="624">
        <f>'7. LISTADO DE PELÍCULAS'!G110</f>
        <v>0</v>
      </c>
      <c r="H331" s="622">
        <f>'7. LISTADO DE PELÍCULAS'!H110</f>
        <v>0</v>
      </c>
      <c r="I331" s="623">
        <f>'7. LISTADO DE PELÍCULAS'!I110</f>
        <v>0</v>
      </c>
      <c r="J331" s="623">
        <f>'7. LISTADO DE PELÍCULAS'!J110</f>
        <v>0</v>
      </c>
      <c r="K331" s="624">
        <f>'7. LISTADO DE PELÍCULAS'!K110</f>
        <v>0</v>
      </c>
      <c r="L331" s="622">
        <f>'7. LISTADO DE PELÍCULAS'!L110</f>
        <v>0</v>
      </c>
      <c r="M331" s="623">
        <f>'7. LISTADO DE PELÍCULAS'!M110</f>
        <v>0</v>
      </c>
      <c r="N331" s="624">
        <f>'7. LISTADO DE PELÍCULAS'!N110</f>
        <v>0</v>
      </c>
      <c r="O331" s="32"/>
      <c r="P331" s="352"/>
      <c r="Q331" s="352"/>
      <c r="R331" s="352"/>
    </row>
    <row r="332" spans="2:18" s="347" customFormat="1" ht="35.1" customHeight="1" x14ac:dyDescent="0.25">
      <c r="B332" s="618">
        <f>'7. LISTADO DE PELÍCULAS'!B111</f>
        <v>0</v>
      </c>
      <c r="C332" s="619">
        <f>'7. LISTADO DE PELÍCULAS'!C111</f>
        <v>0</v>
      </c>
      <c r="D332" s="618">
        <f>'7. LISTADO DE PELÍCULAS'!D111</f>
        <v>0</v>
      </c>
      <c r="E332" s="625" t="e">
        <f>VLOOKUP(D332,PAÍSES!$A$2:$C$200,3,FALSE)</f>
        <v>#N/A</v>
      </c>
      <c r="F332" s="622">
        <f>'7. LISTADO DE PELÍCULAS'!F111</f>
        <v>0</v>
      </c>
      <c r="G332" s="624">
        <f>'7. LISTADO DE PELÍCULAS'!G111</f>
        <v>0</v>
      </c>
      <c r="H332" s="622">
        <f>'7. LISTADO DE PELÍCULAS'!H111</f>
        <v>0</v>
      </c>
      <c r="I332" s="623">
        <f>'7. LISTADO DE PELÍCULAS'!I111</f>
        <v>0</v>
      </c>
      <c r="J332" s="623">
        <f>'7. LISTADO DE PELÍCULAS'!J111</f>
        <v>0</v>
      </c>
      <c r="K332" s="624">
        <f>'7. LISTADO DE PELÍCULAS'!K111</f>
        <v>0</v>
      </c>
      <c r="L332" s="622">
        <f>'7. LISTADO DE PELÍCULAS'!L111</f>
        <v>0</v>
      </c>
      <c r="M332" s="623">
        <f>'7. LISTADO DE PELÍCULAS'!M111</f>
        <v>0</v>
      </c>
      <c r="N332" s="624">
        <f>'7. LISTADO DE PELÍCULAS'!N111</f>
        <v>0</v>
      </c>
      <c r="O332" s="32"/>
      <c r="P332" s="352"/>
      <c r="Q332" s="352"/>
      <c r="R332" s="352"/>
    </row>
    <row r="333" spans="2:18" s="347" customFormat="1" ht="35.1" customHeight="1" x14ac:dyDescent="0.25">
      <c r="B333" s="618">
        <f>'7. LISTADO DE PELÍCULAS'!B112</f>
        <v>0</v>
      </c>
      <c r="C333" s="619">
        <f>'7. LISTADO DE PELÍCULAS'!C112</f>
        <v>0</v>
      </c>
      <c r="D333" s="618">
        <f>'7. LISTADO DE PELÍCULAS'!D112</f>
        <v>0</v>
      </c>
      <c r="E333" s="625" t="e">
        <f>VLOOKUP(D333,PAÍSES!$A$2:$C$200,3,FALSE)</f>
        <v>#N/A</v>
      </c>
      <c r="F333" s="622">
        <f>'7. LISTADO DE PELÍCULAS'!F112</f>
        <v>0</v>
      </c>
      <c r="G333" s="624">
        <f>'7. LISTADO DE PELÍCULAS'!G112</f>
        <v>0</v>
      </c>
      <c r="H333" s="622">
        <f>'7. LISTADO DE PELÍCULAS'!H112</f>
        <v>0</v>
      </c>
      <c r="I333" s="623">
        <f>'7. LISTADO DE PELÍCULAS'!I112</f>
        <v>0</v>
      </c>
      <c r="J333" s="623">
        <f>'7. LISTADO DE PELÍCULAS'!J112</f>
        <v>0</v>
      </c>
      <c r="K333" s="624">
        <f>'7. LISTADO DE PELÍCULAS'!K112</f>
        <v>0</v>
      </c>
      <c r="L333" s="622">
        <f>'7. LISTADO DE PELÍCULAS'!L112</f>
        <v>0</v>
      </c>
      <c r="M333" s="623">
        <f>'7. LISTADO DE PELÍCULAS'!M112</f>
        <v>0</v>
      </c>
      <c r="N333" s="624">
        <f>'7. LISTADO DE PELÍCULAS'!N112</f>
        <v>0</v>
      </c>
      <c r="O333" s="32"/>
      <c r="P333" s="352"/>
      <c r="Q333" s="352"/>
      <c r="R333" s="352"/>
    </row>
    <row r="334" spans="2:18" s="347" customFormat="1" ht="35.1" customHeight="1" x14ac:dyDescent="0.25">
      <c r="B334" s="618">
        <f>'7. LISTADO DE PELÍCULAS'!B113</f>
        <v>0</v>
      </c>
      <c r="C334" s="619">
        <f>'7. LISTADO DE PELÍCULAS'!C113</f>
        <v>0</v>
      </c>
      <c r="D334" s="618">
        <f>'7. LISTADO DE PELÍCULAS'!D113</f>
        <v>0</v>
      </c>
      <c r="E334" s="625" t="e">
        <f>VLOOKUP(D334,PAÍSES!$A$2:$C$200,3,FALSE)</f>
        <v>#N/A</v>
      </c>
      <c r="F334" s="622">
        <f>'7. LISTADO DE PELÍCULAS'!F113</f>
        <v>0</v>
      </c>
      <c r="G334" s="624">
        <f>'7. LISTADO DE PELÍCULAS'!G113</f>
        <v>0</v>
      </c>
      <c r="H334" s="622">
        <f>'7. LISTADO DE PELÍCULAS'!H113</f>
        <v>0</v>
      </c>
      <c r="I334" s="623">
        <f>'7. LISTADO DE PELÍCULAS'!I113</f>
        <v>0</v>
      </c>
      <c r="J334" s="623">
        <f>'7. LISTADO DE PELÍCULAS'!J113</f>
        <v>0</v>
      </c>
      <c r="K334" s="624">
        <f>'7. LISTADO DE PELÍCULAS'!K113</f>
        <v>0</v>
      </c>
      <c r="L334" s="622">
        <f>'7. LISTADO DE PELÍCULAS'!L113</f>
        <v>0</v>
      </c>
      <c r="M334" s="623">
        <f>'7. LISTADO DE PELÍCULAS'!M113</f>
        <v>0</v>
      </c>
      <c r="N334" s="624">
        <f>'7. LISTADO DE PELÍCULAS'!N113</f>
        <v>0</v>
      </c>
      <c r="O334" s="32"/>
      <c r="P334" s="352"/>
      <c r="Q334" s="352"/>
      <c r="R334" s="352"/>
    </row>
    <row r="335" spans="2:18" s="347" customFormat="1" ht="35.1" customHeight="1" x14ac:dyDescent="0.25">
      <c r="B335" s="618">
        <f>'7. LISTADO DE PELÍCULAS'!B114</f>
        <v>0</v>
      </c>
      <c r="C335" s="619">
        <f>'7. LISTADO DE PELÍCULAS'!C114</f>
        <v>0</v>
      </c>
      <c r="D335" s="618">
        <f>'7. LISTADO DE PELÍCULAS'!D114</f>
        <v>0</v>
      </c>
      <c r="E335" s="625" t="e">
        <f>VLOOKUP(D335,PAÍSES!$A$2:$C$200,3,FALSE)</f>
        <v>#N/A</v>
      </c>
      <c r="F335" s="622">
        <f>'7. LISTADO DE PELÍCULAS'!F114</f>
        <v>0</v>
      </c>
      <c r="G335" s="624">
        <f>'7. LISTADO DE PELÍCULAS'!G114</f>
        <v>0</v>
      </c>
      <c r="H335" s="622">
        <f>'7. LISTADO DE PELÍCULAS'!H114</f>
        <v>0</v>
      </c>
      <c r="I335" s="623">
        <f>'7. LISTADO DE PELÍCULAS'!I114</f>
        <v>0</v>
      </c>
      <c r="J335" s="623">
        <f>'7. LISTADO DE PELÍCULAS'!J114</f>
        <v>0</v>
      </c>
      <c r="K335" s="624">
        <f>'7. LISTADO DE PELÍCULAS'!K114</f>
        <v>0</v>
      </c>
      <c r="L335" s="622">
        <f>'7. LISTADO DE PELÍCULAS'!L114</f>
        <v>0</v>
      </c>
      <c r="M335" s="623">
        <f>'7. LISTADO DE PELÍCULAS'!M114</f>
        <v>0</v>
      </c>
      <c r="N335" s="624">
        <f>'7. LISTADO DE PELÍCULAS'!N114</f>
        <v>0</v>
      </c>
      <c r="O335" s="32"/>
      <c r="P335" s="352"/>
      <c r="Q335" s="352"/>
      <c r="R335" s="352"/>
    </row>
    <row r="336" spans="2:18" s="347" customFormat="1" ht="35.1" customHeight="1" x14ac:dyDescent="0.25">
      <c r="B336" s="618">
        <f>'7. LISTADO DE PELÍCULAS'!B115</f>
        <v>0</v>
      </c>
      <c r="C336" s="619">
        <f>'7. LISTADO DE PELÍCULAS'!C115</f>
        <v>0</v>
      </c>
      <c r="D336" s="618">
        <f>'7. LISTADO DE PELÍCULAS'!D115</f>
        <v>0</v>
      </c>
      <c r="E336" s="625" t="e">
        <f>VLOOKUP(D336,PAÍSES!$A$2:$C$200,3,FALSE)</f>
        <v>#N/A</v>
      </c>
      <c r="F336" s="622">
        <f>'7. LISTADO DE PELÍCULAS'!F115</f>
        <v>0</v>
      </c>
      <c r="G336" s="624">
        <f>'7. LISTADO DE PELÍCULAS'!G115</f>
        <v>0</v>
      </c>
      <c r="H336" s="622">
        <f>'7. LISTADO DE PELÍCULAS'!H115</f>
        <v>0</v>
      </c>
      <c r="I336" s="623">
        <f>'7. LISTADO DE PELÍCULAS'!I115</f>
        <v>0</v>
      </c>
      <c r="J336" s="623">
        <f>'7. LISTADO DE PELÍCULAS'!J115</f>
        <v>0</v>
      </c>
      <c r="K336" s="624">
        <f>'7. LISTADO DE PELÍCULAS'!K115</f>
        <v>0</v>
      </c>
      <c r="L336" s="622">
        <f>'7. LISTADO DE PELÍCULAS'!L115</f>
        <v>0</v>
      </c>
      <c r="M336" s="623">
        <f>'7. LISTADO DE PELÍCULAS'!M115</f>
        <v>0</v>
      </c>
      <c r="N336" s="624">
        <f>'7. LISTADO DE PELÍCULAS'!N115</f>
        <v>0</v>
      </c>
      <c r="O336" s="32"/>
      <c r="P336" s="352"/>
      <c r="Q336" s="352"/>
      <c r="R336" s="352"/>
    </row>
    <row r="337" spans="2:18" s="347" customFormat="1" ht="35.1" customHeight="1" x14ac:dyDescent="0.25">
      <c r="B337" s="618">
        <f>'7. LISTADO DE PELÍCULAS'!B116</f>
        <v>0</v>
      </c>
      <c r="C337" s="619">
        <f>'7. LISTADO DE PELÍCULAS'!C116</f>
        <v>0</v>
      </c>
      <c r="D337" s="618">
        <f>'7. LISTADO DE PELÍCULAS'!D116</f>
        <v>0</v>
      </c>
      <c r="E337" s="625" t="e">
        <f>VLOOKUP(D337,PAÍSES!$A$2:$C$200,3,FALSE)</f>
        <v>#N/A</v>
      </c>
      <c r="F337" s="622">
        <f>'7. LISTADO DE PELÍCULAS'!F116</f>
        <v>0</v>
      </c>
      <c r="G337" s="624">
        <f>'7. LISTADO DE PELÍCULAS'!G116</f>
        <v>0</v>
      </c>
      <c r="H337" s="622">
        <f>'7. LISTADO DE PELÍCULAS'!H116</f>
        <v>0</v>
      </c>
      <c r="I337" s="623">
        <f>'7. LISTADO DE PELÍCULAS'!I116</f>
        <v>0</v>
      </c>
      <c r="J337" s="623">
        <f>'7. LISTADO DE PELÍCULAS'!J116</f>
        <v>0</v>
      </c>
      <c r="K337" s="624">
        <f>'7. LISTADO DE PELÍCULAS'!K116</f>
        <v>0</v>
      </c>
      <c r="L337" s="622">
        <f>'7. LISTADO DE PELÍCULAS'!L116</f>
        <v>0</v>
      </c>
      <c r="M337" s="623">
        <f>'7. LISTADO DE PELÍCULAS'!M116</f>
        <v>0</v>
      </c>
      <c r="N337" s="624">
        <f>'7. LISTADO DE PELÍCULAS'!N116</f>
        <v>0</v>
      </c>
      <c r="O337" s="32"/>
      <c r="P337" s="352"/>
      <c r="Q337" s="352"/>
      <c r="R337" s="352"/>
    </row>
    <row r="338" spans="2:18" s="347" customFormat="1" ht="35.1" customHeight="1" x14ac:dyDescent="0.25">
      <c r="B338" s="618">
        <f>'7. LISTADO DE PELÍCULAS'!B117</f>
        <v>0</v>
      </c>
      <c r="C338" s="619">
        <f>'7. LISTADO DE PELÍCULAS'!C117</f>
        <v>0</v>
      </c>
      <c r="D338" s="618">
        <f>'7. LISTADO DE PELÍCULAS'!D117</f>
        <v>0</v>
      </c>
      <c r="E338" s="625" t="e">
        <f>VLOOKUP(D338,PAÍSES!$A$2:$C$200,3,FALSE)</f>
        <v>#N/A</v>
      </c>
      <c r="F338" s="622">
        <f>'7. LISTADO DE PELÍCULAS'!F117</f>
        <v>0</v>
      </c>
      <c r="G338" s="624">
        <f>'7. LISTADO DE PELÍCULAS'!G117</f>
        <v>0</v>
      </c>
      <c r="H338" s="622">
        <f>'7. LISTADO DE PELÍCULAS'!H117</f>
        <v>0</v>
      </c>
      <c r="I338" s="623">
        <f>'7. LISTADO DE PELÍCULAS'!I117</f>
        <v>0</v>
      </c>
      <c r="J338" s="623">
        <f>'7. LISTADO DE PELÍCULAS'!J117</f>
        <v>0</v>
      </c>
      <c r="K338" s="624">
        <f>'7. LISTADO DE PELÍCULAS'!K117</f>
        <v>0</v>
      </c>
      <c r="L338" s="622">
        <f>'7. LISTADO DE PELÍCULAS'!L117</f>
        <v>0</v>
      </c>
      <c r="M338" s="623">
        <f>'7. LISTADO DE PELÍCULAS'!M117</f>
        <v>0</v>
      </c>
      <c r="N338" s="624">
        <f>'7. LISTADO DE PELÍCULAS'!N117</f>
        <v>0</v>
      </c>
      <c r="O338" s="32"/>
      <c r="P338" s="352"/>
      <c r="Q338" s="352"/>
      <c r="R338" s="352"/>
    </row>
    <row r="339" spans="2:18" s="347" customFormat="1" ht="35.1" customHeight="1" x14ac:dyDescent="0.25">
      <c r="B339" s="618">
        <f>'7. LISTADO DE PELÍCULAS'!B118</f>
        <v>0</v>
      </c>
      <c r="C339" s="619">
        <f>'7. LISTADO DE PELÍCULAS'!C118</f>
        <v>0</v>
      </c>
      <c r="D339" s="618">
        <f>'7. LISTADO DE PELÍCULAS'!D118</f>
        <v>0</v>
      </c>
      <c r="E339" s="625" t="e">
        <f>VLOOKUP(D339,PAÍSES!$A$2:$C$200,3,FALSE)</f>
        <v>#N/A</v>
      </c>
      <c r="F339" s="622">
        <f>'7. LISTADO DE PELÍCULAS'!F118</f>
        <v>0</v>
      </c>
      <c r="G339" s="624">
        <f>'7. LISTADO DE PELÍCULAS'!G118</f>
        <v>0</v>
      </c>
      <c r="H339" s="622">
        <f>'7. LISTADO DE PELÍCULAS'!H118</f>
        <v>0</v>
      </c>
      <c r="I339" s="623">
        <f>'7. LISTADO DE PELÍCULAS'!I118</f>
        <v>0</v>
      </c>
      <c r="J339" s="623">
        <f>'7. LISTADO DE PELÍCULAS'!J118</f>
        <v>0</v>
      </c>
      <c r="K339" s="624">
        <f>'7. LISTADO DE PELÍCULAS'!K118</f>
        <v>0</v>
      </c>
      <c r="L339" s="622">
        <f>'7. LISTADO DE PELÍCULAS'!L118</f>
        <v>0</v>
      </c>
      <c r="M339" s="623">
        <f>'7. LISTADO DE PELÍCULAS'!M118</f>
        <v>0</v>
      </c>
      <c r="N339" s="624">
        <f>'7. LISTADO DE PELÍCULAS'!N118</f>
        <v>0</v>
      </c>
      <c r="O339" s="32"/>
      <c r="P339" s="352"/>
      <c r="Q339" s="352"/>
      <c r="R339" s="352"/>
    </row>
    <row r="340" spans="2:18" s="347" customFormat="1" ht="35.1" customHeight="1" x14ac:dyDescent="0.25">
      <c r="B340" s="618">
        <f>'7. LISTADO DE PELÍCULAS'!B119</f>
        <v>0</v>
      </c>
      <c r="C340" s="619">
        <f>'7. LISTADO DE PELÍCULAS'!C119</f>
        <v>0</v>
      </c>
      <c r="D340" s="618">
        <f>'7. LISTADO DE PELÍCULAS'!D119</f>
        <v>0</v>
      </c>
      <c r="E340" s="625" t="e">
        <f>VLOOKUP(D340,PAÍSES!$A$2:$C$200,3,FALSE)</f>
        <v>#N/A</v>
      </c>
      <c r="F340" s="622">
        <f>'7. LISTADO DE PELÍCULAS'!F119</f>
        <v>0</v>
      </c>
      <c r="G340" s="624">
        <f>'7. LISTADO DE PELÍCULAS'!G119</f>
        <v>0</v>
      </c>
      <c r="H340" s="622">
        <f>'7. LISTADO DE PELÍCULAS'!H119</f>
        <v>0</v>
      </c>
      <c r="I340" s="623">
        <f>'7. LISTADO DE PELÍCULAS'!I119</f>
        <v>0</v>
      </c>
      <c r="J340" s="623">
        <f>'7. LISTADO DE PELÍCULAS'!J119</f>
        <v>0</v>
      </c>
      <c r="K340" s="624">
        <f>'7. LISTADO DE PELÍCULAS'!K119</f>
        <v>0</v>
      </c>
      <c r="L340" s="622">
        <f>'7. LISTADO DE PELÍCULAS'!L119</f>
        <v>0</v>
      </c>
      <c r="M340" s="623">
        <f>'7. LISTADO DE PELÍCULAS'!M119</f>
        <v>0</v>
      </c>
      <c r="N340" s="624">
        <f>'7. LISTADO DE PELÍCULAS'!N119</f>
        <v>0</v>
      </c>
      <c r="O340" s="32"/>
      <c r="P340" s="352"/>
      <c r="Q340" s="352"/>
      <c r="R340" s="352"/>
    </row>
    <row r="341" spans="2:18" s="347" customFormat="1" ht="35.1" customHeight="1" x14ac:dyDescent="0.25">
      <c r="B341" s="618">
        <f>'7. LISTADO DE PELÍCULAS'!B120</f>
        <v>0</v>
      </c>
      <c r="C341" s="619">
        <f>'7. LISTADO DE PELÍCULAS'!C120</f>
        <v>0</v>
      </c>
      <c r="D341" s="618">
        <f>'7. LISTADO DE PELÍCULAS'!D120</f>
        <v>0</v>
      </c>
      <c r="E341" s="625" t="e">
        <f>VLOOKUP(D341,PAÍSES!$A$2:$C$200,3,FALSE)</f>
        <v>#N/A</v>
      </c>
      <c r="F341" s="622">
        <f>'7. LISTADO DE PELÍCULAS'!F120</f>
        <v>0</v>
      </c>
      <c r="G341" s="624">
        <f>'7. LISTADO DE PELÍCULAS'!G120</f>
        <v>0</v>
      </c>
      <c r="H341" s="622">
        <f>'7. LISTADO DE PELÍCULAS'!H120</f>
        <v>0</v>
      </c>
      <c r="I341" s="623">
        <f>'7. LISTADO DE PELÍCULAS'!I120</f>
        <v>0</v>
      </c>
      <c r="J341" s="623">
        <f>'7. LISTADO DE PELÍCULAS'!J120</f>
        <v>0</v>
      </c>
      <c r="K341" s="624">
        <f>'7. LISTADO DE PELÍCULAS'!K120</f>
        <v>0</v>
      </c>
      <c r="L341" s="622">
        <f>'7. LISTADO DE PELÍCULAS'!L120</f>
        <v>0</v>
      </c>
      <c r="M341" s="623">
        <f>'7. LISTADO DE PELÍCULAS'!M120</f>
        <v>0</v>
      </c>
      <c r="N341" s="624">
        <f>'7. LISTADO DE PELÍCULAS'!N120</f>
        <v>0</v>
      </c>
      <c r="O341" s="32"/>
      <c r="P341" s="352"/>
      <c r="Q341" s="352"/>
      <c r="R341" s="352"/>
    </row>
    <row r="342" spans="2:18" s="347" customFormat="1" ht="35.1" customHeight="1" x14ac:dyDescent="0.25">
      <c r="B342" s="618">
        <f>'7. LISTADO DE PELÍCULAS'!B121</f>
        <v>0</v>
      </c>
      <c r="C342" s="619">
        <f>'7. LISTADO DE PELÍCULAS'!C121</f>
        <v>0</v>
      </c>
      <c r="D342" s="618">
        <f>'7. LISTADO DE PELÍCULAS'!D121</f>
        <v>0</v>
      </c>
      <c r="E342" s="625" t="e">
        <f>VLOOKUP(D342,PAÍSES!$A$2:$C$200,3,FALSE)</f>
        <v>#N/A</v>
      </c>
      <c r="F342" s="622">
        <f>'7. LISTADO DE PELÍCULAS'!F121</f>
        <v>0</v>
      </c>
      <c r="G342" s="624">
        <f>'7. LISTADO DE PELÍCULAS'!G121</f>
        <v>0</v>
      </c>
      <c r="H342" s="622">
        <f>'7. LISTADO DE PELÍCULAS'!H121</f>
        <v>0</v>
      </c>
      <c r="I342" s="623">
        <f>'7. LISTADO DE PELÍCULAS'!I121</f>
        <v>0</v>
      </c>
      <c r="J342" s="623">
        <f>'7. LISTADO DE PELÍCULAS'!J121</f>
        <v>0</v>
      </c>
      <c r="K342" s="624">
        <f>'7. LISTADO DE PELÍCULAS'!K121</f>
        <v>0</v>
      </c>
      <c r="L342" s="622">
        <f>'7. LISTADO DE PELÍCULAS'!L121</f>
        <v>0</v>
      </c>
      <c r="M342" s="623">
        <f>'7. LISTADO DE PELÍCULAS'!M121</f>
        <v>0</v>
      </c>
      <c r="N342" s="624">
        <f>'7. LISTADO DE PELÍCULAS'!N121</f>
        <v>0</v>
      </c>
      <c r="O342" s="32"/>
      <c r="P342" s="352"/>
      <c r="Q342" s="352"/>
      <c r="R342" s="352"/>
    </row>
    <row r="343" spans="2:18" s="347" customFormat="1" ht="35.1" customHeight="1" x14ac:dyDescent="0.25">
      <c r="B343" s="618">
        <f>'7. LISTADO DE PELÍCULAS'!B122</f>
        <v>0</v>
      </c>
      <c r="C343" s="619">
        <f>'7. LISTADO DE PELÍCULAS'!C122</f>
        <v>0</v>
      </c>
      <c r="D343" s="618">
        <f>'7. LISTADO DE PELÍCULAS'!D122</f>
        <v>0</v>
      </c>
      <c r="E343" s="625" t="e">
        <f>VLOOKUP(D343,PAÍSES!$A$2:$C$200,3,FALSE)</f>
        <v>#N/A</v>
      </c>
      <c r="F343" s="622">
        <f>'7. LISTADO DE PELÍCULAS'!F122</f>
        <v>0</v>
      </c>
      <c r="G343" s="624">
        <f>'7. LISTADO DE PELÍCULAS'!G122</f>
        <v>0</v>
      </c>
      <c r="H343" s="622">
        <f>'7. LISTADO DE PELÍCULAS'!H122</f>
        <v>0</v>
      </c>
      <c r="I343" s="623">
        <f>'7. LISTADO DE PELÍCULAS'!I122</f>
        <v>0</v>
      </c>
      <c r="J343" s="623">
        <f>'7. LISTADO DE PELÍCULAS'!J122</f>
        <v>0</v>
      </c>
      <c r="K343" s="624">
        <f>'7. LISTADO DE PELÍCULAS'!K122</f>
        <v>0</v>
      </c>
      <c r="L343" s="622">
        <f>'7. LISTADO DE PELÍCULAS'!L122</f>
        <v>0</v>
      </c>
      <c r="M343" s="623">
        <f>'7. LISTADO DE PELÍCULAS'!M122</f>
        <v>0</v>
      </c>
      <c r="N343" s="624">
        <f>'7. LISTADO DE PELÍCULAS'!N122</f>
        <v>0</v>
      </c>
      <c r="O343" s="32"/>
      <c r="P343" s="352"/>
      <c r="Q343" s="352"/>
      <c r="R343" s="352"/>
    </row>
    <row r="344" spans="2:18" s="347" customFormat="1" ht="35.1" customHeight="1" x14ac:dyDescent="0.25">
      <c r="B344" s="618">
        <f>'7. LISTADO DE PELÍCULAS'!B123</f>
        <v>0</v>
      </c>
      <c r="C344" s="619">
        <f>'7. LISTADO DE PELÍCULAS'!C123</f>
        <v>0</v>
      </c>
      <c r="D344" s="618">
        <f>'7. LISTADO DE PELÍCULAS'!D123</f>
        <v>0</v>
      </c>
      <c r="E344" s="625" t="e">
        <f>VLOOKUP(D344,PAÍSES!$A$2:$C$200,3,FALSE)</f>
        <v>#N/A</v>
      </c>
      <c r="F344" s="622">
        <f>'7. LISTADO DE PELÍCULAS'!F123</f>
        <v>0</v>
      </c>
      <c r="G344" s="624">
        <f>'7. LISTADO DE PELÍCULAS'!G123</f>
        <v>0</v>
      </c>
      <c r="H344" s="622">
        <f>'7. LISTADO DE PELÍCULAS'!H123</f>
        <v>0</v>
      </c>
      <c r="I344" s="623">
        <f>'7. LISTADO DE PELÍCULAS'!I123</f>
        <v>0</v>
      </c>
      <c r="J344" s="623">
        <f>'7. LISTADO DE PELÍCULAS'!J123</f>
        <v>0</v>
      </c>
      <c r="K344" s="624">
        <f>'7. LISTADO DE PELÍCULAS'!K123</f>
        <v>0</v>
      </c>
      <c r="L344" s="622">
        <f>'7. LISTADO DE PELÍCULAS'!L123</f>
        <v>0</v>
      </c>
      <c r="M344" s="623">
        <f>'7. LISTADO DE PELÍCULAS'!M123</f>
        <v>0</v>
      </c>
      <c r="N344" s="624">
        <f>'7. LISTADO DE PELÍCULAS'!N123</f>
        <v>0</v>
      </c>
      <c r="O344" s="32"/>
      <c r="P344" s="352"/>
      <c r="Q344" s="352"/>
      <c r="R344" s="352"/>
    </row>
    <row r="345" spans="2:18" s="347" customFormat="1" ht="35.1" customHeight="1" x14ac:dyDescent="0.25">
      <c r="B345" s="618">
        <f>'7. LISTADO DE PELÍCULAS'!B124</f>
        <v>0</v>
      </c>
      <c r="C345" s="619">
        <f>'7. LISTADO DE PELÍCULAS'!C124</f>
        <v>0</v>
      </c>
      <c r="D345" s="618">
        <f>'7. LISTADO DE PELÍCULAS'!D124</f>
        <v>0</v>
      </c>
      <c r="E345" s="625" t="e">
        <f>VLOOKUP(D345,PAÍSES!$A$2:$C$200,3,FALSE)</f>
        <v>#N/A</v>
      </c>
      <c r="F345" s="622">
        <f>'7. LISTADO DE PELÍCULAS'!F124</f>
        <v>0</v>
      </c>
      <c r="G345" s="624">
        <f>'7. LISTADO DE PELÍCULAS'!G124</f>
        <v>0</v>
      </c>
      <c r="H345" s="622">
        <f>'7. LISTADO DE PELÍCULAS'!H124</f>
        <v>0</v>
      </c>
      <c r="I345" s="623">
        <f>'7. LISTADO DE PELÍCULAS'!I124</f>
        <v>0</v>
      </c>
      <c r="J345" s="623">
        <f>'7. LISTADO DE PELÍCULAS'!J124</f>
        <v>0</v>
      </c>
      <c r="K345" s="624">
        <f>'7. LISTADO DE PELÍCULAS'!K124</f>
        <v>0</v>
      </c>
      <c r="L345" s="622">
        <f>'7. LISTADO DE PELÍCULAS'!L124</f>
        <v>0</v>
      </c>
      <c r="M345" s="623">
        <f>'7. LISTADO DE PELÍCULAS'!M124</f>
        <v>0</v>
      </c>
      <c r="N345" s="624">
        <f>'7. LISTADO DE PELÍCULAS'!N124</f>
        <v>0</v>
      </c>
      <c r="O345" s="32"/>
      <c r="P345" s="352"/>
      <c r="Q345" s="352"/>
      <c r="R345" s="352"/>
    </row>
    <row r="346" spans="2:18" s="347" customFormat="1" ht="35.1" customHeight="1" x14ac:dyDescent="0.25">
      <c r="B346" s="618">
        <f>'7. LISTADO DE PELÍCULAS'!B125</f>
        <v>0</v>
      </c>
      <c r="C346" s="619">
        <f>'7. LISTADO DE PELÍCULAS'!C125</f>
        <v>0</v>
      </c>
      <c r="D346" s="618">
        <f>'7. LISTADO DE PELÍCULAS'!D125</f>
        <v>0</v>
      </c>
      <c r="E346" s="625" t="e">
        <f>VLOOKUP(D346,PAÍSES!$A$2:$C$200,3,FALSE)</f>
        <v>#N/A</v>
      </c>
      <c r="F346" s="622">
        <f>'7. LISTADO DE PELÍCULAS'!F125</f>
        <v>0</v>
      </c>
      <c r="G346" s="624">
        <f>'7. LISTADO DE PELÍCULAS'!G125</f>
        <v>0</v>
      </c>
      <c r="H346" s="622">
        <f>'7. LISTADO DE PELÍCULAS'!H125</f>
        <v>0</v>
      </c>
      <c r="I346" s="623">
        <f>'7. LISTADO DE PELÍCULAS'!I125</f>
        <v>0</v>
      </c>
      <c r="J346" s="623">
        <f>'7. LISTADO DE PELÍCULAS'!J125</f>
        <v>0</v>
      </c>
      <c r="K346" s="624">
        <f>'7. LISTADO DE PELÍCULAS'!K125</f>
        <v>0</v>
      </c>
      <c r="L346" s="622">
        <f>'7. LISTADO DE PELÍCULAS'!L125</f>
        <v>0</v>
      </c>
      <c r="M346" s="623">
        <f>'7. LISTADO DE PELÍCULAS'!M125</f>
        <v>0</v>
      </c>
      <c r="N346" s="624">
        <f>'7. LISTADO DE PELÍCULAS'!N125</f>
        <v>0</v>
      </c>
      <c r="O346" s="32"/>
      <c r="P346" s="352"/>
      <c r="Q346" s="352"/>
      <c r="R346" s="352"/>
    </row>
    <row r="347" spans="2:18" s="347" customFormat="1" ht="35.1" customHeight="1" x14ac:dyDescent="0.25">
      <c r="B347" s="618">
        <f>'7. LISTADO DE PELÍCULAS'!B126</f>
        <v>0</v>
      </c>
      <c r="C347" s="619">
        <f>'7. LISTADO DE PELÍCULAS'!C126</f>
        <v>0</v>
      </c>
      <c r="D347" s="618">
        <f>'7. LISTADO DE PELÍCULAS'!D126</f>
        <v>0</v>
      </c>
      <c r="E347" s="625" t="e">
        <f>VLOOKUP(D347,PAÍSES!$A$2:$C$200,3,FALSE)</f>
        <v>#N/A</v>
      </c>
      <c r="F347" s="622">
        <f>'7. LISTADO DE PELÍCULAS'!F126</f>
        <v>0</v>
      </c>
      <c r="G347" s="624">
        <f>'7. LISTADO DE PELÍCULAS'!G126</f>
        <v>0</v>
      </c>
      <c r="H347" s="622">
        <f>'7. LISTADO DE PELÍCULAS'!H126</f>
        <v>0</v>
      </c>
      <c r="I347" s="623">
        <f>'7. LISTADO DE PELÍCULAS'!I126</f>
        <v>0</v>
      </c>
      <c r="J347" s="623">
        <f>'7. LISTADO DE PELÍCULAS'!J126</f>
        <v>0</v>
      </c>
      <c r="K347" s="624">
        <f>'7. LISTADO DE PELÍCULAS'!K126</f>
        <v>0</v>
      </c>
      <c r="L347" s="622">
        <f>'7. LISTADO DE PELÍCULAS'!L126</f>
        <v>0</v>
      </c>
      <c r="M347" s="623">
        <f>'7. LISTADO DE PELÍCULAS'!M126</f>
        <v>0</v>
      </c>
      <c r="N347" s="624">
        <f>'7. LISTADO DE PELÍCULAS'!N126</f>
        <v>0</v>
      </c>
      <c r="O347" s="32"/>
      <c r="P347" s="352"/>
      <c r="Q347" s="352"/>
      <c r="R347" s="352"/>
    </row>
    <row r="348" spans="2:18" s="347" customFormat="1" ht="35.1" customHeight="1" x14ac:dyDescent="0.25">
      <c r="B348" s="618">
        <f>'7. LISTADO DE PELÍCULAS'!B127</f>
        <v>0</v>
      </c>
      <c r="C348" s="619">
        <f>'7. LISTADO DE PELÍCULAS'!C127</f>
        <v>0</v>
      </c>
      <c r="D348" s="618">
        <f>'7. LISTADO DE PELÍCULAS'!D127</f>
        <v>0</v>
      </c>
      <c r="E348" s="625" t="e">
        <f>VLOOKUP(D348,PAÍSES!$A$2:$C$200,3,FALSE)</f>
        <v>#N/A</v>
      </c>
      <c r="F348" s="622">
        <f>'7. LISTADO DE PELÍCULAS'!F127</f>
        <v>0</v>
      </c>
      <c r="G348" s="624">
        <f>'7. LISTADO DE PELÍCULAS'!G127</f>
        <v>0</v>
      </c>
      <c r="H348" s="622">
        <f>'7. LISTADO DE PELÍCULAS'!H127</f>
        <v>0</v>
      </c>
      <c r="I348" s="623">
        <f>'7. LISTADO DE PELÍCULAS'!I127</f>
        <v>0</v>
      </c>
      <c r="J348" s="623">
        <f>'7. LISTADO DE PELÍCULAS'!J127</f>
        <v>0</v>
      </c>
      <c r="K348" s="624">
        <f>'7. LISTADO DE PELÍCULAS'!K127</f>
        <v>0</v>
      </c>
      <c r="L348" s="622">
        <f>'7. LISTADO DE PELÍCULAS'!L127</f>
        <v>0</v>
      </c>
      <c r="M348" s="623">
        <f>'7. LISTADO DE PELÍCULAS'!M127</f>
        <v>0</v>
      </c>
      <c r="N348" s="624">
        <f>'7. LISTADO DE PELÍCULAS'!N127</f>
        <v>0</v>
      </c>
      <c r="O348" s="32"/>
      <c r="P348" s="352"/>
      <c r="Q348" s="352"/>
      <c r="R348" s="352"/>
    </row>
    <row r="349" spans="2:18" s="347" customFormat="1" ht="35.1" customHeight="1" x14ac:dyDescent="0.25">
      <c r="B349" s="618">
        <f>'7. LISTADO DE PELÍCULAS'!B128</f>
        <v>0</v>
      </c>
      <c r="C349" s="619">
        <f>'7. LISTADO DE PELÍCULAS'!C128</f>
        <v>0</v>
      </c>
      <c r="D349" s="618">
        <f>'7. LISTADO DE PELÍCULAS'!D128</f>
        <v>0</v>
      </c>
      <c r="E349" s="625" t="e">
        <f>VLOOKUP(D349,PAÍSES!$A$2:$C$200,3,FALSE)</f>
        <v>#N/A</v>
      </c>
      <c r="F349" s="622">
        <f>'7. LISTADO DE PELÍCULAS'!F128</f>
        <v>0</v>
      </c>
      <c r="G349" s="624">
        <f>'7. LISTADO DE PELÍCULAS'!G128</f>
        <v>0</v>
      </c>
      <c r="H349" s="622">
        <f>'7. LISTADO DE PELÍCULAS'!H128</f>
        <v>0</v>
      </c>
      <c r="I349" s="623">
        <f>'7. LISTADO DE PELÍCULAS'!I128</f>
        <v>0</v>
      </c>
      <c r="J349" s="623">
        <f>'7. LISTADO DE PELÍCULAS'!J128</f>
        <v>0</v>
      </c>
      <c r="K349" s="624">
        <f>'7. LISTADO DE PELÍCULAS'!K128</f>
        <v>0</v>
      </c>
      <c r="L349" s="622">
        <f>'7. LISTADO DE PELÍCULAS'!L128</f>
        <v>0</v>
      </c>
      <c r="M349" s="623">
        <f>'7. LISTADO DE PELÍCULAS'!M128</f>
        <v>0</v>
      </c>
      <c r="N349" s="624">
        <f>'7. LISTADO DE PELÍCULAS'!N128</f>
        <v>0</v>
      </c>
      <c r="O349" s="32"/>
      <c r="P349" s="352"/>
      <c r="Q349" s="352"/>
      <c r="R349" s="352"/>
    </row>
    <row r="350" spans="2:18" s="347" customFormat="1" ht="35.1" customHeight="1" x14ac:dyDescent="0.25">
      <c r="B350" s="618">
        <f>'7. LISTADO DE PELÍCULAS'!B129</f>
        <v>0</v>
      </c>
      <c r="C350" s="619">
        <f>'7. LISTADO DE PELÍCULAS'!C129</f>
        <v>0</v>
      </c>
      <c r="D350" s="618">
        <f>'7. LISTADO DE PELÍCULAS'!D129</f>
        <v>0</v>
      </c>
      <c r="E350" s="625" t="e">
        <f>VLOOKUP(D350,PAÍSES!$A$2:$C$200,3,FALSE)</f>
        <v>#N/A</v>
      </c>
      <c r="F350" s="622">
        <f>'7. LISTADO DE PELÍCULAS'!F129</f>
        <v>0</v>
      </c>
      <c r="G350" s="624">
        <f>'7. LISTADO DE PELÍCULAS'!G129</f>
        <v>0</v>
      </c>
      <c r="H350" s="622">
        <f>'7. LISTADO DE PELÍCULAS'!H129</f>
        <v>0</v>
      </c>
      <c r="I350" s="623">
        <f>'7. LISTADO DE PELÍCULAS'!I129</f>
        <v>0</v>
      </c>
      <c r="J350" s="623">
        <f>'7. LISTADO DE PELÍCULAS'!J129</f>
        <v>0</v>
      </c>
      <c r="K350" s="624">
        <f>'7. LISTADO DE PELÍCULAS'!K129</f>
        <v>0</v>
      </c>
      <c r="L350" s="622">
        <f>'7. LISTADO DE PELÍCULAS'!L129</f>
        <v>0</v>
      </c>
      <c r="M350" s="623">
        <f>'7. LISTADO DE PELÍCULAS'!M129</f>
        <v>0</v>
      </c>
      <c r="N350" s="624">
        <f>'7. LISTADO DE PELÍCULAS'!N129</f>
        <v>0</v>
      </c>
      <c r="O350" s="32"/>
      <c r="P350" s="352"/>
      <c r="Q350" s="352"/>
      <c r="R350" s="352"/>
    </row>
    <row r="351" spans="2:18" s="347" customFormat="1" ht="35.1" customHeight="1" x14ac:dyDescent="0.25">
      <c r="B351" s="618">
        <f>'7. LISTADO DE PELÍCULAS'!B130</f>
        <v>0</v>
      </c>
      <c r="C351" s="619">
        <f>'7. LISTADO DE PELÍCULAS'!C130</f>
        <v>0</v>
      </c>
      <c r="D351" s="618">
        <f>'7. LISTADO DE PELÍCULAS'!D130</f>
        <v>0</v>
      </c>
      <c r="E351" s="625" t="e">
        <f>VLOOKUP(D351,PAÍSES!$A$2:$C$200,3,FALSE)</f>
        <v>#N/A</v>
      </c>
      <c r="F351" s="622">
        <f>'7. LISTADO DE PELÍCULAS'!F130</f>
        <v>0</v>
      </c>
      <c r="G351" s="624">
        <f>'7. LISTADO DE PELÍCULAS'!G130</f>
        <v>0</v>
      </c>
      <c r="H351" s="622">
        <f>'7. LISTADO DE PELÍCULAS'!H130</f>
        <v>0</v>
      </c>
      <c r="I351" s="623">
        <f>'7. LISTADO DE PELÍCULAS'!I130</f>
        <v>0</v>
      </c>
      <c r="J351" s="623">
        <f>'7. LISTADO DE PELÍCULAS'!J130</f>
        <v>0</v>
      </c>
      <c r="K351" s="624">
        <f>'7. LISTADO DE PELÍCULAS'!K130</f>
        <v>0</v>
      </c>
      <c r="L351" s="622">
        <f>'7. LISTADO DE PELÍCULAS'!L130</f>
        <v>0</v>
      </c>
      <c r="M351" s="623">
        <f>'7. LISTADO DE PELÍCULAS'!M130</f>
        <v>0</v>
      </c>
      <c r="N351" s="624">
        <f>'7. LISTADO DE PELÍCULAS'!N130</f>
        <v>0</v>
      </c>
      <c r="O351" s="32"/>
      <c r="P351" s="352"/>
      <c r="Q351" s="352"/>
      <c r="R351" s="352"/>
    </row>
    <row r="352" spans="2:18" s="347" customFormat="1" ht="35.1" customHeight="1" x14ac:dyDescent="0.25">
      <c r="B352" s="618">
        <f>'7. LISTADO DE PELÍCULAS'!B131</f>
        <v>0</v>
      </c>
      <c r="C352" s="619">
        <f>'7. LISTADO DE PELÍCULAS'!C131</f>
        <v>0</v>
      </c>
      <c r="D352" s="618">
        <f>'7. LISTADO DE PELÍCULAS'!D131</f>
        <v>0</v>
      </c>
      <c r="E352" s="625" t="e">
        <f>VLOOKUP(D352,PAÍSES!$A$2:$C$200,3,FALSE)</f>
        <v>#N/A</v>
      </c>
      <c r="F352" s="622">
        <f>'7. LISTADO DE PELÍCULAS'!F131</f>
        <v>0</v>
      </c>
      <c r="G352" s="624">
        <f>'7. LISTADO DE PELÍCULAS'!G131</f>
        <v>0</v>
      </c>
      <c r="H352" s="622">
        <f>'7. LISTADO DE PELÍCULAS'!H131</f>
        <v>0</v>
      </c>
      <c r="I352" s="623">
        <f>'7. LISTADO DE PELÍCULAS'!I131</f>
        <v>0</v>
      </c>
      <c r="J352" s="623">
        <f>'7. LISTADO DE PELÍCULAS'!J131</f>
        <v>0</v>
      </c>
      <c r="K352" s="624">
        <f>'7. LISTADO DE PELÍCULAS'!K131</f>
        <v>0</v>
      </c>
      <c r="L352" s="622">
        <f>'7. LISTADO DE PELÍCULAS'!L131</f>
        <v>0</v>
      </c>
      <c r="M352" s="623">
        <f>'7. LISTADO DE PELÍCULAS'!M131</f>
        <v>0</v>
      </c>
      <c r="N352" s="624">
        <f>'7. LISTADO DE PELÍCULAS'!N131</f>
        <v>0</v>
      </c>
      <c r="O352" s="32"/>
      <c r="P352" s="352"/>
      <c r="Q352" s="352"/>
      <c r="R352" s="352"/>
    </row>
    <row r="353" spans="2:18" s="347" customFormat="1" ht="35.1" customHeight="1" x14ac:dyDescent="0.25">
      <c r="B353" s="618">
        <f>'7. LISTADO DE PELÍCULAS'!B132</f>
        <v>0</v>
      </c>
      <c r="C353" s="619">
        <f>'7. LISTADO DE PELÍCULAS'!C132</f>
        <v>0</v>
      </c>
      <c r="D353" s="618">
        <f>'7. LISTADO DE PELÍCULAS'!D132</f>
        <v>0</v>
      </c>
      <c r="E353" s="625" t="e">
        <f>VLOOKUP(D353,PAÍSES!$A$2:$C$200,3,FALSE)</f>
        <v>#N/A</v>
      </c>
      <c r="F353" s="622">
        <f>'7. LISTADO DE PELÍCULAS'!F132</f>
        <v>0</v>
      </c>
      <c r="G353" s="624">
        <f>'7. LISTADO DE PELÍCULAS'!G132</f>
        <v>0</v>
      </c>
      <c r="H353" s="622">
        <f>'7. LISTADO DE PELÍCULAS'!H132</f>
        <v>0</v>
      </c>
      <c r="I353" s="623">
        <f>'7. LISTADO DE PELÍCULAS'!I132</f>
        <v>0</v>
      </c>
      <c r="J353" s="623">
        <f>'7. LISTADO DE PELÍCULAS'!J132</f>
        <v>0</v>
      </c>
      <c r="K353" s="624">
        <f>'7. LISTADO DE PELÍCULAS'!K132</f>
        <v>0</v>
      </c>
      <c r="L353" s="622">
        <f>'7. LISTADO DE PELÍCULAS'!L132</f>
        <v>0</v>
      </c>
      <c r="M353" s="623">
        <f>'7. LISTADO DE PELÍCULAS'!M132</f>
        <v>0</v>
      </c>
      <c r="N353" s="624">
        <f>'7. LISTADO DE PELÍCULAS'!N132</f>
        <v>0</v>
      </c>
      <c r="O353" s="32"/>
      <c r="P353" s="352"/>
      <c r="Q353" s="352"/>
      <c r="R353" s="352"/>
    </row>
    <row r="354" spans="2:18" s="347" customFormat="1" ht="35.1" customHeight="1" x14ac:dyDescent="0.25">
      <c r="B354" s="618">
        <f>'7. LISTADO DE PELÍCULAS'!B133</f>
        <v>0</v>
      </c>
      <c r="C354" s="619">
        <f>'7. LISTADO DE PELÍCULAS'!C133</f>
        <v>0</v>
      </c>
      <c r="D354" s="618">
        <f>'7. LISTADO DE PELÍCULAS'!D133</f>
        <v>0</v>
      </c>
      <c r="E354" s="625" t="e">
        <f>VLOOKUP(D354,PAÍSES!$A$2:$C$200,3,FALSE)</f>
        <v>#N/A</v>
      </c>
      <c r="F354" s="622">
        <f>'7. LISTADO DE PELÍCULAS'!F133</f>
        <v>0</v>
      </c>
      <c r="G354" s="624">
        <f>'7. LISTADO DE PELÍCULAS'!G133</f>
        <v>0</v>
      </c>
      <c r="H354" s="622">
        <f>'7. LISTADO DE PELÍCULAS'!H133</f>
        <v>0</v>
      </c>
      <c r="I354" s="623">
        <f>'7. LISTADO DE PELÍCULAS'!I133</f>
        <v>0</v>
      </c>
      <c r="J354" s="623">
        <f>'7. LISTADO DE PELÍCULAS'!J133</f>
        <v>0</v>
      </c>
      <c r="K354" s="624">
        <f>'7. LISTADO DE PELÍCULAS'!K133</f>
        <v>0</v>
      </c>
      <c r="L354" s="622">
        <f>'7. LISTADO DE PELÍCULAS'!L133</f>
        <v>0</v>
      </c>
      <c r="M354" s="623">
        <f>'7. LISTADO DE PELÍCULAS'!M133</f>
        <v>0</v>
      </c>
      <c r="N354" s="624">
        <f>'7. LISTADO DE PELÍCULAS'!N133</f>
        <v>0</v>
      </c>
      <c r="O354" s="32"/>
      <c r="P354" s="352"/>
      <c r="Q354" s="352"/>
      <c r="R354" s="352"/>
    </row>
    <row r="355" spans="2:18" s="347" customFormat="1" ht="35.1" customHeight="1" x14ac:dyDescent="0.25">
      <c r="B355" s="618">
        <f>'7. LISTADO DE PELÍCULAS'!B134</f>
        <v>0</v>
      </c>
      <c r="C355" s="619">
        <f>'7. LISTADO DE PELÍCULAS'!C134</f>
        <v>0</v>
      </c>
      <c r="D355" s="618">
        <f>'7. LISTADO DE PELÍCULAS'!D134</f>
        <v>0</v>
      </c>
      <c r="E355" s="625" t="e">
        <f>VLOOKUP(D355,PAÍSES!$A$2:$C$200,3,FALSE)</f>
        <v>#N/A</v>
      </c>
      <c r="F355" s="622">
        <f>'7. LISTADO DE PELÍCULAS'!F134</f>
        <v>0</v>
      </c>
      <c r="G355" s="624">
        <f>'7. LISTADO DE PELÍCULAS'!G134</f>
        <v>0</v>
      </c>
      <c r="H355" s="622">
        <f>'7. LISTADO DE PELÍCULAS'!H134</f>
        <v>0</v>
      </c>
      <c r="I355" s="623">
        <f>'7. LISTADO DE PELÍCULAS'!I134</f>
        <v>0</v>
      </c>
      <c r="J355" s="623">
        <f>'7. LISTADO DE PELÍCULAS'!J134</f>
        <v>0</v>
      </c>
      <c r="K355" s="624">
        <f>'7. LISTADO DE PELÍCULAS'!K134</f>
        <v>0</v>
      </c>
      <c r="L355" s="622">
        <f>'7. LISTADO DE PELÍCULAS'!L134</f>
        <v>0</v>
      </c>
      <c r="M355" s="623">
        <f>'7. LISTADO DE PELÍCULAS'!M134</f>
        <v>0</v>
      </c>
      <c r="N355" s="624">
        <f>'7. LISTADO DE PELÍCULAS'!N134</f>
        <v>0</v>
      </c>
      <c r="O355" s="32"/>
      <c r="P355" s="352"/>
      <c r="Q355" s="352"/>
      <c r="R355" s="352"/>
    </row>
    <row r="356" spans="2:18" s="347" customFormat="1" ht="35.1" customHeight="1" x14ac:dyDescent="0.25">
      <c r="B356" s="618">
        <f>'7. LISTADO DE PELÍCULAS'!B135</f>
        <v>0</v>
      </c>
      <c r="C356" s="619">
        <f>'7. LISTADO DE PELÍCULAS'!C135</f>
        <v>0</v>
      </c>
      <c r="D356" s="618">
        <f>'7. LISTADO DE PELÍCULAS'!D135</f>
        <v>0</v>
      </c>
      <c r="E356" s="625" t="e">
        <f>VLOOKUP(D356,PAÍSES!$A$2:$C$200,3,FALSE)</f>
        <v>#N/A</v>
      </c>
      <c r="F356" s="622">
        <f>'7. LISTADO DE PELÍCULAS'!F135</f>
        <v>0</v>
      </c>
      <c r="G356" s="624">
        <f>'7. LISTADO DE PELÍCULAS'!G135</f>
        <v>0</v>
      </c>
      <c r="H356" s="622">
        <f>'7. LISTADO DE PELÍCULAS'!H135</f>
        <v>0</v>
      </c>
      <c r="I356" s="623">
        <f>'7. LISTADO DE PELÍCULAS'!I135</f>
        <v>0</v>
      </c>
      <c r="J356" s="623">
        <f>'7. LISTADO DE PELÍCULAS'!J135</f>
        <v>0</v>
      </c>
      <c r="K356" s="624">
        <f>'7. LISTADO DE PELÍCULAS'!K135</f>
        <v>0</v>
      </c>
      <c r="L356" s="622">
        <f>'7. LISTADO DE PELÍCULAS'!L135</f>
        <v>0</v>
      </c>
      <c r="M356" s="623">
        <f>'7. LISTADO DE PELÍCULAS'!M135</f>
        <v>0</v>
      </c>
      <c r="N356" s="624">
        <f>'7. LISTADO DE PELÍCULAS'!N135</f>
        <v>0</v>
      </c>
      <c r="O356" s="32"/>
      <c r="P356" s="352"/>
      <c r="Q356" s="352"/>
      <c r="R356" s="352"/>
    </row>
    <row r="357" spans="2:18" s="347" customFormat="1" ht="35.1" customHeight="1" x14ac:dyDescent="0.25">
      <c r="B357" s="618">
        <f>'7. LISTADO DE PELÍCULAS'!B136</f>
        <v>0</v>
      </c>
      <c r="C357" s="619">
        <f>'7. LISTADO DE PELÍCULAS'!C136</f>
        <v>0</v>
      </c>
      <c r="D357" s="618">
        <f>'7. LISTADO DE PELÍCULAS'!D136</f>
        <v>0</v>
      </c>
      <c r="E357" s="625" t="e">
        <f>VLOOKUP(D357,PAÍSES!$A$2:$C$200,3,FALSE)</f>
        <v>#N/A</v>
      </c>
      <c r="F357" s="622">
        <f>'7. LISTADO DE PELÍCULAS'!F136</f>
        <v>0</v>
      </c>
      <c r="G357" s="624">
        <f>'7. LISTADO DE PELÍCULAS'!G136</f>
        <v>0</v>
      </c>
      <c r="H357" s="622">
        <f>'7. LISTADO DE PELÍCULAS'!H136</f>
        <v>0</v>
      </c>
      <c r="I357" s="623">
        <f>'7. LISTADO DE PELÍCULAS'!I136</f>
        <v>0</v>
      </c>
      <c r="J357" s="623">
        <f>'7. LISTADO DE PELÍCULAS'!J136</f>
        <v>0</v>
      </c>
      <c r="K357" s="624">
        <f>'7. LISTADO DE PELÍCULAS'!K136</f>
        <v>0</v>
      </c>
      <c r="L357" s="622">
        <f>'7. LISTADO DE PELÍCULAS'!L136</f>
        <v>0</v>
      </c>
      <c r="M357" s="623">
        <f>'7. LISTADO DE PELÍCULAS'!M136</f>
        <v>0</v>
      </c>
      <c r="N357" s="624">
        <f>'7. LISTADO DE PELÍCULAS'!N136</f>
        <v>0</v>
      </c>
      <c r="O357" s="32"/>
      <c r="P357" s="352"/>
      <c r="Q357" s="352"/>
      <c r="R357" s="352"/>
    </row>
    <row r="358" spans="2:18" s="347" customFormat="1" ht="35.1" customHeight="1" x14ac:dyDescent="0.25">
      <c r="B358" s="618">
        <f>'7. LISTADO DE PELÍCULAS'!B137</f>
        <v>0</v>
      </c>
      <c r="C358" s="619">
        <f>'7. LISTADO DE PELÍCULAS'!C137</f>
        <v>0</v>
      </c>
      <c r="D358" s="618">
        <f>'7. LISTADO DE PELÍCULAS'!D137</f>
        <v>0</v>
      </c>
      <c r="E358" s="625" t="e">
        <f>VLOOKUP(D358,PAÍSES!$A$2:$C$200,3,FALSE)</f>
        <v>#N/A</v>
      </c>
      <c r="F358" s="622">
        <f>'7. LISTADO DE PELÍCULAS'!F137</f>
        <v>0</v>
      </c>
      <c r="G358" s="624">
        <f>'7. LISTADO DE PELÍCULAS'!G137</f>
        <v>0</v>
      </c>
      <c r="H358" s="622">
        <f>'7. LISTADO DE PELÍCULAS'!H137</f>
        <v>0</v>
      </c>
      <c r="I358" s="623">
        <f>'7. LISTADO DE PELÍCULAS'!I137</f>
        <v>0</v>
      </c>
      <c r="J358" s="623">
        <f>'7. LISTADO DE PELÍCULAS'!J137</f>
        <v>0</v>
      </c>
      <c r="K358" s="624">
        <f>'7. LISTADO DE PELÍCULAS'!K137</f>
        <v>0</v>
      </c>
      <c r="L358" s="622">
        <f>'7. LISTADO DE PELÍCULAS'!L137</f>
        <v>0</v>
      </c>
      <c r="M358" s="623">
        <f>'7. LISTADO DE PELÍCULAS'!M137</f>
        <v>0</v>
      </c>
      <c r="N358" s="624">
        <f>'7. LISTADO DE PELÍCULAS'!N137</f>
        <v>0</v>
      </c>
      <c r="O358" s="32"/>
      <c r="P358" s="352"/>
      <c r="Q358" s="352"/>
      <c r="R358" s="352"/>
    </row>
    <row r="359" spans="2:18" s="347" customFormat="1" ht="35.1" customHeight="1" x14ac:dyDescent="0.25">
      <c r="B359" s="618">
        <f>'7. LISTADO DE PELÍCULAS'!B138</f>
        <v>0</v>
      </c>
      <c r="C359" s="619">
        <f>'7. LISTADO DE PELÍCULAS'!C138</f>
        <v>0</v>
      </c>
      <c r="D359" s="618">
        <f>'7. LISTADO DE PELÍCULAS'!D138</f>
        <v>0</v>
      </c>
      <c r="E359" s="625" t="e">
        <f>VLOOKUP(D359,PAÍSES!$A$2:$C$200,3,FALSE)</f>
        <v>#N/A</v>
      </c>
      <c r="F359" s="622">
        <f>'7. LISTADO DE PELÍCULAS'!F138</f>
        <v>0</v>
      </c>
      <c r="G359" s="624">
        <f>'7. LISTADO DE PELÍCULAS'!G138</f>
        <v>0</v>
      </c>
      <c r="H359" s="622">
        <f>'7. LISTADO DE PELÍCULAS'!H138</f>
        <v>0</v>
      </c>
      <c r="I359" s="623">
        <f>'7. LISTADO DE PELÍCULAS'!I138</f>
        <v>0</v>
      </c>
      <c r="J359" s="623">
        <f>'7. LISTADO DE PELÍCULAS'!J138</f>
        <v>0</v>
      </c>
      <c r="K359" s="624">
        <f>'7. LISTADO DE PELÍCULAS'!K138</f>
        <v>0</v>
      </c>
      <c r="L359" s="622">
        <f>'7. LISTADO DE PELÍCULAS'!L138</f>
        <v>0</v>
      </c>
      <c r="M359" s="623">
        <f>'7. LISTADO DE PELÍCULAS'!M138</f>
        <v>0</v>
      </c>
      <c r="N359" s="624">
        <f>'7. LISTADO DE PELÍCULAS'!N138</f>
        <v>0</v>
      </c>
      <c r="O359" s="32"/>
      <c r="P359" s="352"/>
      <c r="Q359" s="352"/>
      <c r="R359" s="352"/>
    </row>
    <row r="360" spans="2:18" s="347" customFormat="1" ht="35.1" customHeight="1" x14ac:dyDescent="0.25">
      <c r="B360" s="618">
        <f>'7. LISTADO DE PELÍCULAS'!B139</f>
        <v>0</v>
      </c>
      <c r="C360" s="619">
        <f>'7. LISTADO DE PELÍCULAS'!C139</f>
        <v>0</v>
      </c>
      <c r="D360" s="618">
        <f>'7. LISTADO DE PELÍCULAS'!D139</f>
        <v>0</v>
      </c>
      <c r="E360" s="625" t="e">
        <f>VLOOKUP(D360,PAÍSES!$A$2:$C$200,3,FALSE)</f>
        <v>#N/A</v>
      </c>
      <c r="F360" s="622">
        <f>'7. LISTADO DE PELÍCULAS'!F139</f>
        <v>0</v>
      </c>
      <c r="G360" s="624">
        <f>'7. LISTADO DE PELÍCULAS'!G139</f>
        <v>0</v>
      </c>
      <c r="H360" s="622">
        <f>'7. LISTADO DE PELÍCULAS'!H139</f>
        <v>0</v>
      </c>
      <c r="I360" s="623">
        <f>'7. LISTADO DE PELÍCULAS'!I139</f>
        <v>0</v>
      </c>
      <c r="J360" s="623">
        <f>'7. LISTADO DE PELÍCULAS'!J139</f>
        <v>0</v>
      </c>
      <c r="K360" s="624">
        <f>'7. LISTADO DE PELÍCULAS'!K139</f>
        <v>0</v>
      </c>
      <c r="L360" s="622">
        <f>'7. LISTADO DE PELÍCULAS'!L139</f>
        <v>0</v>
      </c>
      <c r="M360" s="623">
        <f>'7. LISTADO DE PELÍCULAS'!M139</f>
        <v>0</v>
      </c>
      <c r="N360" s="624">
        <f>'7. LISTADO DE PELÍCULAS'!N139</f>
        <v>0</v>
      </c>
      <c r="O360" s="32"/>
      <c r="P360" s="352"/>
      <c r="Q360" s="352"/>
      <c r="R360" s="352"/>
    </row>
    <row r="361" spans="2:18" s="347" customFormat="1" ht="35.1" customHeight="1" x14ac:dyDescent="0.25">
      <c r="B361" s="618">
        <f>'7. LISTADO DE PELÍCULAS'!B140</f>
        <v>0</v>
      </c>
      <c r="C361" s="619">
        <f>'7. LISTADO DE PELÍCULAS'!C140</f>
        <v>0</v>
      </c>
      <c r="D361" s="618">
        <f>'7. LISTADO DE PELÍCULAS'!D140</f>
        <v>0</v>
      </c>
      <c r="E361" s="625" t="e">
        <f>VLOOKUP(D361,PAÍSES!$A$2:$C$200,3,FALSE)</f>
        <v>#N/A</v>
      </c>
      <c r="F361" s="622">
        <f>'7. LISTADO DE PELÍCULAS'!F140</f>
        <v>0</v>
      </c>
      <c r="G361" s="624">
        <f>'7. LISTADO DE PELÍCULAS'!G140</f>
        <v>0</v>
      </c>
      <c r="H361" s="622">
        <f>'7. LISTADO DE PELÍCULAS'!H140</f>
        <v>0</v>
      </c>
      <c r="I361" s="623">
        <f>'7. LISTADO DE PELÍCULAS'!I140</f>
        <v>0</v>
      </c>
      <c r="J361" s="623">
        <f>'7. LISTADO DE PELÍCULAS'!J140</f>
        <v>0</v>
      </c>
      <c r="K361" s="624">
        <f>'7. LISTADO DE PELÍCULAS'!K140</f>
        <v>0</v>
      </c>
      <c r="L361" s="622">
        <f>'7. LISTADO DE PELÍCULAS'!L140</f>
        <v>0</v>
      </c>
      <c r="M361" s="623">
        <f>'7. LISTADO DE PELÍCULAS'!M140</f>
        <v>0</v>
      </c>
      <c r="N361" s="624">
        <f>'7. LISTADO DE PELÍCULAS'!N140</f>
        <v>0</v>
      </c>
      <c r="O361" s="32"/>
      <c r="P361" s="352"/>
      <c r="Q361" s="352"/>
      <c r="R361" s="352"/>
    </row>
    <row r="362" spans="2:18" s="347" customFormat="1" ht="35.1" customHeight="1" x14ac:dyDescent="0.25">
      <c r="B362" s="618">
        <f>'7. LISTADO DE PELÍCULAS'!B141</f>
        <v>0</v>
      </c>
      <c r="C362" s="619">
        <f>'7. LISTADO DE PELÍCULAS'!C141</f>
        <v>0</v>
      </c>
      <c r="D362" s="618">
        <f>'7. LISTADO DE PELÍCULAS'!D141</f>
        <v>0</v>
      </c>
      <c r="E362" s="625" t="e">
        <f>VLOOKUP(D362,PAÍSES!$A$2:$C$200,3,FALSE)</f>
        <v>#N/A</v>
      </c>
      <c r="F362" s="622">
        <f>'7. LISTADO DE PELÍCULAS'!F141</f>
        <v>0</v>
      </c>
      <c r="G362" s="624">
        <f>'7. LISTADO DE PELÍCULAS'!G141</f>
        <v>0</v>
      </c>
      <c r="H362" s="622">
        <f>'7. LISTADO DE PELÍCULAS'!H141</f>
        <v>0</v>
      </c>
      <c r="I362" s="623">
        <f>'7. LISTADO DE PELÍCULAS'!I141</f>
        <v>0</v>
      </c>
      <c r="J362" s="623">
        <f>'7. LISTADO DE PELÍCULAS'!J141</f>
        <v>0</v>
      </c>
      <c r="K362" s="624">
        <f>'7. LISTADO DE PELÍCULAS'!K141</f>
        <v>0</v>
      </c>
      <c r="L362" s="622">
        <f>'7. LISTADO DE PELÍCULAS'!L141</f>
        <v>0</v>
      </c>
      <c r="M362" s="623">
        <f>'7. LISTADO DE PELÍCULAS'!M141</f>
        <v>0</v>
      </c>
      <c r="N362" s="624">
        <f>'7. LISTADO DE PELÍCULAS'!N141</f>
        <v>0</v>
      </c>
      <c r="O362" s="32"/>
      <c r="P362" s="352"/>
      <c r="Q362" s="352"/>
      <c r="R362" s="352"/>
    </row>
    <row r="363" spans="2:18" s="347" customFormat="1" ht="35.1" customHeight="1" x14ac:dyDescent="0.25">
      <c r="B363" s="618">
        <f>'7. LISTADO DE PELÍCULAS'!B142</f>
        <v>0</v>
      </c>
      <c r="C363" s="619">
        <f>'7. LISTADO DE PELÍCULAS'!C142</f>
        <v>0</v>
      </c>
      <c r="D363" s="618">
        <f>'7. LISTADO DE PELÍCULAS'!D142</f>
        <v>0</v>
      </c>
      <c r="E363" s="625" t="e">
        <f>VLOOKUP(D363,PAÍSES!$A$2:$C$200,3,FALSE)</f>
        <v>#N/A</v>
      </c>
      <c r="F363" s="622">
        <f>'7. LISTADO DE PELÍCULAS'!F142</f>
        <v>0</v>
      </c>
      <c r="G363" s="624">
        <f>'7. LISTADO DE PELÍCULAS'!G142</f>
        <v>0</v>
      </c>
      <c r="H363" s="622">
        <f>'7. LISTADO DE PELÍCULAS'!H142</f>
        <v>0</v>
      </c>
      <c r="I363" s="623">
        <f>'7. LISTADO DE PELÍCULAS'!I142</f>
        <v>0</v>
      </c>
      <c r="J363" s="623">
        <f>'7. LISTADO DE PELÍCULAS'!J142</f>
        <v>0</v>
      </c>
      <c r="K363" s="624">
        <f>'7. LISTADO DE PELÍCULAS'!K142</f>
        <v>0</v>
      </c>
      <c r="L363" s="622">
        <f>'7. LISTADO DE PELÍCULAS'!L142</f>
        <v>0</v>
      </c>
      <c r="M363" s="623">
        <f>'7. LISTADO DE PELÍCULAS'!M142</f>
        <v>0</v>
      </c>
      <c r="N363" s="624">
        <f>'7. LISTADO DE PELÍCULAS'!N142</f>
        <v>0</v>
      </c>
      <c r="O363" s="32"/>
      <c r="P363" s="352"/>
      <c r="Q363" s="352"/>
      <c r="R363" s="352"/>
    </row>
    <row r="364" spans="2:18" s="347" customFormat="1" ht="35.1" customHeight="1" x14ac:dyDescent="0.25">
      <c r="B364" s="618">
        <f>'7. LISTADO DE PELÍCULAS'!B143</f>
        <v>0</v>
      </c>
      <c r="C364" s="619">
        <f>'7. LISTADO DE PELÍCULAS'!C143</f>
        <v>0</v>
      </c>
      <c r="D364" s="618">
        <f>'7. LISTADO DE PELÍCULAS'!D143</f>
        <v>0</v>
      </c>
      <c r="E364" s="625" t="e">
        <f>VLOOKUP(D364,PAÍSES!$A$2:$C$200,3,FALSE)</f>
        <v>#N/A</v>
      </c>
      <c r="F364" s="622">
        <f>'7. LISTADO DE PELÍCULAS'!F143</f>
        <v>0</v>
      </c>
      <c r="G364" s="624">
        <f>'7. LISTADO DE PELÍCULAS'!G143</f>
        <v>0</v>
      </c>
      <c r="H364" s="622">
        <f>'7. LISTADO DE PELÍCULAS'!H143</f>
        <v>0</v>
      </c>
      <c r="I364" s="623">
        <f>'7. LISTADO DE PELÍCULAS'!I143</f>
        <v>0</v>
      </c>
      <c r="J364" s="623">
        <f>'7. LISTADO DE PELÍCULAS'!J143</f>
        <v>0</v>
      </c>
      <c r="K364" s="624">
        <f>'7. LISTADO DE PELÍCULAS'!K143</f>
        <v>0</v>
      </c>
      <c r="L364" s="622">
        <f>'7. LISTADO DE PELÍCULAS'!L143</f>
        <v>0</v>
      </c>
      <c r="M364" s="623">
        <f>'7. LISTADO DE PELÍCULAS'!M143</f>
        <v>0</v>
      </c>
      <c r="N364" s="624">
        <f>'7. LISTADO DE PELÍCULAS'!N143</f>
        <v>0</v>
      </c>
      <c r="O364" s="32"/>
      <c r="P364" s="352"/>
      <c r="Q364" s="352"/>
      <c r="R364" s="352"/>
    </row>
    <row r="365" spans="2:18" s="347" customFormat="1" ht="35.1" customHeight="1" x14ac:dyDescent="0.25">
      <c r="B365" s="618">
        <f>'7. LISTADO DE PELÍCULAS'!B144</f>
        <v>0</v>
      </c>
      <c r="C365" s="619">
        <f>'7. LISTADO DE PELÍCULAS'!C144</f>
        <v>0</v>
      </c>
      <c r="D365" s="618">
        <f>'7. LISTADO DE PELÍCULAS'!D144</f>
        <v>0</v>
      </c>
      <c r="E365" s="625" t="e">
        <f>VLOOKUP(D365,PAÍSES!$A$2:$C$200,3,FALSE)</f>
        <v>#N/A</v>
      </c>
      <c r="F365" s="622">
        <f>'7. LISTADO DE PELÍCULAS'!F144</f>
        <v>0</v>
      </c>
      <c r="G365" s="624">
        <f>'7. LISTADO DE PELÍCULAS'!G144</f>
        <v>0</v>
      </c>
      <c r="H365" s="622">
        <f>'7. LISTADO DE PELÍCULAS'!H144</f>
        <v>0</v>
      </c>
      <c r="I365" s="623">
        <f>'7. LISTADO DE PELÍCULAS'!I144</f>
        <v>0</v>
      </c>
      <c r="J365" s="623">
        <f>'7. LISTADO DE PELÍCULAS'!J144</f>
        <v>0</v>
      </c>
      <c r="K365" s="624">
        <f>'7. LISTADO DE PELÍCULAS'!K144</f>
        <v>0</v>
      </c>
      <c r="L365" s="622">
        <f>'7. LISTADO DE PELÍCULAS'!L144</f>
        <v>0</v>
      </c>
      <c r="M365" s="623">
        <f>'7. LISTADO DE PELÍCULAS'!M144</f>
        <v>0</v>
      </c>
      <c r="N365" s="624">
        <f>'7. LISTADO DE PELÍCULAS'!N144</f>
        <v>0</v>
      </c>
      <c r="O365" s="32"/>
      <c r="P365" s="352"/>
      <c r="Q365" s="352"/>
      <c r="R365" s="352"/>
    </row>
    <row r="366" spans="2:18" s="347" customFormat="1" ht="35.1" customHeight="1" x14ac:dyDescent="0.25">
      <c r="B366" s="618">
        <f>'7. LISTADO DE PELÍCULAS'!B145</f>
        <v>0</v>
      </c>
      <c r="C366" s="619">
        <f>'7. LISTADO DE PELÍCULAS'!C145</f>
        <v>0</v>
      </c>
      <c r="D366" s="618">
        <f>'7. LISTADO DE PELÍCULAS'!D145</f>
        <v>0</v>
      </c>
      <c r="E366" s="625" t="e">
        <f>VLOOKUP(D366,PAÍSES!$A$2:$C$200,3,FALSE)</f>
        <v>#N/A</v>
      </c>
      <c r="F366" s="622">
        <f>'7. LISTADO DE PELÍCULAS'!F145</f>
        <v>0</v>
      </c>
      <c r="G366" s="624">
        <f>'7. LISTADO DE PELÍCULAS'!G145</f>
        <v>0</v>
      </c>
      <c r="H366" s="622">
        <f>'7. LISTADO DE PELÍCULAS'!H145</f>
        <v>0</v>
      </c>
      <c r="I366" s="623">
        <f>'7. LISTADO DE PELÍCULAS'!I145</f>
        <v>0</v>
      </c>
      <c r="J366" s="623">
        <f>'7. LISTADO DE PELÍCULAS'!J145</f>
        <v>0</v>
      </c>
      <c r="K366" s="624">
        <f>'7. LISTADO DE PELÍCULAS'!K145</f>
        <v>0</v>
      </c>
      <c r="L366" s="622">
        <f>'7. LISTADO DE PELÍCULAS'!L145</f>
        <v>0</v>
      </c>
      <c r="M366" s="623">
        <f>'7. LISTADO DE PELÍCULAS'!M145</f>
        <v>0</v>
      </c>
      <c r="N366" s="624">
        <f>'7. LISTADO DE PELÍCULAS'!N145</f>
        <v>0</v>
      </c>
      <c r="O366" s="32"/>
      <c r="P366" s="352"/>
      <c r="Q366" s="352"/>
      <c r="R366" s="352"/>
    </row>
    <row r="367" spans="2:18" s="347" customFormat="1" ht="35.1" customHeight="1" x14ac:dyDescent="0.25">
      <c r="B367" s="618">
        <f>'7. LISTADO DE PELÍCULAS'!B146</f>
        <v>0</v>
      </c>
      <c r="C367" s="619">
        <f>'7. LISTADO DE PELÍCULAS'!C146</f>
        <v>0</v>
      </c>
      <c r="D367" s="618">
        <f>'7. LISTADO DE PELÍCULAS'!D146</f>
        <v>0</v>
      </c>
      <c r="E367" s="625" t="e">
        <f>VLOOKUP(D367,PAÍSES!$A$2:$C$200,3,FALSE)</f>
        <v>#N/A</v>
      </c>
      <c r="F367" s="622">
        <f>'7. LISTADO DE PELÍCULAS'!F146</f>
        <v>0</v>
      </c>
      <c r="G367" s="624">
        <f>'7. LISTADO DE PELÍCULAS'!G146</f>
        <v>0</v>
      </c>
      <c r="H367" s="622">
        <f>'7. LISTADO DE PELÍCULAS'!H146</f>
        <v>0</v>
      </c>
      <c r="I367" s="623">
        <f>'7. LISTADO DE PELÍCULAS'!I146</f>
        <v>0</v>
      </c>
      <c r="J367" s="623">
        <f>'7. LISTADO DE PELÍCULAS'!J146</f>
        <v>0</v>
      </c>
      <c r="K367" s="624">
        <f>'7. LISTADO DE PELÍCULAS'!K146</f>
        <v>0</v>
      </c>
      <c r="L367" s="622">
        <f>'7. LISTADO DE PELÍCULAS'!L146</f>
        <v>0</v>
      </c>
      <c r="M367" s="623">
        <f>'7. LISTADO DE PELÍCULAS'!M146</f>
        <v>0</v>
      </c>
      <c r="N367" s="624">
        <f>'7. LISTADO DE PELÍCULAS'!N146</f>
        <v>0</v>
      </c>
      <c r="O367" s="32"/>
      <c r="P367" s="352"/>
      <c r="Q367" s="352"/>
      <c r="R367" s="352"/>
    </row>
    <row r="368" spans="2:18" s="347" customFormat="1" ht="35.1" customHeight="1" x14ac:dyDescent="0.25">
      <c r="B368" s="618">
        <f>'7. LISTADO DE PELÍCULAS'!B147</f>
        <v>0</v>
      </c>
      <c r="C368" s="619">
        <f>'7. LISTADO DE PELÍCULAS'!C147</f>
        <v>0</v>
      </c>
      <c r="D368" s="618">
        <f>'7. LISTADO DE PELÍCULAS'!D147</f>
        <v>0</v>
      </c>
      <c r="E368" s="625" t="e">
        <f>VLOOKUP(D368,PAÍSES!$A$2:$C$200,3,FALSE)</f>
        <v>#N/A</v>
      </c>
      <c r="F368" s="622">
        <f>'7. LISTADO DE PELÍCULAS'!F147</f>
        <v>0</v>
      </c>
      <c r="G368" s="624">
        <f>'7. LISTADO DE PELÍCULAS'!G147</f>
        <v>0</v>
      </c>
      <c r="H368" s="622">
        <f>'7. LISTADO DE PELÍCULAS'!H147</f>
        <v>0</v>
      </c>
      <c r="I368" s="623">
        <f>'7. LISTADO DE PELÍCULAS'!I147</f>
        <v>0</v>
      </c>
      <c r="J368" s="623">
        <f>'7. LISTADO DE PELÍCULAS'!J147</f>
        <v>0</v>
      </c>
      <c r="K368" s="624">
        <f>'7. LISTADO DE PELÍCULAS'!K147</f>
        <v>0</v>
      </c>
      <c r="L368" s="622">
        <f>'7. LISTADO DE PELÍCULAS'!L147</f>
        <v>0</v>
      </c>
      <c r="M368" s="623">
        <f>'7. LISTADO DE PELÍCULAS'!M147</f>
        <v>0</v>
      </c>
      <c r="N368" s="624">
        <f>'7. LISTADO DE PELÍCULAS'!N147</f>
        <v>0</v>
      </c>
      <c r="O368" s="32"/>
      <c r="P368" s="352"/>
      <c r="Q368" s="352"/>
      <c r="R368" s="352"/>
    </row>
    <row r="369" spans="2:18" s="347" customFormat="1" ht="35.1" customHeight="1" x14ac:dyDescent="0.25">
      <c r="B369" s="618">
        <f>'7. LISTADO DE PELÍCULAS'!B148</f>
        <v>0</v>
      </c>
      <c r="C369" s="619">
        <f>'7. LISTADO DE PELÍCULAS'!C148</f>
        <v>0</v>
      </c>
      <c r="D369" s="618">
        <f>'7. LISTADO DE PELÍCULAS'!D148</f>
        <v>0</v>
      </c>
      <c r="E369" s="625" t="e">
        <f>VLOOKUP(D369,PAÍSES!$A$2:$C$200,3,FALSE)</f>
        <v>#N/A</v>
      </c>
      <c r="F369" s="622">
        <f>'7. LISTADO DE PELÍCULAS'!F148</f>
        <v>0</v>
      </c>
      <c r="G369" s="624">
        <f>'7. LISTADO DE PELÍCULAS'!G148</f>
        <v>0</v>
      </c>
      <c r="H369" s="622">
        <f>'7. LISTADO DE PELÍCULAS'!H148</f>
        <v>0</v>
      </c>
      <c r="I369" s="623">
        <f>'7. LISTADO DE PELÍCULAS'!I148</f>
        <v>0</v>
      </c>
      <c r="J369" s="623">
        <f>'7. LISTADO DE PELÍCULAS'!J148</f>
        <v>0</v>
      </c>
      <c r="K369" s="624">
        <f>'7. LISTADO DE PELÍCULAS'!K148</f>
        <v>0</v>
      </c>
      <c r="L369" s="622">
        <f>'7. LISTADO DE PELÍCULAS'!L148</f>
        <v>0</v>
      </c>
      <c r="M369" s="623">
        <f>'7. LISTADO DE PELÍCULAS'!M148</f>
        <v>0</v>
      </c>
      <c r="N369" s="624">
        <f>'7. LISTADO DE PELÍCULAS'!N148</f>
        <v>0</v>
      </c>
      <c r="O369" s="32"/>
      <c r="P369" s="352"/>
      <c r="Q369" s="352"/>
      <c r="R369" s="352"/>
    </row>
    <row r="370" spans="2:18" s="347" customFormat="1" ht="35.1" customHeight="1" x14ac:dyDescent="0.25">
      <c r="B370" s="618">
        <f>'7. LISTADO DE PELÍCULAS'!B149</f>
        <v>0</v>
      </c>
      <c r="C370" s="619">
        <f>'7. LISTADO DE PELÍCULAS'!C149</f>
        <v>0</v>
      </c>
      <c r="D370" s="618">
        <f>'7. LISTADO DE PELÍCULAS'!D149</f>
        <v>0</v>
      </c>
      <c r="E370" s="625" t="e">
        <f>VLOOKUP(D370,PAÍSES!$A$2:$C$200,3,FALSE)</f>
        <v>#N/A</v>
      </c>
      <c r="F370" s="622">
        <f>'7. LISTADO DE PELÍCULAS'!F149</f>
        <v>0</v>
      </c>
      <c r="G370" s="624">
        <f>'7. LISTADO DE PELÍCULAS'!G149</f>
        <v>0</v>
      </c>
      <c r="H370" s="622">
        <f>'7. LISTADO DE PELÍCULAS'!H149</f>
        <v>0</v>
      </c>
      <c r="I370" s="623">
        <f>'7. LISTADO DE PELÍCULAS'!I149</f>
        <v>0</v>
      </c>
      <c r="J370" s="623">
        <f>'7. LISTADO DE PELÍCULAS'!J149</f>
        <v>0</v>
      </c>
      <c r="K370" s="624">
        <f>'7. LISTADO DE PELÍCULAS'!K149</f>
        <v>0</v>
      </c>
      <c r="L370" s="622">
        <f>'7. LISTADO DE PELÍCULAS'!L149</f>
        <v>0</v>
      </c>
      <c r="M370" s="623">
        <f>'7. LISTADO DE PELÍCULAS'!M149</f>
        <v>0</v>
      </c>
      <c r="N370" s="624">
        <f>'7. LISTADO DE PELÍCULAS'!N149</f>
        <v>0</v>
      </c>
      <c r="O370" s="32"/>
      <c r="P370" s="352"/>
      <c r="Q370" s="352"/>
      <c r="R370" s="352"/>
    </row>
    <row r="371" spans="2:18" s="347" customFormat="1" ht="35.1" customHeight="1" x14ac:dyDescent="0.25">
      <c r="B371" s="618">
        <f>'7. LISTADO DE PELÍCULAS'!B150</f>
        <v>0</v>
      </c>
      <c r="C371" s="619">
        <f>'7. LISTADO DE PELÍCULAS'!C150</f>
        <v>0</v>
      </c>
      <c r="D371" s="618">
        <f>'7. LISTADO DE PELÍCULAS'!D150</f>
        <v>0</v>
      </c>
      <c r="E371" s="625" t="e">
        <f>VLOOKUP(D371,PAÍSES!$A$2:$C$200,3,FALSE)</f>
        <v>#N/A</v>
      </c>
      <c r="F371" s="622">
        <f>'7. LISTADO DE PELÍCULAS'!F150</f>
        <v>0</v>
      </c>
      <c r="G371" s="624">
        <f>'7. LISTADO DE PELÍCULAS'!G150</f>
        <v>0</v>
      </c>
      <c r="H371" s="622">
        <f>'7. LISTADO DE PELÍCULAS'!H150</f>
        <v>0</v>
      </c>
      <c r="I371" s="623">
        <f>'7. LISTADO DE PELÍCULAS'!I150</f>
        <v>0</v>
      </c>
      <c r="J371" s="623">
        <f>'7. LISTADO DE PELÍCULAS'!J150</f>
        <v>0</v>
      </c>
      <c r="K371" s="624">
        <f>'7. LISTADO DE PELÍCULAS'!K150</f>
        <v>0</v>
      </c>
      <c r="L371" s="622">
        <f>'7. LISTADO DE PELÍCULAS'!L150</f>
        <v>0</v>
      </c>
      <c r="M371" s="623">
        <f>'7. LISTADO DE PELÍCULAS'!M150</f>
        <v>0</v>
      </c>
      <c r="N371" s="624">
        <f>'7. LISTADO DE PELÍCULAS'!N150</f>
        <v>0</v>
      </c>
      <c r="O371" s="32"/>
      <c r="P371" s="352"/>
      <c r="Q371" s="352"/>
      <c r="R371" s="352"/>
    </row>
    <row r="372" spans="2:18" s="347" customFormat="1" ht="35.1" customHeight="1" x14ac:dyDescent="0.25">
      <c r="B372" s="618">
        <f>'7. LISTADO DE PELÍCULAS'!B151</f>
        <v>0</v>
      </c>
      <c r="C372" s="619">
        <f>'7. LISTADO DE PELÍCULAS'!C151</f>
        <v>0</v>
      </c>
      <c r="D372" s="618">
        <f>'7. LISTADO DE PELÍCULAS'!D151</f>
        <v>0</v>
      </c>
      <c r="E372" s="625" t="e">
        <f>VLOOKUP(D372,PAÍSES!$A$2:$C$200,3,FALSE)</f>
        <v>#N/A</v>
      </c>
      <c r="F372" s="622">
        <f>'7. LISTADO DE PELÍCULAS'!F151</f>
        <v>0</v>
      </c>
      <c r="G372" s="624">
        <f>'7. LISTADO DE PELÍCULAS'!G151</f>
        <v>0</v>
      </c>
      <c r="H372" s="622">
        <f>'7. LISTADO DE PELÍCULAS'!H151</f>
        <v>0</v>
      </c>
      <c r="I372" s="623">
        <f>'7. LISTADO DE PELÍCULAS'!I151</f>
        <v>0</v>
      </c>
      <c r="J372" s="623">
        <f>'7. LISTADO DE PELÍCULAS'!J151</f>
        <v>0</v>
      </c>
      <c r="K372" s="624">
        <f>'7. LISTADO DE PELÍCULAS'!K151</f>
        <v>0</v>
      </c>
      <c r="L372" s="622">
        <f>'7. LISTADO DE PELÍCULAS'!L151</f>
        <v>0</v>
      </c>
      <c r="M372" s="623">
        <f>'7. LISTADO DE PELÍCULAS'!M151</f>
        <v>0</v>
      </c>
      <c r="N372" s="624">
        <f>'7. LISTADO DE PELÍCULAS'!N151</f>
        <v>0</v>
      </c>
      <c r="O372" s="32"/>
      <c r="P372" s="352"/>
      <c r="Q372" s="352"/>
      <c r="R372" s="352"/>
    </row>
    <row r="373" spans="2:18" s="347" customFormat="1" ht="35.1" customHeight="1" x14ac:dyDescent="0.25">
      <c r="B373" s="618">
        <f>'7. LISTADO DE PELÍCULAS'!B152</f>
        <v>0</v>
      </c>
      <c r="C373" s="619">
        <f>'7. LISTADO DE PELÍCULAS'!C152</f>
        <v>0</v>
      </c>
      <c r="D373" s="618">
        <f>'7. LISTADO DE PELÍCULAS'!D152</f>
        <v>0</v>
      </c>
      <c r="E373" s="625" t="e">
        <f>VLOOKUP(D373,PAÍSES!$A$2:$C$200,3,FALSE)</f>
        <v>#N/A</v>
      </c>
      <c r="F373" s="622">
        <f>'7. LISTADO DE PELÍCULAS'!F152</f>
        <v>0</v>
      </c>
      <c r="G373" s="624">
        <f>'7. LISTADO DE PELÍCULAS'!G152</f>
        <v>0</v>
      </c>
      <c r="H373" s="622">
        <f>'7. LISTADO DE PELÍCULAS'!H152</f>
        <v>0</v>
      </c>
      <c r="I373" s="623">
        <f>'7. LISTADO DE PELÍCULAS'!I152</f>
        <v>0</v>
      </c>
      <c r="J373" s="623">
        <f>'7. LISTADO DE PELÍCULAS'!J152</f>
        <v>0</v>
      </c>
      <c r="K373" s="624">
        <f>'7. LISTADO DE PELÍCULAS'!K152</f>
        <v>0</v>
      </c>
      <c r="L373" s="622">
        <f>'7. LISTADO DE PELÍCULAS'!L152</f>
        <v>0</v>
      </c>
      <c r="M373" s="623">
        <f>'7. LISTADO DE PELÍCULAS'!M152</f>
        <v>0</v>
      </c>
      <c r="N373" s="624">
        <f>'7. LISTADO DE PELÍCULAS'!N152</f>
        <v>0</v>
      </c>
      <c r="O373" s="32"/>
      <c r="P373" s="352"/>
      <c r="Q373" s="352"/>
      <c r="R373" s="352"/>
    </row>
    <row r="374" spans="2:18" s="347" customFormat="1" ht="35.1" customHeight="1" x14ac:dyDescent="0.25">
      <c r="B374" s="618">
        <f>'7. LISTADO DE PELÍCULAS'!B153</f>
        <v>0</v>
      </c>
      <c r="C374" s="619">
        <f>'7. LISTADO DE PELÍCULAS'!C153</f>
        <v>0</v>
      </c>
      <c r="D374" s="618">
        <f>'7. LISTADO DE PELÍCULAS'!D153</f>
        <v>0</v>
      </c>
      <c r="E374" s="625" t="e">
        <f>VLOOKUP(D374,PAÍSES!$A$2:$C$200,3,FALSE)</f>
        <v>#N/A</v>
      </c>
      <c r="F374" s="622">
        <f>'7. LISTADO DE PELÍCULAS'!F153</f>
        <v>0</v>
      </c>
      <c r="G374" s="624">
        <f>'7. LISTADO DE PELÍCULAS'!G153</f>
        <v>0</v>
      </c>
      <c r="H374" s="622">
        <f>'7. LISTADO DE PELÍCULAS'!H153</f>
        <v>0</v>
      </c>
      <c r="I374" s="623">
        <f>'7. LISTADO DE PELÍCULAS'!I153</f>
        <v>0</v>
      </c>
      <c r="J374" s="623">
        <f>'7. LISTADO DE PELÍCULAS'!J153</f>
        <v>0</v>
      </c>
      <c r="K374" s="624">
        <f>'7. LISTADO DE PELÍCULAS'!K153</f>
        <v>0</v>
      </c>
      <c r="L374" s="622">
        <f>'7. LISTADO DE PELÍCULAS'!L153</f>
        <v>0</v>
      </c>
      <c r="M374" s="623">
        <f>'7. LISTADO DE PELÍCULAS'!M153</f>
        <v>0</v>
      </c>
      <c r="N374" s="624">
        <f>'7. LISTADO DE PELÍCULAS'!N153</f>
        <v>0</v>
      </c>
      <c r="O374" s="32"/>
      <c r="P374" s="352"/>
      <c r="Q374" s="352"/>
      <c r="R374" s="352"/>
    </row>
    <row r="375" spans="2:18" s="347" customFormat="1" ht="35.1" customHeight="1" x14ac:dyDescent="0.25">
      <c r="B375" s="618">
        <f>'7. LISTADO DE PELÍCULAS'!B154</f>
        <v>0</v>
      </c>
      <c r="C375" s="619">
        <f>'7. LISTADO DE PELÍCULAS'!C154</f>
        <v>0</v>
      </c>
      <c r="D375" s="618">
        <f>'7. LISTADO DE PELÍCULAS'!D154</f>
        <v>0</v>
      </c>
      <c r="E375" s="625" t="e">
        <f>VLOOKUP(D375,PAÍSES!$A$2:$C$200,3,FALSE)</f>
        <v>#N/A</v>
      </c>
      <c r="F375" s="622">
        <f>'7. LISTADO DE PELÍCULAS'!F154</f>
        <v>0</v>
      </c>
      <c r="G375" s="624">
        <f>'7. LISTADO DE PELÍCULAS'!G154</f>
        <v>0</v>
      </c>
      <c r="H375" s="622">
        <f>'7. LISTADO DE PELÍCULAS'!H154</f>
        <v>0</v>
      </c>
      <c r="I375" s="623">
        <f>'7. LISTADO DE PELÍCULAS'!I154</f>
        <v>0</v>
      </c>
      <c r="J375" s="623">
        <f>'7. LISTADO DE PELÍCULAS'!J154</f>
        <v>0</v>
      </c>
      <c r="K375" s="624">
        <f>'7. LISTADO DE PELÍCULAS'!K154</f>
        <v>0</v>
      </c>
      <c r="L375" s="622">
        <f>'7. LISTADO DE PELÍCULAS'!L154</f>
        <v>0</v>
      </c>
      <c r="M375" s="623">
        <f>'7. LISTADO DE PELÍCULAS'!M154</f>
        <v>0</v>
      </c>
      <c r="N375" s="624">
        <f>'7. LISTADO DE PELÍCULAS'!N154</f>
        <v>0</v>
      </c>
      <c r="O375" s="32"/>
      <c r="P375" s="352"/>
      <c r="Q375" s="352"/>
      <c r="R375" s="352"/>
    </row>
    <row r="376" spans="2:18" s="347" customFormat="1" ht="35.1" customHeight="1" x14ac:dyDescent="0.25">
      <c r="B376" s="618">
        <f>'7. LISTADO DE PELÍCULAS'!B155</f>
        <v>0</v>
      </c>
      <c r="C376" s="619">
        <f>'7. LISTADO DE PELÍCULAS'!C155</f>
        <v>0</v>
      </c>
      <c r="D376" s="618">
        <f>'7. LISTADO DE PELÍCULAS'!D155</f>
        <v>0</v>
      </c>
      <c r="E376" s="625" t="e">
        <f>VLOOKUP(D376,PAÍSES!$A$2:$C$200,3,FALSE)</f>
        <v>#N/A</v>
      </c>
      <c r="F376" s="622">
        <f>'7. LISTADO DE PELÍCULAS'!F155</f>
        <v>0</v>
      </c>
      <c r="G376" s="624">
        <f>'7. LISTADO DE PELÍCULAS'!G155</f>
        <v>0</v>
      </c>
      <c r="H376" s="622">
        <f>'7. LISTADO DE PELÍCULAS'!H155</f>
        <v>0</v>
      </c>
      <c r="I376" s="623">
        <f>'7. LISTADO DE PELÍCULAS'!I155</f>
        <v>0</v>
      </c>
      <c r="J376" s="623">
        <f>'7. LISTADO DE PELÍCULAS'!J155</f>
        <v>0</v>
      </c>
      <c r="K376" s="624">
        <f>'7. LISTADO DE PELÍCULAS'!K155</f>
        <v>0</v>
      </c>
      <c r="L376" s="622">
        <f>'7. LISTADO DE PELÍCULAS'!L155</f>
        <v>0</v>
      </c>
      <c r="M376" s="623">
        <f>'7. LISTADO DE PELÍCULAS'!M155</f>
        <v>0</v>
      </c>
      <c r="N376" s="624">
        <f>'7. LISTADO DE PELÍCULAS'!N155</f>
        <v>0</v>
      </c>
      <c r="O376" s="32"/>
      <c r="P376" s="352"/>
      <c r="Q376" s="352"/>
      <c r="R376" s="352"/>
    </row>
    <row r="377" spans="2:18" s="347" customFormat="1" ht="35.1" customHeight="1" x14ac:dyDescent="0.25">
      <c r="B377" s="618">
        <f>'7. LISTADO DE PELÍCULAS'!B156</f>
        <v>0</v>
      </c>
      <c r="C377" s="619">
        <f>'7. LISTADO DE PELÍCULAS'!C156</f>
        <v>0</v>
      </c>
      <c r="D377" s="618">
        <f>'7. LISTADO DE PELÍCULAS'!D156</f>
        <v>0</v>
      </c>
      <c r="E377" s="625" t="e">
        <f>VLOOKUP(D377,PAÍSES!$A$2:$C$200,3,FALSE)</f>
        <v>#N/A</v>
      </c>
      <c r="F377" s="622">
        <f>'7. LISTADO DE PELÍCULAS'!F156</f>
        <v>0</v>
      </c>
      <c r="G377" s="624">
        <f>'7. LISTADO DE PELÍCULAS'!G156</f>
        <v>0</v>
      </c>
      <c r="H377" s="622">
        <f>'7. LISTADO DE PELÍCULAS'!H156</f>
        <v>0</v>
      </c>
      <c r="I377" s="623">
        <f>'7. LISTADO DE PELÍCULAS'!I156</f>
        <v>0</v>
      </c>
      <c r="J377" s="623">
        <f>'7. LISTADO DE PELÍCULAS'!J156</f>
        <v>0</v>
      </c>
      <c r="K377" s="624">
        <f>'7. LISTADO DE PELÍCULAS'!K156</f>
        <v>0</v>
      </c>
      <c r="L377" s="622">
        <f>'7. LISTADO DE PELÍCULAS'!L156</f>
        <v>0</v>
      </c>
      <c r="M377" s="623">
        <f>'7. LISTADO DE PELÍCULAS'!M156</f>
        <v>0</v>
      </c>
      <c r="N377" s="624">
        <f>'7. LISTADO DE PELÍCULAS'!N156</f>
        <v>0</v>
      </c>
      <c r="O377" s="32"/>
      <c r="P377" s="352"/>
      <c r="Q377" s="352"/>
      <c r="R377" s="352"/>
    </row>
    <row r="378" spans="2:18" s="347" customFormat="1" ht="35.1" customHeight="1" x14ac:dyDescent="0.25">
      <c r="B378" s="618">
        <f>'7. LISTADO DE PELÍCULAS'!B157</f>
        <v>0</v>
      </c>
      <c r="C378" s="619">
        <f>'7. LISTADO DE PELÍCULAS'!C157</f>
        <v>0</v>
      </c>
      <c r="D378" s="618">
        <f>'7. LISTADO DE PELÍCULAS'!D157</f>
        <v>0</v>
      </c>
      <c r="E378" s="625" t="e">
        <f>VLOOKUP(D378,PAÍSES!$A$2:$C$200,3,FALSE)</f>
        <v>#N/A</v>
      </c>
      <c r="F378" s="622">
        <f>'7. LISTADO DE PELÍCULAS'!F157</f>
        <v>0</v>
      </c>
      <c r="G378" s="624">
        <f>'7. LISTADO DE PELÍCULAS'!G157</f>
        <v>0</v>
      </c>
      <c r="H378" s="622">
        <f>'7. LISTADO DE PELÍCULAS'!H157</f>
        <v>0</v>
      </c>
      <c r="I378" s="623">
        <f>'7. LISTADO DE PELÍCULAS'!I157</f>
        <v>0</v>
      </c>
      <c r="J378" s="623">
        <f>'7. LISTADO DE PELÍCULAS'!J157</f>
        <v>0</v>
      </c>
      <c r="K378" s="624">
        <f>'7. LISTADO DE PELÍCULAS'!K157</f>
        <v>0</v>
      </c>
      <c r="L378" s="622">
        <f>'7. LISTADO DE PELÍCULAS'!L157</f>
        <v>0</v>
      </c>
      <c r="M378" s="623">
        <f>'7. LISTADO DE PELÍCULAS'!M157</f>
        <v>0</v>
      </c>
      <c r="N378" s="624">
        <f>'7. LISTADO DE PELÍCULAS'!N157</f>
        <v>0</v>
      </c>
      <c r="O378" s="32"/>
      <c r="P378" s="352"/>
      <c r="Q378" s="352"/>
      <c r="R378" s="352"/>
    </row>
    <row r="379" spans="2:18" s="347" customFormat="1" ht="35.1" customHeight="1" x14ac:dyDescent="0.25">
      <c r="B379" s="618">
        <f>'7. LISTADO DE PELÍCULAS'!B158</f>
        <v>0</v>
      </c>
      <c r="C379" s="619">
        <f>'7. LISTADO DE PELÍCULAS'!C158</f>
        <v>0</v>
      </c>
      <c r="D379" s="618">
        <f>'7. LISTADO DE PELÍCULAS'!D158</f>
        <v>0</v>
      </c>
      <c r="E379" s="625" t="e">
        <f>VLOOKUP(D379,PAÍSES!$A$2:$C$200,3,FALSE)</f>
        <v>#N/A</v>
      </c>
      <c r="F379" s="622">
        <f>'7. LISTADO DE PELÍCULAS'!F158</f>
        <v>0</v>
      </c>
      <c r="G379" s="624">
        <f>'7. LISTADO DE PELÍCULAS'!G158</f>
        <v>0</v>
      </c>
      <c r="H379" s="622">
        <f>'7. LISTADO DE PELÍCULAS'!H158</f>
        <v>0</v>
      </c>
      <c r="I379" s="623">
        <f>'7. LISTADO DE PELÍCULAS'!I158</f>
        <v>0</v>
      </c>
      <c r="J379" s="623">
        <f>'7. LISTADO DE PELÍCULAS'!J158</f>
        <v>0</v>
      </c>
      <c r="K379" s="624">
        <f>'7. LISTADO DE PELÍCULAS'!K158</f>
        <v>0</v>
      </c>
      <c r="L379" s="622">
        <f>'7. LISTADO DE PELÍCULAS'!L158</f>
        <v>0</v>
      </c>
      <c r="M379" s="623">
        <f>'7. LISTADO DE PELÍCULAS'!M158</f>
        <v>0</v>
      </c>
      <c r="N379" s="624">
        <f>'7. LISTADO DE PELÍCULAS'!N158</f>
        <v>0</v>
      </c>
      <c r="O379" s="32"/>
      <c r="P379" s="352"/>
      <c r="Q379" s="352"/>
      <c r="R379" s="352"/>
    </row>
    <row r="380" spans="2:18" s="347" customFormat="1" ht="35.1" customHeight="1" x14ac:dyDescent="0.25">
      <c r="B380" s="618">
        <f>'7. LISTADO DE PELÍCULAS'!B159</f>
        <v>0</v>
      </c>
      <c r="C380" s="619">
        <f>'7. LISTADO DE PELÍCULAS'!C159</f>
        <v>0</v>
      </c>
      <c r="D380" s="618">
        <f>'7. LISTADO DE PELÍCULAS'!D159</f>
        <v>0</v>
      </c>
      <c r="E380" s="625" t="e">
        <f>VLOOKUP(D380,PAÍSES!$A$2:$C$200,3,FALSE)</f>
        <v>#N/A</v>
      </c>
      <c r="F380" s="622">
        <f>'7. LISTADO DE PELÍCULAS'!F159</f>
        <v>0</v>
      </c>
      <c r="G380" s="624">
        <f>'7. LISTADO DE PELÍCULAS'!G159</f>
        <v>0</v>
      </c>
      <c r="H380" s="622">
        <f>'7. LISTADO DE PELÍCULAS'!H159</f>
        <v>0</v>
      </c>
      <c r="I380" s="623">
        <f>'7. LISTADO DE PELÍCULAS'!I159</f>
        <v>0</v>
      </c>
      <c r="J380" s="623">
        <f>'7. LISTADO DE PELÍCULAS'!J159</f>
        <v>0</v>
      </c>
      <c r="K380" s="624">
        <f>'7. LISTADO DE PELÍCULAS'!K159</f>
        <v>0</v>
      </c>
      <c r="L380" s="622">
        <f>'7. LISTADO DE PELÍCULAS'!L159</f>
        <v>0</v>
      </c>
      <c r="M380" s="623">
        <f>'7. LISTADO DE PELÍCULAS'!M159</f>
        <v>0</v>
      </c>
      <c r="N380" s="624">
        <f>'7. LISTADO DE PELÍCULAS'!N159</f>
        <v>0</v>
      </c>
      <c r="O380" s="32"/>
      <c r="P380" s="352"/>
      <c r="Q380" s="352"/>
      <c r="R380" s="352"/>
    </row>
    <row r="381" spans="2:18" s="347" customFormat="1" ht="35.1" customHeight="1" x14ac:dyDescent="0.25">
      <c r="B381" s="618">
        <f>'7. LISTADO DE PELÍCULAS'!B160</f>
        <v>0</v>
      </c>
      <c r="C381" s="619">
        <f>'7. LISTADO DE PELÍCULAS'!C160</f>
        <v>0</v>
      </c>
      <c r="D381" s="618">
        <f>'7. LISTADO DE PELÍCULAS'!D160</f>
        <v>0</v>
      </c>
      <c r="E381" s="625" t="e">
        <f>VLOOKUP(D381,PAÍSES!$A$2:$C$200,3,FALSE)</f>
        <v>#N/A</v>
      </c>
      <c r="F381" s="622">
        <f>'7. LISTADO DE PELÍCULAS'!F160</f>
        <v>0</v>
      </c>
      <c r="G381" s="624">
        <f>'7. LISTADO DE PELÍCULAS'!G160</f>
        <v>0</v>
      </c>
      <c r="H381" s="622">
        <f>'7. LISTADO DE PELÍCULAS'!H160</f>
        <v>0</v>
      </c>
      <c r="I381" s="623">
        <f>'7. LISTADO DE PELÍCULAS'!I160</f>
        <v>0</v>
      </c>
      <c r="J381" s="623">
        <f>'7. LISTADO DE PELÍCULAS'!J160</f>
        <v>0</v>
      </c>
      <c r="K381" s="624">
        <f>'7. LISTADO DE PELÍCULAS'!K160</f>
        <v>0</v>
      </c>
      <c r="L381" s="622">
        <f>'7. LISTADO DE PELÍCULAS'!L160</f>
        <v>0</v>
      </c>
      <c r="M381" s="623">
        <f>'7. LISTADO DE PELÍCULAS'!M160</f>
        <v>0</v>
      </c>
      <c r="N381" s="624">
        <f>'7. LISTADO DE PELÍCULAS'!N160</f>
        <v>0</v>
      </c>
      <c r="O381" s="32"/>
      <c r="P381" s="352"/>
      <c r="Q381" s="352"/>
      <c r="R381" s="352"/>
    </row>
    <row r="382" spans="2:18" s="347" customFormat="1" ht="35.1" customHeight="1" x14ac:dyDescent="0.25">
      <c r="B382" s="618">
        <f>'7. LISTADO DE PELÍCULAS'!B161</f>
        <v>0</v>
      </c>
      <c r="C382" s="619">
        <f>'7. LISTADO DE PELÍCULAS'!C161</f>
        <v>0</v>
      </c>
      <c r="D382" s="618">
        <f>'7. LISTADO DE PELÍCULAS'!D161</f>
        <v>0</v>
      </c>
      <c r="E382" s="625" t="e">
        <f>VLOOKUP(D382,PAÍSES!$A$2:$C$200,3,FALSE)</f>
        <v>#N/A</v>
      </c>
      <c r="F382" s="622">
        <f>'7. LISTADO DE PELÍCULAS'!F161</f>
        <v>0</v>
      </c>
      <c r="G382" s="624">
        <f>'7. LISTADO DE PELÍCULAS'!G161</f>
        <v>0</v>
      </c>
      <c r="H382" s="622">
        <f>'7. LISTADO DE PELÍCULAS'!H161</f>
        <v>0</v>
      </c>
      <c r="I382" s="623">
        <f>'7. LISTADO DE PELÍCULAS'!I161</f>
        <v>0</v>
      </c>
      <c r="J382" s="623">
        <f>'7. LISTADO DE PELÍCULAS'!J161</f>
        <v>0</v>
      </c>
      <c r="K382" s="624">
        <f>'7. LISTADO DE PELÍCULAS'!K161</f>
        <v>0</v>
      </c>
      <c r="L382" s="622">
        <f>'7. LISTADO DE PELÍCULAS'!L161</f>
        <v>0</v>
      </c>
      <c r="M382" s="623">
        <f>'7. LISTADO DE PELÍCULAS'!M161</f>
        <v>0</v>
      </c>
      <c r="N382" s="624">
        <f>'7. LISTADO DE PELÍCULAS'!N161</f>
        <v>0</v>
      </c>
      <c r="O382" s="32"/>
      <c r="P382" s="352"/>
      <c r="Q382" s="352"/>
      <c r="R382" s="352"/>
    </row>
    <row r="383" spans="2:18" s="347" customFormat="1" ht="35.1" customHeight="1" x14ac:dyDescent="0.25">
      <c r="B383" s="618">
        <f>'7. LISTADO DE PELÍCULAS'!B162</f>
        <v>0</v>
      </c>
      <c r="C383" s="619">
        <f>'7. LISTADO DE PELÍCULAS'!C162</f>
        <v>0</v>
      </c>
      <c r="D383" s="618">
        <f>'7. LISTADO DE PELÍCULAS'!D162</f>
        <v>0</v>
      </c>
      <c r="E383" s="625" t="e">
        <f>VLOOKUP(D383,PAÍSES!$A$2:$C$200,3,FALSE)</f>
        <v>#N/A</v>
      </c>
      <c r="F383" s="622">
        <f>'7. LISTADO DE PELÍCULAS'!F162</f>
        <v>0</v>
      </c>
      <c r="G383" s="624">
        <f>'7. LISTADO DE PELÍCULAS'!G162</f>
        <v>0</v>
      </c>
      <c r="H383" s="622">
        <f>'7. LISTADO DE PELÍCULAS'!H162</f>
        <v>0</v>
      </c>
      <c r="I383" s="623">
        <f>'7. LISTADO DE PELÍCULAS'!I162</f>
        <v>0</v>
      </c>
      <c r="J383" s="623">
        <f>'7. LISTADO DE PELÍCULAS'!J162</f>
        <v>0</v>
      </c>
      <c r="K383" s="624">
        <f>'7. LISTADO DE PELÍCULAS'!K162</f>
        <v>0</v>
      </c>
      <c r="L383" s="622">
        <f>'7. LISTADO DE PELÍCULAS'!L162</f>
        <v>0</v>
      </c>
      <c r="M383" s="623">
        <f>'7. LISTADO DE PELÍCULAS'!M162</f>
        <v>0</v>
      </c>
      <c r="N383" s="624">
        <f>'7. LISTADO DE PELÍCULAS'!N162</f>
        <v>0</v>
      </c>
      <c r="O383" s="32"/>
      <c r="P383" s="352"/>
      <c r="Q383" s="352"/>
      <c r="R383" s="352"/>
    </row>
    <row r="384" spans="2:18" s="347" customFormat="1" ht="35.1" customHeight="1" x14ac:dyDescent="0.25">
      <c r="B384" s="618">
        <f>'7. LISTADO DE PELÍCULAS'!B163</f>
        <v>0</v>
      </c>
      <c r="C384" s="619">
        <f>'7. LISTADO DE PELÍCULAS'!C163</f>
        <v>0</v>
      </c>
      <c r="D384" s="618">
        <f>'7. LISTADO DE PELÍCULAS'!D163</f>
        <v>0</v>
      </c>
      <c r="E384" s="625" t="e">
        <f>VLOOKUP(D384,PAÍSES!$A$2:$C$200,3,FALSE)</f>
        <v>#N/A</v>
      </c>
      <c r="F384" s="622">
        <f>'7. LISTADO DE PELÍCULAS'!F163</f>
        <v>0</v>
      </c>
      <c r="G384" s="624">
        <f>'7. LISTADO DE PELÍCULAS'!G163</f>
        <v>0</v>
      </c>
      <c r="H384" s="622">
        <f>'7. LISTADO DE PELÍCULAS'!H163</f>
        <v>0</v>
      </c>
      <c r="I384" s="623">
        <f>'7. LISTADO DE PELÍCULAS'!I163</f>
        <v>0</v>
      </c>
      <c r="J384" s="623">
        <f>'7. LISTADO DE PELÍCULAS'!J163</f>
        <v>0</v>
      </c>
      <c r="K384" s="624">
        <f>'7. LISTADO DE PELÍCULAS'!K163</f>
        <v>0</v>
      </c>
      <c r="L384" s="622">
        <f>'7. LISTADO DE PELÍCULAS'!L163</f>
        <v>0</v>
      </c>
      <c r="M384" s="623">
        <f>'7. LISTADO DE PELÍCULAS'!M163</f>
        <v>0</v>
      </c>
      <c r="N384" s="624">
        <f>'7. LISTADO DE PELÍCULAS'!N163</f>
        <v>0</v>
      </c>
      <c r="O384" s="32"/>
      <c r="P384" s="352"/>
      <c r="Q384" s="352"/>
      <c r="R384" s="352"/>
    </row>
    <row r="385" spans="2:18" s="347" customFormat="1" ht="35.1" customHeight="1" x14ac:dyDescent="0.25">
      <c r="B385" s="618">
        <f>'7. LISTADO DE PELÍCULAS'!B164</f>
        <v>0</v>
      </c>
      <c r="C385" s="619">
        <f>'7. LISTADO DE PELÍCULAS'!C164</f>
        <v>0</v>
      </c>
      <c r="D385" s="618">
        <f>'7. LISTADO DE PELÍCULAS'!D164</f>
        <v>0</v>
      </c>
      <c r="E385" s="625" t="e">
        <f>VLOOKUP(D385,PAÍSES!$A$2:$C$200,3,FALSE)</f>
        <v>#N/A</v>
      </c>
      <c r="F385" s="622">
        <f>'7. LISTADO DE PELÍCULAS'!F164</f>
        <v>0</v>
      </c>
      <c r="G385" s="624">
        <f>'7. LISTADO DE PELÍCULAS'!G164</f>
        <v>0</v>
      </c>
      <c r="H385" s="622">
        <f>'7. LISTADO DE PELÍCULAS'!H164</f>
        <v>0</v>
      </c>
      <c r="I385" s="623">
        <f>'7. LISTADO DE PELÍCULAS'!I164</f>
        <v>0</v>
      </c>
      <c r="J385" s="623">
        <f>'7. LISTADO DE PELÍCULAS'!J164</f>
        <v>0</v>
      </c>
      <c r="K385" s="624">
        <f>'7. LISTADO DE PELÍCULAS'!K164</f>
        <v>0</v>
      </c>
      <c r="L385" s="622">
        <f>'7. LISTADO DE PELÍCULAS'!L164</f>
        <v>0</v>
      </c>
      <c r="M385" s="623">
        <f>'7. LISTADO DE PELÍCULAS'!M164</f>
        <v>0</v>
      </c>
      <c r="N385" s="624">
        <f>'7. LISTADO DE PELÍCULAS'!N164</f>
        <v>0</v>
      </c>
      <c r="O385" s="32"/>
      <c r="P385" s="352"/>
      <c r="Q385" s="352"/>
      <c r="R385" s="352"/>
    </row>
    <row r="386" spans="2:18" s="347" customFormat="1" ht="35.1" customHeight="1" x14ac:dyDescent="0.25">
      <c r="B386" s="618">
        <f>'7. LISTADO DE PELÍCULAS'!B165</f>
        <v>0</v>
      </c>
      <c r="C386" s="619">
        <f>'7. LISTADO DE PELÍCULAS'!C165</f>
        <v>0</v>
      </c>
      <c r="D386" s="618">
        <f>'7. LISTADO DE PELÍCULAS'!D165</f>
        <v>0</v>
      </c>
      <c r="E386" s="625" t="e">
        <f>VLOOKUP(D386,PAÍSES!$A$2:$C$200,3,FALSE)</f>
        <v>#N/A</v>
      </c>
      <c r="F386" s="622">
        <f>'7. LISTADO DE PELÍCULAS'!F165</f>
        <v>0</v>
      </c>
      <c r="G386" s="624">
        <f>'7. LISTADO DE PELÍCULAS'!G165</f>
        <v>0</v>
      </c>
      <c r="H386" s="622">
        <f>'7. LISTADO DE PELÍCULAS'!H165</f>
        <v>0</v>
      </c>
      <c r="I386" s="623">
        <f>'7. LISTADO DE PELÍCULAS'!I165</f>
        <v>0</v>
      </c>
      <c r="J386" s="623">
        <f>'7. LISTADO DE PELÍCULAS'!J165</f>
        <v>0</v>
      </c>
      <c r="K386" s="624">
        <f>'7. LISTADO DE PELÍCULAS'!K165</f>
        <v>0</v>
      </c>
      <c r="L386" s="622">
        <f>'7. LISTADO DE PELÍCULAS'!L165</f>
        <v>0</v>
      </c>
      <c r="M386" s="623">
        <f>'7. LISTADO DE PELÍCULAS'!M165</f>
        <v>0</v>
      </c>
      <c r="N386" s="624">
        <f>'7. LISTADO DE PELÍCULAS'!N165</f>
        <v>0</v>
      </c>
      <c r="O386" s="32"/>
      <c r="P386" s="352"/>
      <c r="Q386" s="352"/>
      <c r="R386" s="352"/>
    </row>
    <row r="387" spans="2:18" s="347" customFormat="1" ht="35.1" customHeight="1" x14ac:dyDescent="0.25">
      <c r="B387" s="618">
        <f>'7. LISTADO DE PELÍCULAS'!B166</f>
        <v>0</v>
      </c>
      <c r="C387" s="619">
        <f>'7. LISTADO DE PELÍCULAS'!C166</f>
        <v>0</v>
      </c>
      <c r="D387" s="618">
        <f>'7. LISTADO DE PELÍCULAS'!D166</f>
        <v>0</v>
      </c>
      <c r="E387" s="625" t="e">
        <f>VLOOKUP(D387,PAÍSES!$A$2:$C$200,3,FALSE)</f>
        <v>#N/A</v>
      </c>
      <c r="F387" s="622">
        <f>'7. LISTADO DE PELÍCULAS'!F166</f>
        <v>0</v>
      </c>
      <c r="G387" s="624">
        <f>'7. LISTADO DE PELÍCULAS'!G166</f>
        <v>0</v>
      </c>
      <c r="H387" s="622">
        <f>'7. LISTADO DE PELÍCULAS'!H166</f>
        <v>0</v>
      </c>
      <c r="I387" s="623">
        <f>'7. LISTADO DE PELÍCULAS'!I166</f>
        <v>0</v>
      </c>
      <c r="J387" s="623">
        <f>'7. LISTADO DE PELÍCULAS'!J166</f>
        <v>0</v>
      </c>
      <c r="K387" s="624">
        <f>'7. LISTADO DE PELÍCULAS'!K166</f>
        <v>0</v>
      </c>
      <c r="L387" s="622">
        <f>'7. LISTADO DE PELÍCULAS'!L166</f>
        <v>0</v>
      </c>
      <c r="M387" s="623">
        <f>'7. LISTADO DE PELÍCULAS'!M166</f>
        <v>0</v>
      </c>
      <c r="N387" s="624">
        <f>'7. LISTADO DE PELÍCULAS'!N166</f>
        <v>0</v>
      </c>
      <c r="O387" s="32"/>
      <c r="P387" s="352"/>
      <c r="Q387" s="352"/>
      <c r="R387" s="352"/>
    </row>
    <row r="388" spans="2:18" s="347" customFormat="1" ht="35.1" customHeight="1" x14ac:dyDescent="0.25">
      <c r="B388" s="618">
        <f>'7. LISTADO DE PELÍCULAS'!B167</f>
        <v>0</v>
      </c>
      <c r="C388" s="619">
        <f>'7. LISTADO DE PELÍCULAS'!C167</f>
        <v>0</v>
      </c>
      <c r="D388" s="618">
        <f>'7. LISTADO DE PELÍCULAS'!D167</f>
        <v>0</v>
      </c>
      <c r="E388" s="625" t="e">
        <f>VLOOKUP(D388,PAÍSES!$A$2:$C$200,3,FALSE)</f>
        <v>#N/A</v>
      </c>
      <c r="F388" s="622">
        <f>'7. LISTADO DE PELÍCULAS'!F167</f>
        <v>0</v>
      </c>
      <c r="G388" s="624">
        <f>'7. LISTADO DE PELÍCULAS'!G167</f>
        <v>0</v>
      </c>
      <c r="H388" s="622">
        <f>'7. LISTADO DE PELÍCULAS'!H167</f>
        <v>0</v>
      </c>
      <c r="I388" s="623">
        <f>'7. LISTADO DE PELÍCULAS'!I167</f>
        <v>0</v>
      </c>
      <c r="J388" s="623">
        <f>'7. LISTADO DE PELÍCULAS'!J167</f>
        <v>0</v>
      </c>
      <c r="K388" s="624">
        <f>'7. LISTADO DE PELÍCULAS'!K167</f>
        <v>0</v>
      </c>
      <c r="L388" s="622">
        <f>'7. LISTADO DE PELÍCULAS'!L167</f>
        <v>0</v>
      </c>
      <c r="M388" s="623">
        <f>'7. LISTADO DE PELÍCULAS'!M167</f>
        <v>0</v>
      </c>
      <c r="N388" s="624">
        <f>'7. LISTADO DE PELÍCULAS'!N167</f>
        <v>0</v>
      </c>
      <c r="O388" s="32"/>
      <c r="P388" s="352"/>
      <c r="Q388" s="352"/>
      <c r="R388" s="352"/>
    </row>
    <row r="389" spans="2:18" s="347" customFormat="1" ht="35.1" customHeight="1" x14ac:dyDescent="0.25">
      <c r="B389" s="618">
        <f>'7. LISTADO DE PELÍCULAS'!B168</f>
        <v>0</v>
      </c>
      <c r="C389" s="619">
        <f>'7. LISTADO DE PELÍCULAS'!C168</f>
        <v>0</v>
      </c>
      <c r="D389" s="618">
        <f>'7. LISTADO DE PELÍCULAS'!D168</f>
        <v>0</v>
      </c>
      <c r="E389" s="625" t="e">
        <f>VLOOKUP(D389,PAÍSES!$A$2:$C$200,3,FALSE)</f>
        <v>#N/A</v>
      </c>
      <c r="F389" s="622">
        <f>'7. LISTADO DE PELÍCULAS'!F168</f>
        <v>0</v>
      </c>
      <c r="G389" s="624">
        <f>'7. LISTADO DE PELÍCULAS'!G168</f>
        <v>0</v>
      </c>
      <c r="H389" s="622">
        <f>'7. LISTADO DE PELÍCULAS'!H168</f>
        <v>0</v>
      </c>
      <c r="I389" s="623">
        <f>'7. LISTADO DE PELÍCULAS'!I168</f>
        <v>0</v>
      </c>
      <c r="J389" s="623">
        <f>'7. LISTADO DE PELÍCULAS'!J168</f>
        <v>0</v>
      </c>
      <c r="K389" s="624">
        <f>'7. LISTADO DE PELÍCULAS'!K168</f>
        <v>0</v>
      </c>
      <c r="L389" s="622">
        <f>'7. LISTADO DE PELÍCULAS'!L168</f>
        <v>0</v>
      </c>
      <c r="M389" s="623">
        <f>'7. LISTADO DE PELÍCULAS'!M168</f>
        <v>0</v>
      </c>
      <c r="N389" s="624">
        <f>'7. LISTADO DE PELÍCULAS'!N168</f>
        <v>0</v>
      </c>
      <c r="O389" s="32"/>
      <c r="P389" s="352"/>
      <c r="Q389" s="352"/>
      <c r="R389" s="352"/>
    </row>
    <row r="390" spans="2:18" s="347" customFormat="1" ht="35.1" customHeight="1" x14ac:dyDescent="0.25">
      <c r="B390" s="618">
        <f>'7. LISTADO DE PELÍCULAS'!B169</f>
        <v>0</v>
      </c>
      <c r="C390" s="619">
        <f>'7. LISTADO DE PELÍCULAS'!C169</f>
        <v>0</v>
      </c>
      <c r="D390" s="618">
        <f>'7. LISTADO DE PELÍCULAS'!D169</f>
        <v>0</v>
      </c>
      <c r="E390" s="625" t="e">
        <f>VLOOKUP(D390,PAÍSES!$A$2:$C$200,3,FALSE)</f>
        <v>#N/A</v>
      </c>
      <c r="F390" s="622">
        <f>'7. LISTADO DE PELÍCULAS'!F169</f>
        <v>0</v>
      </c>
      <c r="G390" s="624">
        <f>'7. LISTADO DE PELÍCULAS'!G169</f>
        <v>0</v>
      </c>
      <c r="H390" s="622">
        <f>'7. LISTADO DE PELÍCULAS'!H169</f>
        <v>0</v>
      </c>
      <c r="I390" s="623">
        <f>'7. LISTADO DE PELÍCULAS'!I169</f>
        <v>0</v>
      </c>
      <c r="J390" s="623">
        <f>'7. LISTADO DE PELÍCULAS'!J169</f>
        <v>0</v>
      </c>
      <c r="K390" s="624">
        <f>'7. LISTADO DE PELÍCULAS'!K169</f>
        <v>0</v>
      </c>
      <c r="L390" s="622">
        <f>'7. LISTADO DE PELÍCULAS'!L169</f>
        <v>0</v>
      </c>
      <c r="M390" s="623">
        <f>'7. LISTADO DE PELÍCULAS'!M169</f>
        <v>0</v>
      </c>
      <c r="N390" s="624">
        <f>'7. LISTADO DE PELÍCULAS'!N169</f>
        <v>0</v>
      </c>
      <c r="O390" s="32"/>
      <c r="P390" s="352"/>
      <c r="Q390" s="352"/>
      <c r="R390" s="352"/>
    </row>
    <row r="391" spans="2:18" s="347" customFormat="1" ht="35.1" customHeight="1" x14ac:dyDescent="0.25">
      <c r="B391" s="618">
        <f>'7. LISTADO DE PELÍCULAS'!B170</f>
        <v>0</v>
      </c>
      <c r="C391" s="619">
        <f>'7. LISTADO DE PELÍCULAS'!C170</f>
        <v>0</v>
      </c>
      <c r="D391" s="618">
        <f>'7. LISTADO DE PELÍCULAS'!D170</f>
        <v>0</v>
      </c>
      <c r="E391" s="625" t="e">
        <f>VLOOKUP(D391,PAÍSES!$A$2:$C$200,3,FALSE)</f>
        <v>#N/A</v>
      </c>
      <c r="F391" s="622">
        <f>'7. LISTADO DE PELÍCULAS'!F170</f>
        <v>0</v>
      </c>
      <c r="G391" s="624">
        <f>'7. LISTADO DE PELÍCULAS'!G170</f>
        <v>0</v>
      </c>
      <c r="H391" s="622">
        <f>'7. LISTADO DE PELÍCULAS'!H170</f>
        <v>0</v>
      </c>
      <c r="I391" s="623">
        <f>'7. LISTADO DE PELÍCULAS'!I170</f>
        <v>0</v>
      </c>
      <c r="J391" s="623">
        <f>'7. LISTADO DE PELÍCULAS'!J170</f>
        <v>0</v>
      </c>
      <c r="K391" s="624">
        <f>'7. LISTADO DE PELÍCULAS'!K170</f>
        <v>0</v>
      </c>
      <c r="L391" s="622">
        <f>'7. LISTADO DE PELÍCULAS'!L170</f>
        <v>0</v>
      </c>
      <c r="M391" s="623">
        <f>'7. LISTADO DE PELÍCULAS'!M170</f>
        <v>0</v>
      </c>
      <c r="N391" s="624">
        <f>'7. LISTADO DE PELÍCULAS'!N170</f>
        <v>0</v>
      </c>
      <c r="O391" s="32"/>
      <c r="P391" s="352"/>
      <c r="Q391" s="352"/>
      <c r="R391" s="352"/>
    </row>
    <row r="392" spans="2:18" s="347" customFormat="1" ht="35.1" customHeight="1" x14ac:dyDescent="0.25">
      <c r="B392" s="618">
        <f>'7. LISTADO DE PELÍCULAS'!B171</f>
        <v>0</v>
      </c>
      <c r="C392" s="619">
        <f>'7. LISTADO DE PELÍCULAS'!C171</f>
        <v>0</v>
      </c>
      <c r="D392" s="618">
        <f>'7. LISTADO DE PELÍCULAS'!D171</f>
        <v>0</v>
      </c>
      <c r="E392" s="625" t="e">
        <f>VLOOKUP(D392,PAÍSES!$A$2:$C$200,3,FALSE)</f>
        <v>#N/A</v>
      </c>
      <c r="F392" s="622">
        <f>'7. LISTADO DE PELÍCULAS'!F171</f>
        <v>0</v>
      </c>
      <c r="G392" s="624">
        <f>'7. LISTADO DE PELÍCULAS'!G171</f>
        <v>0</v>
      </c>
      <c r="H392" s="622">
        <f>'7. LISTADO DE PELÍCULAS'!H171</f>
        <v>0</v>
      </c>
      <c r="I392" s="623">
        <f>'7. LISTADO DE PELÍCULAS'!I171</f>
        <v>0</v>
      </c>
      <c r="J392" s="623">
        <f>'7. LISTADO DE PELÍCULAS'!J171</f>
        <v>0</v>
      </c>
      <c r="K392" s="624">
        <f>'7. LISTADO DE PELÍCULAS'!K171</f>
        <v>0</v>
      </c>
      <c r="L392" s="622">
        <f>'7. LISTADO DE PELÍCULAS'!L171</f>
        <v>0</v>
      </c>
      <c r="M392" s="623">
        <f>'7. LISTADO DE PELÍCULAS'!M171</f>
        <v>0</v>
      </c>
      <c r="N392" s="624">
        <f>'7. LISTADO DE PELÍCULAS'!N171</f>
        <v>0</v>
      </c>
      <c r="O392" s="32"/>
      <c r="P392" s="352"/>
      <c r="Q392" s="352"/>
      <c r="R392" s="352"/>
    </row>
    <row r="393" spans="2:18" s="347" customFormat="1" ht="35.1" customHeight="1" x14ac:dyDescent="0.25">
      <c r="B393" s="618">
        <f>'7. LISTADO DE PELÍCULAS'!B172</f>
        <v>0</v>
      </c>
      <c r="C393" s="619">
        <f>'7. LISTADO DE PELÍCULAS'!C172</f>
        <v>0</v>
      </c>
      <c r="D393" s="618">
        <f>'7. LISTADO DE PELÍCULAS'!D172</f>
        <v>0</v>
      </c>
      <c r="E393" s="625" t="e">
        <f>VLOOKUP(D393,PAÍSES!$A$2:$C$200,3,FALSE)</f>
        <v>#N/A</v>
      </c>
      <c r="F393" s="622">
        <f>'7. LISTADO DE PELÍCULAS'!F172</f>
        <v>0</v>
      </c>
      <c r="G393" s="624">
        <f>'7. LISTADO DE PELÍCULAS'!G172</f>
        <v>0</v>
      </c>
      <c r="H393" s="622">
        <f>'7. LISTADO DE PELÍCULAS'!H172</f>
        <v>0</v>
      </c>
      <c r="I393" s="623">
        <f>'7. LISTADO DE PELÍCULAS'!I172</f>
        <v>0</v>
      </c>
      <c r="J393" s="623">
        <f>'7. LISTADO DE PELÍCULAS'!J172</f>
        <v>0</v>
      </c>
      <c r="K393" s="624">
        <f>'7. LISTADO DE PELÍCULAS'!K172</f>
        <v>0</v>
      </c>
      <c r="L393" s="622">
        <f>'7. LISTADO DE PELÍCULAS'!L172</f>
        <v>0</v>
      </c>
      <c r="M393" s="623">
        <f>'7. LISTADO DE PELÍCULAS'!M172</f>
        <v>0</v>
      </c>
      <c r="N393" s="624">
        <f>'7. LISTADO DE PELÍCULAS'!N172</f>
        <v>0</v>
      </c>
      <c r="O393" s="32"/>
      <c r="P393" s="352"/>
      <c r="Q393" s="352"/>
      <c r="R393" s="352"/>
    </row>
    <row r="394" spans="2:18" s="347" customFormat="1" ht="35.1" customHeight="1" x14ac:dyDescent="0.25">
      <c r="B394" s="618">
        <f>'7. LISTADO DE PELÍCULAS'!B173</f>
        <v>0</v>
      </c>
      <c r="C394" s="619">
        <f>'7. LISTADO DE PELÍCULAS'!C173</f>
        <v>0</v>
      </c>
      <c r="D394" s="618">
        <f>'7. LISTADO DE PELÍCULAS'!D173</f>
        <v>0</v>
      </c>
      <c r="E394" s="625" t="e">
        <f>VLOOKUP(D394,PAÍSES!$A$2:$C$200,3,FALSE)</f>
        <v>#N/A</v>
      </c>
      <c r="F394" s="622">
        <f>'7. LISTADO DE PELÍCULAS'!F173</f>
        <v>0</v>
      </c>
      <c r="G394" s="624">
        <f>'7. LISTADO DE PELÍCULAS'!G173</f>
        <v>0</v>
      </c>
      <c r="H394" s="622">
        <f>'7. LISTADO DE PELÍCULAS'!H173</f>
        <v>0</v>
      </c>
      <c r="I394" s="623">
        <f>'7. LISTADO DE PELÍCULAS'!I173</f>
        <v>0</v>
      </c>
      <c r="J394" s="623">
        <f>'7. LISTADO DE PELÍCULAS'!J173</f>
        <v>0</v>
      </c>
      <c r="K394" s="624">
        <f>'7. LISTADO DE PELÍCULAS'!K173</f>
        <v>0</v>
      </c>
      <c r="L394" s="622">
        <f>'7. LISTADO DE PELÍCULAS'!L173</f>
        <v>0</v>
      </c>
      <c r="M394" s="623">
        <f>'7. LISTADO DE PELÍCULAS'!M173</f>
        <v>0</v>
      </c>
      <c r="N394" s="624">
        <f>'7. LISTADO DE PELÍCULAS'!N173</f>
        <v>0</v>
      </c>
      <c r="O394" s="32"/>
      <c r="P394" s="352"/>
      <c r="Q394" s="352"/>
      <c r="R394" s="352"/>
    </row>
    <row r="395" spans="2:18" s="347" customFormat="1" ht="35.1" customHeight="1" x14ac:dyDescent="0.25">
      <c r="B395" s="618">
        <f>'7. LISTADO DE PELÍCULAS'!B174</f>
        <v>0</v>
      </c>
      <c r="C395" s="619">
        <f>'7. LISTADO DE PELÍCULAS'!C174</f>
        <v>0</v>
      </c>
      <c r="D395" s="618">
        <f>'7. LISTADO DE PELÍCULAS'!D174</f>
        <v>0</v>
      </c>
      <c r="E395" s="625" t="e">
        <f>VLOOKUP(D395,PAÍSES!$A$2:$C$200,3,FALSE)</f>
        <v>#N/A</v>
      </c>
      <c r="F395" s="622">
        <f>'7. LISTADO DE PELÍCULAS'!F174</f>
        <v>0</v>
      </c>
      <c r="G395" s="624">
        <f>'7. LISTADO DE PELÍCULAS'!G174</f>
        <v>0</v>
      </c>
      <c r="H395" s="622">
        <f>'7. LISTADO DE PELÍCULAS'!H174</f>
        <v>0</v>
      </c>
      <c r="I395" s="623">
        <f>'7. LISTADO DE PELÍCULAS'!I174</f>
        <v>0</v>
      </c>
      <c r="J395" s="623">
        <f>'7. LISTADO DE PELÍCULAS'!J174</f>
        <v>0</v>
      </c>
      <c r="K395" s="624">
        <f>'7. LISTADO DE PELÍCULAS'!K174</f>
        <v>0</v>
      </c>
      <c r="L395" s="622">
        <f>'7. LISTADO DE PELÍCULAS'!L174</f>
        <v>0</v>
      </c>
      <c r="M395" s="623">
        <f>'7. LISTADO DE PELÍCULAS'!M174</f>
        <v>0</v>
      </c>
      <c r="N395" s="624">
        <f>'7. LISTADO DE PELÍCULAS'!N174</f>
        <v>0</v>
      </c>
      <c r="O395" s="32"/>
      <c r="P395" s="352"/>
      <c r="Q395" s="352"/>
      <c r="R395" s="352"/>
    </row>
    <row r="396" spans="2:18" s="347" customFormat="1" ht="35.1" customHeight="1" x14ac:dyDescent="0.25">
      <c r="B396" s="618">
        <f>'7. LISTADO DE PELÍCULAS'!B175</f>
        <v>0</v>
      </c>
      <c r="C396" s="619">
        <f>'7. LISTADO DE PELÍCULAS'!C175</f>
        <v>0</v>
      </c>
      <c r="D396" s="618">
        <f>'7. LISTADO DE PELÍCULAS'!D175</f>
        <v>0</v>
      </c>
      <c r="E396" s="625" t="e">
        <f>VLOOKUP(D396,PAÍSES!$A$2:$C$200,3,FALSE)</f>
        <v>#N/A</v>
      </c>
      <c r="F396" s="622">
        <f>'7. LISTADO DE PELÍCULAS'!F175</f>
        <v>0</v>
      </c>
      <c r="G396" s="624">
        <f>'7. LISTADO DE PELÍCULAS'!G175</f>
        <v>0</v>
      </c>
      <c r="H396" s="622">
        <f>'7. LISTADO DE PELÍCULAS'!H175</f>
        <v>0</v>
      </c>
      <c r="I396" s="623">
        <f>'7. LISTADO DE PELÍCULAS'!I175</f>
        <v>0</v>
      </c>
      <c r="J396" s="623">
        <f>'7. LISTADO DE PELÍCULAS'!J175</f>
        <v>0</v>
      </c>
      <c r="K396" s="624">
        <f>'7. LISTADO DE PELÍCULAS'!K175</f>
        <v>0</v>
      </c>
      <c r="L396" s="622">
        <f>'7. LISTADO DE PELÍCULAS'!L175</f>
        <v>0</v>
      </c>
      <c r="M396" s="623">
        <f>'7. LISTADO DE PELÍCULAS'!M175</f>
        <v>0</v>
      </c>
      <c r="N396" s="624">
        <f>'7. LISTADO DE PELÍCULAS'!N175</f>
        <v>0</v>
      </c>
      <c r="O396" s="32"/>
      <c r="P396" s="352"/>
      <c r="Q396" s="352"/>
      <c r="R396" s="352"/>
    </row>
    <row r="397" spans="2:18" s="347" customFormat="1" ht="35.1" customHeight="1" x14ac:dyDescent="0.25">
      <c r="B397" s="618">
        <f>'7. LISTADO DE PELÍCULAS'!B176</f>
        <v>0</v>
      </c>
      <c r="C397" s="619">
        <f>'7. LISTADO DE PELÍCULAS'!C176</f>
        <v>0</v>
      </c>
      <c r="D397" s="618">
        <f>'7. LISTADO DE PELÍCULAS'!D176</f>
        <v>0</v>
      </c>
      <c r="E397" s="625" t="e">
        <f>VLOOKUP(D397,PAÍSES!$A$2:$C$200,3,FALSE)</f>
        <v>#N/A</v>
      </c>
      <c r="F397" s="622">
        <f>'7. LISTADO DE PELÍCULAS'!F176</f>
        <v>0</v>
      </c>
      <c r="G397" s="624">
        <f>'7. LISTADO DE PELÍCULAS'!G176</f>
        <v>0</v>
      </c>
      <c r="H397" s="622">
        <f>'7. LISTADO DE PELÍCULAS'!H176</f>
        <v>0</v>
      </c>
      <c r="I397" s="623">
        <f>'7. LISTADO DE PELÍCULAS'!I176</f>
        <v>0</v>
      </c>
      <c r="J397" s="623">
        <f>'7. LISTADO DE PELÍCULAS'!J176</f>
        <v>0</v>
      </c>
      <c r="K397" s="624">
        <f>'7. LISTADO DE PELÍCULAS'!K176</f>
        <v>0</v>
      </c>
      <c r="L397" s="622">
        <f>'7. LISTADO DE PELÍCULAS'!L176</f>
        <v>0</v>
      </c>
      <c r="M397" s="623">
        <f>'7. LISTADO DE PELÍCULAS'!M176</f>
        <v>0</v>
      </c>
      <c r="N397" s="624">
        <f>'7. LISTADO DE PELÍCULAS'!N176</f>
        <v>0</v>
      </c>
      <c r="O397" s="32"/>
      <c r="P397" s="352"/>
      <c r="Q397" s="352"/>
      <c r="R397" s="352"/>
    </row>
    <row r="398" spans="2:18" s="347" customFormat="1" ht="35.1" customHeight="1" x14ac:dyDescent="0.25">
      <c r="B398" s="618">
        <f>'7. LISTADO DE PELÍCULAS'!B177</f>
        <v>0</v>
      </c>
      <c r="C398" s="619">
        <f>'7. LISTADO DE PELÍCULAS'!C177</f>
        <v>0</v>
      </c>
      <c r="D398" s="618">
        <f>'7. LISTADO DE PELÍCULAS'!D177</f>
        <v>0</v>
      </c>
      <c r="E398" s="625" t="e">
        <f>VLOOKUP(D398,PAÍSES!$A$2:$C$200,3,FALSE)</f>
        <v>#N/A</v>
      </c>
      <c r="F398" s="622">
        <f>'7. LISTADO DE PELÍCULAS'!F177</f>
        <v>0</v>
      </c>
      <c r="G398" s="624">
        <f>'7. LISTADO DE PELÍCULAS'!G177</f>
        <v>0</v>
      </c>
      <c r="H398" s="622">
        <f>'7. LISTADO DE PELÍCULAS'!H177</f>
        <v>0</v>
      </c>
      <c r="I398" s="623">
        <f>'7. LISTADO DE PELÍCULAS'!I177</f>
        <v>0</v>
      </c>
      <c r="J398" s="623">
        <f>'7. LISTADO DE PELÍCULAS'!J177</f>
        <v>0</v>
      </c>
      <c r="K398" s="624">
        <f>'7. LISTADO DE PELÍCULAS'!K177</f>
        <v>0</v>
      </c>
      <c r="L398" s="622">
        <f>'7. LISTADO DE PELÍCULAS'!L177</f>
        <v>0</v>
      </c>
      <c r="M398" s="623">
        <f>'7. LISTADO DE PELÍCULAS'!M177</f>
        <v>0</v>
      </c>
      <c r="N398" s="624">
        <f>'7. LISTADO DE PELÍCULAS'!N177</f>
        <v>0</v>
      </c>
      <c r="O398" s="32"/>
      <c r="P398" s="352"/>
      <c r="Q398" s="352"/>
      <c r="R398" s="352"/>
    </row>
    <row r="399" spans="2:18" s="347" customFormat="1" ht="35.1" customHeight="1" x14ac:dyDescent="0.25">
      <c r="B399" s="618">
        <f>'7. LISTADO DE PELÍCULAS'!B178</f>
        <v>0</v>
      </c>
      <c r="C399" s="619">
        <f>'7. LISTADO DE PELÍCULAS'!C178</f>
        <v>0</v>
      </c>
      <c r="D399" s="618">
        <f>'7. LISTADO DE PELÍCULAS'!D178</f>
        <v>0</v>
      </c>
      <c r="E399" s="625" t="e">
        <f>VLOOKUP(D399,PAÍSES!$A$2:$C$200,3,FALSE)</f>
        <v>#N/A</v>
      </c>
      <c r="F399" s="622">
        <f>'7. LISTADO DE PELÍCULAS'!F178</f>
        <v>0</v>
      </c>
      <c r="G399" s="624">
        <f>'7. LISTADO DE PELÍCULAS'!G178</f>
        <v>0</v>
      </c>
      <c r="H399" s="622">
        <f>'7. LISTADO DE PELÍCULAS'!H178</f>
        <v>0</v>
      </c>
      <c r="I399" s="623">
        <f>'7. LISTADO DE PELÍCULAS'!I178</f>
        <v>0</v>
      </c>
      <c r="J399" s="623">
        <f>'7. LISTADO DE PELÍCULAS'!J178</f>
        <v>0</v>
      </c>
      <c r="K399" s="624">
        <f>'7. LISTADO DE PELÍCULAS'!K178</f>
        <v>0</v>
      </c>
      <c r="L399" s="622">
        <f>'7. LISTADO DE PELÍCULAS'!L178</f>
        <v>0</v>
      </c>
      <c r="M399" s="623">
        <f>'7. LISTADO DE PELÍCULAS'!M178</f>
        <v>0</v>
      </c>
      <c r="N399" s="624">
        <f>'7. LISTADO DE PELÍCULAS'!N178</f>
        <v>0</v>
      </c>
      <c r="O399" s="32"/>
      <c r="P399" s="352"/>
      <c r="Q399" s="352"/>
      <c r="R399" s="352"/>
    </row>
    <row r="400" spans="2:18" s="347" customFormat="1" ht="35.1" customHeight="1" x14ac:dyDescent="0.25">
      <c r="B400" s="618">
        <f>'7. LISTADO DE PELÍCULAS'!B179</f>
        <v>0</v>
      </c>
      <c r="C400" s="619">
        <f>'7. LISTADO DE PELÍCULAS'!C179</f>
        <v>0</v>
      </c>
      <c r="D400" s="618">
        <f>'7. LISTADO DE PELÍCULAS'!D179</f>
        <v>0</v>
      </c>
      <c r="E400" s="625" t="e">
        <f>VLOOKUP(D400,PAÍSES!$A$2:$C$200,3,FALSE)</f>
        <v>#N/A</v>
      </c>
      <c r="F400" s="622">
        <f>'7. LISTADO DE PELÍCULAS'!F179</f>
        <v>0</v>
      </c>
      <c r="G400" s="624">
        <f>'7. LISTADO DE PELÍCULAS'!G179</f>
        <v>0</v>
      </c>
      <c r="H400" s="622">
        <f>'7. LISTADO DE PELÍCULAS'!H179</f>
        <v>0</v>
      </c>
      <c r="I400" s="623">
        <f>'7. LISTADO DE PELÍCULAS'!I179</f>
        <v>0</v>
      </c>
      <c r="J400" s="623">
        <f>'7. LISTADO DE PELÍCULAS'!J179</f>
        <v>0</v>
      </c>
      <c r="K400" s="624">
        <f>'7. LISTADO DE PELÍCULAS'!K179</f>
        <v>0</v>
      </c>
      <c r="L400" s="622">
        <f>'7. LISTADO DE PELÍCULAS'!L179</f>
        <v>0</v>
      </c>
      <c r="M400" s="623">
        <f>'7. LISTADO DE PELÍCULAS'!M179</f>
        <v>0</v>
      </c>
      <c r="N400" s="624">
        <f>'7. LISTADO DE PELÍCULAS'!N179</f>
        <v>0</v>
      </c>
      <c r="O400" s="32"/>
      <c r="P400" s="352"/>
      <c r="Q400" s="352"/>
      <c r="R400" s="352"/>
    </row>
    <row r="401" spans="2:18" s="347" customFormat="1" ht="35.1" customHeight="1" x14ac:dyDescent="0.25">
      <c r="B401" s="618">
        <f>'7. LISTADO DE PELÍCULAS'!B180</f>
        <v>0</v>
      </c>
      <c r="C401" s="619">
        <f>'7. LISTADO DE PELÍCULAS'!C180</f>
        <v>0</v>
      </c>
      <c r="D401" s="618">
        <f>'7. LISTADO DE PELÍCULAS'!D180</f>
        <v>0</v>
      </c>
      <c r="E401" s="625" t="e">
        <f>VLOOKUP(D401,PAÍSES!$A$2:$C$200,3,FALSE)</f>
        <v>#N/A</v>
      </c>
      <c r="F401" s="622">
        <f>'7. LISTADO DE PELÍCULAS'!F180</f>
        <v>0</v>
      </c>
      <c r="G401" s="624">
        <f>'7. LISTADO DE PELÍCULAS'!G180</f>
        <v>0</v>
      </c>
      <c r="H401" s="622">
        <f>'7. LISTADO DE PELÍCULAS'!H180</f>
        <v>0</v>
      </c>
      <c r="I401" s="623">
        <f>'7. LISTADO DE PELÍCULAS'!I180</f>
        <v>0</v>
      </c>
      <c r="J401" s="623">
        <f>'7. LISTADO DE PELÍCULAS'!J180</f>
        <v>0</v>
      </c>
      <c r="K401" s="624">
        <f>'7. LISTADO DE PELÍCULAS'!K180</f>
        <v>0</v>
      </c>
      <c r="L401" s="622">
        <f>'7. LISTADO DE PELÍCULAS'!L180</f>
        <v>0</v>
      </c>
      <c r="M401" s="623">
        <f>'7. LISTADO DE PELÍCULAS'!M180</f>
        <v>0</v>
      </c>
      <c r="N401" s="624">
        <f>'7. LISTADO DE PELÍCULAS'!N180</f>
        <v>0</v>
      </c>
      <c r="O401" s="32"/>
      <c r="P401" s="352"/>
      <c r="Q401" s="352"/>
      <c r="R401" s="352"/>
    </row>
    <row r="402" spans="2:18" s="347" customFormat="1" ht="35.1" customHeight="1" x14ac:dyDescent="0.25">
      <c r="B402" s="618">
        <f>'7. LISTADO DE PELÍCULAS'!B181</f>
        <v>0</v>
      </c>
      <c r="C402" s="619">
        <f>'7. LISTADO DE PELÍCULAS'!C181</f>
        <v>0</v>
      </c>
      <c r="D402" s="618">
        <f>'7. LISTADO DE PELÍCULAS'!D181</f>
        <v>0</v>
      </c>
      <c r="E402" s="625" t="e">
        <f>VLOOKUP(D402,PAÍSES!$A$2:$C$200,3,FALSE)</f>
        <v>#N/A</v>
      </c>
      <c r="F402" s="622">
        <f>'7. LISTADO DE PELÍCULAS'!F181</f>
        <v>0</v>
      </c>
      <c r="G402" s="624">
        <f>'7. LISTADO DE PELÍCULAS'!G181</f>
        <v>0</v>
      </c>
      <c r="H402" s="622">
        <f>'7. LISTADO DE PELÍCULAS'!H181</f>
        <v>0</v>
      </c>
      <c r="I402" s="623">
        <f>'7. LISTADO DE PELÍCULAS'!I181</f>
        <v>0</v>
      </c>
      <c r="J402" s="623">
        <f>'7. LISTADO DE PELÍCULAS'!J181</f>
        <v>0</v>
      </c>
      <c r="K402" s="624">
        <f>'7. LISTADO DE PELÍCULAS'!K181</f>
        <v>0</v>
      </c>
      <c r="L402" s="622">
        <f>'7. LISTADO DE PELÍCULAS'!L181</f>
        <v>0</v>
      </c>
      <c r="M402" s="623">
        <f>'7. LISTADO DE PELÍCULAS'!M181</f>
        <v>0</v>
      </c>
      <c r="N402" s="624">
        <f>'7. LISTADO DE PELÍCULAS'!N181</f>
        <v>0</v>
      </c>
      <c r="O402" s="32"/>
      <c r="P402" s="352"/>
      <c r="Q402" s="352"/>
      <c r="R402" s="352"/>
    </row>
    <row r="403" spans="2:18" s="347" customFormat="1" ht="35.1" customHeight="1" x14ac:dyDescent="0.25">
      <c r="B403" s="618">
        <f>'7. LISTADO DE PELÍCULAS'!B182</f>
        <v>0</v>
      </c>
      <c r="C403" s="619">
        <f>'7. LISTADO DE PELÍCULAS'!C182</f>
        <v>0</v>
      </c>
      <c r="D403" s="618">
        <f>'7. LISTADO DE PELÍCULAS'!D182</f>
        <v>0</v>
      </c>
      <c r="E403" s="625" t="e">
        <f>VLOOKUP(D403,PAÍSES!$A$2:$C$200,3,FALSE)</f>
        <v>#N/A</v>
      </c>
      <c r="F403" s="622">
        <f>'7. LISTADO DE PELÍCULAS'!F182</f>
        <v>0</v>
      </c>
      <c r="G403" s="624">
        <f>'7. LISTADO DE PELÍCULAS'!G182</f>
        <v>0</v>
      </c>
      <c r="H403" s="622">
        <f>'7. LISTADO DE PELÍCULAS'!H182</f>
        <v>0</v>
      </c>
      <c r="I403" s="623">
        <f>'7. LISTADO DE PELÍCULAS'!I182</f>
        <v>0</v>
      </c>
      <c r="J403" s="623">
        <f>'7. LISTADO DE PELÍCULAS'!J182</f>
        <v>0</v>
      </c>
      <c r="K403" s="624">
        <f>'7. LISTADO DE PELÍCULAS'!K182</f>
        <v>0</v>
      </c>
      <c r="L403" s="622">
        <f>'7. LISTADO DE PELÍCULAS'!L182</f>
        <v>0</v>
      </c>
      <c r="M403" s="623">
        <f>'7. LISTADO DE PELÍCULAS'!M182</f>
        <v>0</v>
      </c>
      <c r="N403" s="624">
        <f>'7. LISTADO DE PELÍCULAS'!N182</f>
        <v>0</v>
      </c>
      <c r="O403" s="32"/>
      <c r="P403" s="352"/>
      <c r="Q403" s="352"/>
      <c r="R403" s="352"/>
    </row>
    <row r="404" spans="2:18" s="347" customFormat="1" ht="35.1" customHeight="1" x14ac:dyDescent="0.25">
      <c r="B404" s="618">
        <f>'7. LISTADO DE PELÍCULAS'!B183</f>
        <v>0</v>
      </c>
      <c r="C404" s="619">
        <f>'7. LISTADO DE PELÍCULAS'!C183</f>
        <v>0</v>
      </c>
      <c r="D404" s="618">
        <f>'7. LISTADO DE PELÍCULAS'!D183</f>
        <v>0</v>
      </c>
      <c r="E404" s="625" t="e">
        <f>VLOOKUP(D404,PAÍSES!$A$2:$C$200,3,FALSE)</f>
        <v>#N/A</v>
      </c>
      <c r="F404" s="622">
        <f>'7. LISTADO DE PELÍCULAS'!F183</f>
        <v>0</v>
      </c>
      <c r="G404" s="624">
        <f>'7. LISTADO DE PELÍCULAS'!G183</f>
        <v>0</v>
      </c>
      <c r="H404" s="622">
        <f>'7. LISTADO DE PELÍCULAS'!H183</f>
        <v>0</v>
      </c>
      <c r="I404" s="623">
        <f>'7. LISTADO DE PELÍCULAS'!I183</f>
        <v>0</v>
      </c>
      <c r="J404" s="623">
        <f>'7. LISTADO DE PELÍCULAS'!J183</f>
        <v>0</v>
      </c>
      <c r="K404" s="624">
        <f>'7. LISTADO DE PELÍCULAS'!K183</f>
        <v>0</v>
      </c>
      <c r="L404" s="622">
        <f>'7. LISTADO DE PELÍCULAS'!L183</f>
        <v>0</v>
      </c>
      <c r="M404" s="623">
        <f>'7. LISTADO DE PELÍCULAS'!M183</f>
        <v>0</v>
      </c>
      <c r="N404" s="624">
        <f>'7. LISTADO DE PELÍCULAS'!N183</f>
        <v>0</v>
      </c>
      <c r="O404" s="32"/>
      <c r="P404" s="352"/>
      <c r="Q404" s="352"/>
      <c r="R404" s="352"/>
    </row>
    <row r="405" spans="2:18" s="347" customFormat="1" ht="35.1" customHeight="1" x14ac:dyDescent="0.25">
      <c r="B405" s="618">
        <f>'7. LISTADO DE PELÍCULAS'!B184</f>
        <v>0</v>
      </c>
      <c r="C405" s="619">
        <f>'7. LISTADO DE PELÍCULAS'!C184</f>
        <v>0</v>
      </c>
      <c r="D405" s="618">
        <f>'7. LISTADO DE PELÍCULAS'!D184</f>
        <v>0</v>
      </c>
      <c r="E405" s="625" t="e">
        <f>VLOOKUP(D405,PAÍSES!$A$2:$C$200,3,FALSE)</f>
        <v>#N/A</v>
      </c>
      <c r="F405" s="622">
        <f>'7. LISTADO DE PELÍCULAS'!F184</f>
        <v>0</v>
      </c>
      <c r="G405" s="624">
        <f>'7. LISTADO DE PELÍCULAS'!G184</f>
        <v>0</v>
      </c>
      <c r="H405" s="622">
        <f>'7. LISTADO DE PELÍCULAS'!H184</f>
        <v>0</v>
      </c>
      <c r="I405" s="623">
        <f>'7. LISTADO DE PELÍCULAS'!I184</f>
        <v>0</v>
      </c>
      <c r="J405" s="623">
        <f>'7. LISTADO DE PELÍCULAS'!J184</f>
        <v>0</v>
      </c>
      <c r="K405" s="624">
        <f>'7. LISTADO DE PELÍCULAS'!K184</f>
        <v>0</v>
      </c>
      <c r="L405" s="622">
        <f>'7. LISTADO DE PELÍCULAS'!L184</f>
        <v>0</v>
      </c>
      <c r="M405" s="623">
        <f>'7. LISTADO DE PELÍCULAS'!M184</f>
        <v>0</v>
      </c>
      <c r="N405" s="624">
        <f>'7. LISTADO DE PELÍCULAS'!N184</f>
        <v>0</v>
      </c>
      <c r="O405" s="32"/>
      <c r="P405" s="352"/>
      <c r="Q405" s="352"/>
      <c r="R405" s="352"/>
    </row>
    <row r="406" spans="2:18" s="347" customFormat="1" ht="35.1" customHeight="1" x14ac:dyDescent="0.25">
      <c r="B406" s="618">
        <f>'7. LISTADO DE PELÍCULAS'!B185</f>
        <v>0</v>
      </c>
      <c r="C406" s="619">
        <f>'7. LISTADO DE PELÍCULAS'!C185</f>
        <v>0</v>
      </c>
      <c r="D406" s="618">
        <f>'7. LISTADO DE PELÍCULAS'!D185</f>
        <v>0</v>
      </c>
      <c r="E406" s="625" t="e">
        <f>VLOOKUP(D406,PAÍSES!$A$2:$C$200,3,FALSE)</f>
        <v>#N/A</v>
      </c>
      <c r="F406" s="622">
        <f>'7. LISTADO DE PELÍCULAS'!F185</f>
        <v>0</v>
      </c>
      <c r="G406" s="624">
        <f>'7. LISTADO DE PELÍCULAS'!G185</f>
        <v>0</v>
      </c>
      <c r="H406" s="622">
        <f>'7. LISTADO DE PELÍCULAS'!H185</f>
        <v>0</v>
      </c>
      <c r="I406" s="623">
        <f>'7. LISTADO DE PELÍCULAS'!I185</f>
        <v>0</v>
      </c>
      <c r="J406" s="623">
        <f>'7. LISTADO DE PELÍCULAS'!J185</f>
        <v>0</v>
      </c>
      <c r="K406" s="624">
        <f>'7. LISTADO DE PELÍCULAS'!K185</f>
        <v>0</v>
      </c>
      <c r="L406" s="622">
        <f>'7. LISTADO DE PELÍCULAS'!L185</f>
        <v>0</v>
      </c>
      <c r="M406" s="623">
        <f>'7. LISTADO DE PELÍCULAS'!M185</f>
        <v>0</v>
      </c>
      <c r="N406" s="624">
        <f>'7. LISTADO DE PELÍCULAS'!N185</f>
        <v>0</v>
      </c>
      <c r="O406" s="32"/>
      <c r="P406" s="352"/>
      <c r="Q406" s="352"/>
      <c r="R406" s="352"/>
    </row>
    <row r="407" spans="2:18" s="347" customFormat="1" ht="35.1" customHeight="1" x14ac:dyDescent="0.25">
      <c r="B407" s="618">
        <f>'7. LISTADO DE PELÍCULAS'!B186</f>
        <v>0</v>
      </c>
      <c r="C407" s="619">
        <f>'7. LISTADO DE PELÍCULAS'!C186</f>
        <v>0</v>
      </c>
      <c r="D407" s="618">
        <f>'7. LISTADO DE PELÍCULAS'!D186</f>
        <v>0</v>
      </c>
      <c r="E407" s="625" t="e">
        <f>VLOOKUP(D407,PAÍSES!$A$2:$C$200,3,FALSE)</f>
        <v>#N/A</v>
      </c>
      <c r="F407" s="622">
        <f>'7. LISTADO DE PELÍCULAS'!F186</f>
        <v>0</v>
      </c>
      <c r="G407" s="624">
        <f>'7. LISTADO DE PELÍCULAS'!G186</f>
        <v>0</v>
      </c>
      <c r="H407" s="622">
        <f>'7. LISTADO DE PELÍCULAS'!H186</f>
        <v>0</v>
      </c>
      <c r="I407" s="623">
        <f>'7. LISTADO DE PELÍCULAS'!I186</f>
        <v>0</v>
      </c>
      <c r="J407" s="623">
        <f>'7. LISTADO DE PELÍCULAS'!J186</f>
        <v>0</v>
      </c>
      <c r="K407" s="624">
        <f>'7. LISTADO DE PELÍCULAS'!K186</f>
        <v>0</v>
      </c>
      <c r="L407" s="622">
        <f>'7. LISTADO DE PELÍCULAS'!L186</f>
        <v>0</v>
      </c>
      <c r="M407" s="623">
        <f>'7. LISTADO DE PELÍCULAS'!M186</f>
        <v>0</v>
      </c>
      <c r="N407" s="624">
        <f>'7. LISTADO DE PELÍCULAS'!N186</f>
        <v>0</v>
      </c>
      <c r="O407" s="32"/>
      <c r="P407" s="352"/>
      <c r="Q407" s="352"/>
      <c r="R407" s="352"/>
    </row>
    <row r="408" spans="2:18" s="347" customFormat="1" ht="35.1" customHeight="1" x14ac:dyDescent="0.25">
      <c r="B408" s="618">
        <f>'7. LISTADO DE PELÍCULAS'!B187</f>
        <v>0</v>
      </c>
      <c r="C408" s="619">
        <f>'7. LISTADO DE PELÍCULAS'!C187</f>
        <v>0</v>
      </c>
      <c r="D408" s="618">
        <f>'7. LISTADO DE PELÍCULAS'!D187</f>
        <v>0</v>
      </c>
      <c r="E408" s="625" t="e">
        <f>VLOOKUP(D408,PAÍSES!$A$2:$C$200,3,FALSE)</f>
        <v>#N/A</v>
      </c>
      <c r="F408" s="622">
        <f>'7. LISTADO DE PELÍCULAS'!F187</f>
        <v>0</v>
      </c>
      <c r="G408" s="624">
        <f>'7. LISTADO DE PELÍCULAS'!G187</f>
        <v>0</v>
      </c>
      <c r="H408" s="622">
        <f>'7. LISTADO DE PELÍCULAS'!H187</f>
        <v>0</v>
      </c>
      <c r="I408" s="623">
        <f>'7. LISTADO DE PELÍCULAS'!I187</f>
        <v>0</v>
      </c>
      <c r="J408" s="623">
        <f>'7. LISTADO DE PELÍCULAS'!J187</f>
        <v>0</v>
      </c>
      <c r="K408" s="624">
        <f>'7. LISTADO DE PELÍCULAS'!K187</f>
        <v>0</v>
      </c>
      <c r="L408" s="622">
        <f>'7. LISTADO DE PELÍCULAS'!L187</f>
        <v>0</v>
      </c>
      <c r="M408" s="623">
        <f>'7. LISTADO DE PELÍCULAS'!M187</f>
        <v>0</v>
      </c>
      <c r="N408" s="624">
        <f>'7. LISTADO DE PELÍCULAS'!N187</f>
        <v>0</v>
      </c>
      <c r="O408" s="32"/>
      <c r="P408" s="352"/>
      <c r="Q408" s="352"/>
      <c r="R408" s="352"/>
    </row>
    <row r="409" spans="2:18" s="347" customFormat="1" ht="35.1" customHeight="1" x14ac:dyDescent="0.25">
      <c r="B409" s="618">
        <f>'7. LISTADO DE PELÍCULAS'!B188</f>
        <v>0</v>
      </c>
      <c r="C409" s="619">
        <f>'7. LISTADO DE PELÍCULAS'!C188</f>
        <v>0</v>
      </c>
      <c r="D409" s="618">
        <f>'7. LISTADO DE PELÍCULAS'!D188</f>
        <v>0</v>
      </c>
      <c r="E409" s="625" t="e">
        <f>VLOOKUP(D409,PAÍSES!$A$2:$C$200,3,FALSE)</f>
        <v>#N/A</v>
      </c>
      <c r="F409" s="622">
        <f>'7. LISTADO DE PELÍCULAS'!F188</f>
        <v>0</v>
      </c>
      <c r="G409" s="624">
        <f>'7. LISTADO DE PELÍCULAS'!G188</f>
        <v>0</v>
      </c>
      <c r="H409" s="622">
        <f>'7. LISTADO DE PELÍCULAS'!H188</f>
        <v>0</v>
      </c>
      <c r="I409" s="623">
        <f>'7. LISTADO DE PELÍCULAS'!I188</f>
        <v>0</v>
      </c>
      <c r="J409" s="623">
        <f>'7. LISTADO DE PELÍCULAS'!J188</f>
        <v>0</v>
      </c>
      <c r="K409" s="624">
        <f>'7. LISTADO DE PELÍCULAS'!K188</f>
        <v>0</v>
      </c>
      <c r="L409" s="622">
        <f>'7. LISTADO DE PELÍCULAS'!L188</f>
        <v>0</v>
      </c>
      <c r="M409" s="623">
        <f>'7. LISTADO DE PELÍCULAS'!M188</f>
        <v>0</v>
      </c>
      <c r="N409" s="624">
        <f>'7. LISTADO DE PELÍCULAS'!N188</f>
        <v>0</v>
      </c>
      <c r="O409" s="32"/>
      <c r="P409" s="352"/>
      <c r="Q409" s="352"/>
      <c r="R409" s="352"/>
    </row>
    <row r="410" spans="2:18" s="347" customFormat="1" ht="35.1" customHeight="1" x14ac:dyDescent="0.25">
      <c r="B410" s="618">
        <f>'7. LISTADO DE PELÍCULAS'!B189</f>
        <v>0</v>
      </c>
      <c r="C410" s="619">
        <f>'7. LISTADO DE PELÍCULAS'!C189</f>
        <v>0</v>
      </c>
      <c r="D410" s="618">
        <f>'7. LISTADO DE PELÍCULAS'!D189</f>
        <v>0</v>
      </c>
      <c r="E410" s="625" t="e">
        <f>VLOOKUP(D410,PAÍSES!$A$2:$C$200,3,FALSE)</f>
        <v>#N/A</v>
      </c>
      <c r="F410" s="622">
        <f>'7. LISTADO DE PELÍCULAS'!F189</f>
        <v>0</v>
      </c>
      <c r="G410" s="624">
        <f>'7. LISTADO DE PELÍCULAS'!G189</f>
        <v>0</v>
      </c>
      <c r="H410" s="622">
        <f>'7. LISTADO DE PELÍCULAS'!H189</f>
        <v>0</v>
      </c>
      <c r="I410" s="623">
        <f>'7. LISTADO DE PELÍCULAS'!I189</f>
        <v>0</v>
      </c>
      <c r="J410" s="623">
        <f>'7. LISTADO DE PELÍCULAS'!J189</f>
        <v>0</v>
      </c>
      <c r="K410" s="624">
        <f>'7. LISTADO DE PELÍCULAS'!K189</f>
        <v>0</v>
      </c>
      <c r="L410" s="622">
        <f>'7. LISTADO DE PELÍCULAS'!L189</f>
        <v>0</v>
      </c>
      <c r="M410" s="623">
        <f>'7. LISTADO DE PELÍCULAS'!M189</f>
        <v>0</v>
      </c>
      <c r="N410" s="624">
        <f>'7. LISTADO DE PELÍCULAS'!N189</f>
        <v>0</v>
      </c>
      <c r="O410" s="32"/>
      <c r="P410" s="352"/>
      <c r="Q410" s="352"/>
      <c r="R410" s="352"/>
    </row>
    <row r="411" spans="2:18" s="347" customFormat="1" ht="35.1" customHeight="1" x14ac:dyDescent="0.25">
      <c r="B411" s="618">
        <f>'7. LISTADO DE PELÍCULAS'!B190</f>
        <v>0</v>
      </c>
      <c r="C411" s="619">
        <f>'7. LISTADO DE PELÍCULAS'!C190</f>
        <v>0</v>
      </c>
      <c r="D411" s="618">
        <f>'7. LISTADO DE PELÍCULAS'!D190</f>
        <v>0</v>
      </c>
      <c r="E411" s="625" t="e">
        <f>VLOOKUP(D411,PAÍSES!$A$2:$C$200,3,FALSE)</f>
        <v>#N/A</v>
      </c>
      <c r="F411" s="622">
        <f>'7. LISTADO DE PELÍCULAS'!F190</f>
        <v>0</v>
      </c>
      <c r="G411" s="624">
        <f>'7. LISTADO DE PELÍCULAS'!G190</f>
        <v>0</v>
      </c>
      <c r="H411" s="622">
        <f>'7. LISTADO DE PELÍCULAS'!H190</f>
        <v>0</v>
      </c>
      <c r="I411" s="623">
        <f>'7. LISTADO DE PELÍCULAS'!I190</f>
        <v>0</v>
      </c>
      <c r="J411" s="623">
        <f>'7. LISTADO DE PELÍCULAS'!J190</f>
        <v>0</v>
      </c>
      <c r="K411" s="624">
        <f>'7. LISTADO DE PELÍCULAS'!K190</f>
        <v>0</v>
      </c>
      <c r="L411" s="622">
        <f>'7. LISTADO DE PELÍCULAS'!L190</f>
        <v>0</v>
      </c>
      <c r="M411" s="623">
        <f>'7. LISTADO DE PELÍCULAS'!M190</f>
        <v>0</v>
      </c>
      <c r="N411" s="624">
        <f>'7. LISTADO DE PELÍCULAS'!N190</f>
        <v>0</v>
      </c>
      <c r="O411" s="32"/>
      <c r="P411" s="352"/>
      <c r="Q411" s="352"/>
      <c r="R411" s="352"/>
    </row>
    <row r="412" spans="2:18" s="347" customFormat="1" ht="35.1" customHeight="1" x14ac:dyDescent="0.25">
      <c r="B412" s="618">
        <f>'7. LISTADO DE PELÍCULAS'!B191</f>
        <v>0</v>
      </c>
      <c r="C412" s="619">
        <f>'7. LISTADO DE PELÍCULAS'!C191</f>
        <v>0</v>
      </c>
      <c r="D412" s="618">
        <f>'7. LISTADO DE PELÍCULAS'!D191</f>
        <v>0</v>
      </c>
      <c r="E412" s="625" t="e">
        <f>VLOOKUP(D412,PAÍSES!$A$2:$C$200,3,FALSE)</f>
        <v>#N/A</v>
      </c>
      <c r="F412" s="622">
        <f>'7. LISTADO DE PELÍCULAS'!F191</f>
        <v>0</v>
      </c>
      <c r="G412" s="624">
        <f>'7. LISTADO DE PELÍCULAS'!G191</f>
        <v>0</v>
      </c>
      <c r="H412" s="622">
        <f>'7. LISTADO DE PELÍCULAS'!H191</f>
        <v>0</v>
      </c>
      <c r="I412" s="623">
        <f>'7. LISTADO DE PELÍCULAS'!I191</f>
        <v>0</v>
      </c>
      <c r="J412" s="623">
        <f>'7. LISTADO DE PELÍCULAS'!J191</f>
        <v>0</v>
      </c>
      <c r="K412" s="624">
        <f>'7. LISTADO DE PELÍCULAS'!K191</f>
        <v>0</v>
      </c>
      <c r="L412" s="622">
        <f>'7. LISTADO DE PELÍCULAS'!L191</f>
        <v>0</v>
      </c>
      <c r="M412" s="623">
        <f>'7. LISTADO DE PELÍCULAS'!M191</f>
        <v>0</v>
      </c>
      <c r="N412" s="624">
        <f>'7. LISTADO DE PELÍCULAS'!N191</f>
        <v>0</v>
      </c>
      <c r="O412" s="32"/>
      <c r="P412" s="352"/>
      <c r="Q412" s="352"/>
      <c r="R412" s="352"/>
    </row>
    <row r="413" spans="2:18" s="347" customFormat="1" ht="35.1" customHeight="1" x14ac:dyDescent="0.25">
      <c r="B413" s="618">
        <f>'7. LISTADO DE PELÍCULAS'!B192</f>
        <v>0</v>
      </c>
      <c r="C413" s="619">
        <f>'7. LISTADO DE PELÍCULAS'!C192</f>
        <v>0</v>
      </c>
      <c r="D413" s="618">
        <f>'7. LISTADO DE PELÍCULAS'!D192</f>
        <v>0</v>
      </c>
      <c r="E413" s="625" t="e">
        <f>VLOOKUP(D413,PAÍSES!$A$2:$C$200,3,FALSE)</f>
        <v>#N/A</v>
      </c>
      <c r="F413" s="622">
        <f>'7. LISTADO DE PELÍCULAS'!F192</f>
        <v>0</v>
      </c>
      <c r="G413" s="624">
        <f>'7. LISTADO DE PELÍCULAS'!G192</f>
        <v>0</v>
      </c>
      <c r="H413" s="622">
        <f>'7. LISTADO DE PELÍCULAS'!H192</f>
        <v>0</v>
      </c>
      <c r="I413" s="623">
        <f>'7. LISTADO DE PELÍCULAS'!I192</f>
        <v>0</v>
      </c>
      <c r="J413" s="623">
        <f>'7. LISTADO DE PELÍCULAS'!J192</f>
        <v>0</v>
      </c>
      <c r="K413" s="624">
        <f>'7. LISTADO DE PELÍCULAS'!K192</f>
        <v>0</v>
      </c>
      <c r="L413" s="622">
        <f>'7. LISTADO DE PELÍCULAS'!L192</f>
        <v>0</v>
      </c>
      <c r="M413" s="623">
        <f>'7. LISTADO DE PELÍCULAS'!M192</f>
        <v>0</v>
      </c>
      <c r="N413" s="624">
        <f>'7. LISTADO DE PELÍCULAS'!N192</f>
        <v>0</v>
      </c>
      <c r="O413" s="32"/>
      <c r="P413" s="352"/>
      <c r="Q413" s="352"/>
      <c r="R413" s="352"/>
    </row>
    <row r="414" spans="2:18" s="347" customFormat="1" ht="35.1" customHeight="1" x14ac:dyDescent="0.25">
      <c r="B414" s="618">
        <f>'7. LISTADO DE PELÍCULAS'!B193</f>
        <v>0</v>
      </c>
      <c r="C414" s="619">
        <f>'7. LISTADO DE PELÍCULAS'!C193</f>
        <v>0</v>
      </c>
      <c r="D414" s="618">
        <f>'7. LISTADO DE PELÍCULAS'!D193</f>
        <v>0</v>
      </c>
      <c r="E414" s="625" t="e">
        <f>VLOOKUP(D414,PAÍSES!$A$2:$C$200,3,FALSE)</f>
        <v>#N/A</v>
      </c>
      <c r="F414" s="622">
        <f>'7. LISTADO DE PELÍCULAS'!F193</f>
        <v>0</v>
      </c>
      <c r="G414" s="624">
        <f>'7. LISTADO DE PELÍCULAS'!G193</f>
        <v>0</v>
      </c>
      <c r="H414" s="622">
        <f>'7. LISTADO DE PELÍCULAS'!H193</f>
        <v>0</v>
      </c>
      <c r="I414" s="623">
        <f>'7. LISTADO DE PELÍCULAS'!I193</f>
        <v>0</v>
      </c>
      <c r="J414" s="623">
        <f>'7. LISTADO DE PELÍCULAS'!J193</f>
        <v>0</v>
      </c>
      <c r="K414" s="624">
        <f>'7. LISTADO DE PELÍCULAS'!K193</f>
        <v>0</v>
      </c>
      <c r="L414" s="622">
        <f>'7. LISTADO DE PELÍCULAS'!L193</f>
        <v>0</v>
      </c>
      <c r="M414" s="623">
        <f>'7. LISTADO DE PELÍCULAS'!M193</f>
        <v>0</v>
      </c>
      <c r="N414" s="624">
        <f>'7. LISTADO DE PELÍCULAS'!N193</f>
        <v>0</v>
      </c>
      <c r="O414" s="32"/>
      <c r="P414" s="352"/>
      <c r="Q414" s="352"/>
      <c r="R414" s="352"/>
    </row>
    <row r="415" spans="2:18" s="347" customFormat="1" ht="35.1" customHeight="1" x14ac:dyDescent="0.25">
      <c r="B415" s="618">
        <f>'7. LISTADO DE PELÍCULAS'!B194</f>
        <v>0</v>
      </c>
      <c r="C415" s="619">
        <f>'7. LISTADO DE PELÍCULAS'!C194</f>
        <v>0</v>
      </c>
      <c r="D415" s="618">
        <f>'7. LISTADO DE PELÍCULAS'!D194</f>
        <v>0</v>
      </c>
      <c r="E415" s="625" t="e">
        <f>VLOOKUP(D415,PAÍSES!$A$2:$C$200,3,FALSE)</f>
        <v>#N/A</v>
      </c>
      <c r="F415" s="622">
        <f>'7. LISTADO DE PELÍCULAS'!F194</f>
        <v>0</v>
      </c>
      <c r="G415" s="624">
        <f>'7. LISTADO DE PELÍCULAS'!G194</f>
        <v>0</v>
      </c>
      <c r="H415" s="622">
        <f>'7. LISTADO DE PELÍCULAS'!H194</f>
        <v>0</v>
      </c>
      <c r="I415" s="623">
        <f>'7. LISTADO DE PELÍCULAS'!I194</f>
        <v>0</v>
      </c>
      <c r="J415" s="623">
        <f>'7. LISTADO DE PELÍCULAS'!J194</f>
        <v>0</v>
      </c>
      <c r="K415" s="624">
        <f>'7. LISTADO DE PELÍCULAS'!K194</f>
        <v>0</v>
      </c>
      <c r="L415" s="622">
        <f>'7. LISTADO DE PELÍCULAS'!L194</f>
        <v>0</v>
      </c>
      <c r="M415" s="623">
        <f>'7. LISTADO DE PELÍCULAS'!M194</f>
        <v>0</v>
      </c>
      <c r="N415" s="624">
        <f>'7. LISTADO DE PELÍCULAS'!N194</f>
        <v>0</v>
      </c>
      <c r="O415" s="32"/>
      <c r="P415" s="352"/>
      <c r="Q415" s="352"/>
      <c r="R415" s="352"/>
    </row>
    <row r="416" spans="2:18" s="347" customFormat="1" ht="35.1" customHeight="1" x14ac:dyDescent="0.25">
      <c r="B416" s="618">
        <f>'7. LISTADO DE PELÍCULAS'!B195</f>
        <v>0</v>
      </c>
      <c r="C416" s="619">
        <f>'7. LISTADO DE PELÍCULAS'!C195</f>
        <v>0</v>
      </c>
      <c r="D416" s="618">
        <f>'7. LISTADO DE PELÍCULAS'!D195</f>
        <v>0</v>
      </c>
      <c r="E416" s="625" t="e">
        <f>VLOOKUP(D416,PAÍSES!$A$2:$C$200,3,FALSE)</f>
        <v>#N/A</v>
      </c>
      <c r="F416" s="622">
        <f>'7. LISTADO DE PELÍCULAS'!F195</f>
        <v>0</v>
      </c>
      <c r="G416" s="624">
        <f>'7. LISTADO DE PELÍCULAS'!G195</f>
        <v>0</v>
      </c>
      <c r="H416" s="622">
        <f>'7. LISTADO DE PELÍCULAS'!H195</f>
        <v>0</v>
      </c>
      <c r="I416" s="623">
        <f>'7. LISTADO DE PELÍCULAS'!I195</f>
        <v>0</v>
      </c>
      <c r="J416" s="623">
        <f>'7. LISTADO DE PELÍCULAS'!J195</f>
        <v>0</v>
      </c>
      <c r="K416" s="624">
        <f>'7. LISTADO DE PELÍCULAS'!K195</f>
        <v>0</v>
      </c>
      <c r="L416" s="622">
        <f>'7. LISTADO DE PELÍCULAS'!L195</f>
        <v>0</v>
      </c>
      <c r="M416" s="623">
        <f>'7. LISTADO DE PELÍCULAS'!M195</f>
        <v>0</v>
      </c>
      <c r="N416" s="624">
        <f>'7. LISTADO DE PELÍCULAS'!N195</f>
        <v>0</v>
      </c>
      <c r="O416" s="32"/>
      <c r="P416" s="352"/>
      <c r="Q416" s="352"/>
      <c r="R416" s="352"/>
    </row>
    <row r="417" spans="2:18" s="347" customFormat="1" ht="35.1" customHeight="1" x14ac:dyDescent="0.25">
      <c r="B417" s="618">
        <f>'7. LISTADO DE PELÍCULAS'!B196</f>
        <v>0</v>
      </c>
      <c r="C417" s="619">
        <f>'7. LISTADO DE PELÍCULAS'!C196</f>
        <v>0</v>
      </c>
      <c r="D417" s="618">
        <f>'7. LISTADO DE PELÍCULAS'!D196</f>
        <v>0</v>
      </c>
      <c r="E417" s="625" t="e">
        <f>VLOOKUP(D417,PAÍSES!$A$2:$C$200,3,FALSE)</f>
        <v>#N/A</v>
      </c>
      <c r="F417" s="622">
        <f>'7. LISTADO DE PELÍCULAS'!F196</f>
        <v>0</v>
      </c>
      <c r="G417" s="624">
        <f>'7. LISTADO DE PELÍCULAS'!G196</f>
        <v>0</v>
      </c>
      <c r="H417" s="622">
        <f>'7. LISTADO DE PELÍCULAS'!H196</f>
        <v>0</v>
      </c>
      <c r="I417" s="623">
        <f>'7. LISTADO DE PELÍCULAS'!I196</f>
        <v>0</v>
      </c>
      <c r="J417" s="623">
        <f>'7. LISTADO DE PELÍCULAS'!J196</f>
        <v>0</v>
      </c>
      <c r="K417" s="624">
        <f>'7. LISTADO DE PELÍCULAS'!K196</f>
        <v>0</v>
      </c>
      <c r="L417" s="622">
        <f>'7. LISTADO DE PELÍCULAS'!L196</f>
        <v>0</v>
      </c>
      <c r="M417" s="623">
        <f>'7. LISTADO DE PELÍCULAS'!M196</f>
        <v>0</v>
      </c>
      <c r="N417" s="624">
        <f>'7. LISTADO DE PELÍCULAS'!N196</f>
        <v>0</v>
      </c>
      <c r="O417" s="32"/>
      <c r="P417" s="352"/>
      <c r="Q417" s="352"/>
      <c r="R417" s="352"/>
    </row>
    <row r="418" spans="2:18" s="347" customFormat="1" ht="35.1" customHeight="1" x14ac:dyDescent="0.25">
      <c r="B418" s="618">
        <f>'7. LISTADO DE PELÍCULAS'!B197</f>
        <v>0</v>
      </c>
      <c r="C418" s="619">
        <f>'7. LISTADO DE PELÍCULAS'!C197</f>
        <v>0</v>
      </c>
      <c r="D418" s="618">
        <f>'7. LISTADO DE PELÍCULAS'!D197</f>
        <v>0</v>
      </c>
      <c r="E418" s="625" t="e">
        <f>VLOOKUP(D418,PAÍSES!$A$2:$C$200,3,FALSE)</f>
        <v>#N/A</v>
      </c>
      <c r="F418" s="622">
        <f>'7. LISTADO DE PELÍCULAS'!F197</f>
        <v>0</v>
      </c>
      <c r="G418" s="624">
        <f>'7. LISTADO DE PELÍCULAS'!G197</f>
        <v>0</v>
      </c>
      <c r="H418" s="622">
        <f>'7. LISTADO DE PELÍCULAS'!H197</f>
        <v>0</v>
      </c>
      <c r="I418" s="623">
        <f>'7. LISTADO DE PELÍCULAS'!I197</f>
        <v>0</v>
      </c>
      <c r="J418" s="623">
        <f>'7. LISTADO DE PELÍCULAS'!J197</f>
        <v>0</v>
      </c>
      <c r="K418" s="624">
        <f>'7. LISTADO DE PELÍCULAS'!K197</f>
        <v>0</v>
      </c>
      <c r="L418" s="622">
        <f>'7. LISTADO DE PELÍCULAS'!L197</f>
        <v>0</v>
      </c>
      <c r="M418" s="623">
        <f>'7. LISTADO DE PELÍCULAS'!M197</f>
        <v>0</v>
      </c>
      <c r="N418" s="624">
        <f>'7. LISTADO DE PELÍCULAS'!N197</f>
        <v>0</v>
      </c>
      <c r="O418" s="32"/>
      <c r="P418" s="352"/>
      <c r="Q418" s="352"/>
      <c r="R418" s="352"/>
    </row>
    <row r="419" spans="2:18" s="347" customFormat="1" ht="35.1" customHeight="1" x14ac:dyDescent="0.25">
      <c r="B419" s="618">
        <f>'7. LISTADO DE PELÍCULAS'!B198</f>
        <v>0</v>
      </c>
      <c r="C419" s="619">
        <f>'7. LISTADO DE PELÍCULAS'!C198</f>
        <v>0</v>
      </c>
      <c r="D419" s="618">
        <f>'7. LISTADO DE PELÍCULAS'!D198</f>
        <v>0</v>
      </c>
      <c r="E419" s="625" t="e">
        <f>VLOOKUP(D419,PAÍSES!$A$2:$C$200,3,FALSE)</f>
        <v>#N/A</v>
      </c>
      <c r="F419" s="622">
        <f>'7. LISTADO DE PELÍCULAS'!F198</f>
        <v>0</v>
      </c>
      <c r="G419" s="624">
        <f>'7. LISTADO DE PELÍCULAS'!G198</f>
        <v>0</v>
      </c>
      <c r="H419" s="622">
        <f>'7. LISTADO DE PELÍCULAS'!H198</f>
        <v>0</v>
      </c>
      <c r="I419" s="623">
        <f>'7. LISTADO DE PELÍCULAS'!I198</f>
        <v>0</v>
      </c>
      <c r="J419" s="623">
        <f>'7. LISTADO DE PELÍCULAS'!J198</f>
        <v>0</v>
      </c>
      <c r="K419" s="624">
        <f>'7. LISTADO DE PELÍCULAS'!K198</f>
        <v>0</v>
      </c>
      <c r="L419" s="622">
        <f>'7. LISTADO DE PELÍCULAS'!L198</f>
        <v>0</v>
      </c>
      <c r="M419" s="623">
        <f>'7. LISTADO DE PELÍCULAS'!M198</f>
        <v>0</v>
      </c>
      <c r="N419" s="624">
        <f>'7. LISTADO DE PELÍCULAS'!N198</f>
        <v>0</v>
      </c>
      <c r="O419" s="32"/>
      <c r="P419" s="352"/>
      <c r="Q419" s="352"/>
      <c r="R419" s="352"/>
    </row>
    <row r="420" spans="2:18" s="347" customFormat="1" ht="35.1" customHeight="1" x14ac:dyDescent="0.25">
      <c r="B420" s="618">
        <f>'7. LISTADO DE PELÍCULAS'!B199</f>
        <v>0</v>
      </c>
      <c r="C420" s="619">
        <f>'7. LISTADO DE PELÍCULAS'!C199</f>
        <v>0</v>
      </c>
      <c r="D420" s="618">
        <f>'7. LISTADO DE PELÍCULAS'!D199</f>
        <v>0</v>
      </c>
      <c r="E420" s="625" t="e">
        <f>VLOOKUP(D420,PAÍSES!$A$2:$C$200,3,FALSE)</f>
        <v>#N/A</v>
      </c>
      <c r="F420" s="622">
        <f>'7. LISTADO DE PELÍCULAS'!F199</f>
        <v>0</v>
      </c>
      <c r="G420" s="624">
        <f>'7. LISTADO DE PELÍCULAS'!G199</f>
        <v>0</v>
      </c>
      <c r="H420" s="622">
        <f>'7. LISTADO DE PELÍCULAS'!H199</f>
        <v>0</v>
      </c>
      <c r="I420" s="623">
        <f>'7. LISTADO DE PELÍCULAS'!I199</f>
        <v>0</v>
      </c>
      <c r="J420" s="623">
        <f>'7. LISTADO DE PELÍCULAS'!J199</f>
        <v>0</v>
      </c>
      <c r="K420" s="624">
        <f>'7. LISTADO DE PELÍCULAS'!K199</f>
        <v>0</v>
      </c>
      <c r="L420" s="622">
        <f>'7. LISTADO DE PELÍCULAS'!L199</f>
        <v>0</v>
      </c>
      <c r="M420" s="623">
        <f>'7. LISTADO DE PELÍCULAS'!M199</f>
        <v>0</v>
      </c>
      <c r="N420" s="624">
        <f>'7. LISTADO DE PELÍCULAS'!N199</f>
        <v>0</v>
      </c>
      <c r="O420" s="32"/>
      <c r="P420" s="352"/>
      <c r="Q420" s="352"/>
      <c r="R420" s="352"/>
    </row>
    <row r="421" spans="2:18" s="347" customFormat="1" ht="35.1" customHeight="1" x14ac:dyDescent="0.25">
      <c r="B421" s="618">
        <f>'7. LISTADO DE PELÍCULAS'!B200</f>
        <v>0</v>
      </c>
      <c r="C421" s="619">
        <f>'7. LISTADO DE PELÍCULAS'!C200</f>
        <v>0</v>
      </c>
      <c r="D421" s="618">
        <f>'7. LISTADO DE PELÍCULAS'!D200</f>
        <v>0</v>
      </c>
      <c r="E421" s="625" t="e">
        <f>VLOOKUP(D421,PAÍSES!$A$2:$C$200,3,FALSE)</f>
        <v>#N/A</v>
      </c>
      <c r="F421" s="622">
        <f>'7. LISTADO DE PELÍCULAS'!F200</f>
        <v>0</v>
      </c>
      <c r="G421" s="624">
        <f>'7. LISTADO DE PELÍCULAS'!G200</f>
        <v>0</v>
      </c>
      <c r="H421" s="622">
        <f>'7. LISTADO DE PELÍCULAS'!H200</f>
        <v>0</v>
      </c>
      <c r="I421" s="623">
        <f>'7. LISTADO DE PELÍCULAS'!I200</f>
        <v>0</v>
      </c>
      <c r="J421" s="623">
        <f>'7. LISTADO DE PELÍCULAS'!J200</f>
        <v>0</v>
      </c>
      <c r="K421" s="624">
        <f>'7. LISTADO DE PELÍCULAS'!K200</f>
        <v>0</v>
      </c>
      <c r="L421" s="622">
        <f>'7. LISTADO DE PELÍCULAS'!L200</f>
        <v>0</v>
      </c>
      <c r="M421" s="623">
        <f>'7. LISTADO DE PELÍCULAS'!M200</f>
        <v>0</v>
      </c>
      <c r="N421" s="624">
        <f>'7. LISTADO DE PELÍCULAS'!N200</f>
        <v>0</v>
      </c>
      <c r="O421" s="32"/>
      <c r="P421" s="352"/>
      <c r="Q421" s="352"/>
      <c r="R421" s="352"/>
    </row>
    <row r="422" spans="2:18" s="347" customFormat="1" ht="35.1" customHeight="1" x14ac:dyDescent="0.25">
      <c r="B422" s="618">
        <f>'7. LISTADO DE PELÍCULAS'!B201</f>
        <v>0</v>
      </c>
      <c r="C422" s="619">
        <f>'7. LISTADO DE PELÍCULAS'!C201</f>
        <v>0</v>
      </c>
      <c r="D422" s="618">
        <f>'7. LISTADO DE PELÍCULAS'!D201</f>
        <v>0</v>
      </c>
      <c r="E422" s="625" t="e">
        <f>VLOOKUP(D422,PAÍSES!$A$2:$C$200,3,FALSE)</f>
        <v>#N/A</v>
      </c>
      <c r="F422" s="622">
        <f>'7. LISTADO DE PELÍCULAS'!F201</f>
        <v>0</v>
      </c>
      <c r="G422" s="624">
        <f>'7. LISTADO DE PELÍCULAS'!G201</f>
        <v>0</v>
      </c>
      <c r="H422" s="622">
        <f>'7. LISTADO DE PELÍCULAS'!H201</f>
        <v>0</v>
      </c>
      <c r="I422" s="623">
        <f>'7. LISTADO DE PELÍCULAS'!I201</f>
        <v>0</v>
      </c>
      <c r="J422" s="623">
        <f>'7. LISTADO DE PELÍCULAS'!J201</f>
        <v>0</v>
      </c>
      <c r="K422" s="624">
        <f>'7. LISTADO DE PELÍCULAS'!K201</f>
        <v>0</v>
      </c>
      <c r="L422" s="622">
        <f>'7. LISTADO DE PELÍCULAS'!L201</f>
        <v>0</v>
      </c>
      <c r="M422" s="623">
        <f>'7. LISTADO DE PELÍCULAS'!M201</f>
        <v>0</v>
      </c>
      <c r="N422" s="624">
        <f>'7. LISTADO DE PELÍCULAS'!N201</f>
        <v>0</v>
      </c>
      <c r="O422" s="32"/>
      <c r="P422" s="352"/>
      <c r="Q422" s="352"/>
      <c r="R422" s="352"/>
    </row>
    <row r="423" spans="2:18" s="347" customFormat="1" ht="35.1" customHeight="1" x14ac:dyDescent="0.25">
      <c r="B423" s="618">
        <f>'7. LISTADO DE PELÍCULAS'!B202</f>
        <v>0</v>
      </c>
      <c r="C423" s="619">
        <f>'7. LISTADO DE PELÍCULAS'!C202</f>
        <v>0</v>
      </c>
      <c r="D423" s="618">
        <f>'7. LISTADO DE PELÍCULAS'!D202</f>
        <v>0</v>
      </c>
      <c r="E423" s="625" t="e">
        <f>VLOOKUP(D423,PAÍSES!$A$2:$C$200,3,FALSE)</f>
        <v>#N/A</v>
      </c>
      <c r="F423" s="622">
        <f>'7. LISTADO DE PELÍCULAS'!F202</f>
        <v>0</v>
      </c>
      <c r="G423" s="624">
        <f>'7. LISTADO DE PELÍCULAS'!G202</f>
        <v>0</v>
      </c>
      <c r="H423" s="622">
        <f>'7. LISTADO DE PELÍCULAS'!H202</f>
        <v>0</v>
      </c>
      <c r="I423" s="623">
        <f>'7. LISTADO DE PELÍCULAS'!I202</f>
        <v>0</v>
      </c>
      <c r="J423" s="623">
        <f>'7. LISTADO DE PELÍCULAS'!J202</f>
        <v>0</v>
      </c>
      <c r="K423" s="624">
        <f>'7. LISTADO DE PELÍCULAS'!K202</f>
        <v>0</v>
      </c>
      <c r="L423" s="622">
        <f>'7. LISTADO DE PELÍCULAS'!L202</f>
        <v>0</v>
      </c>
      <c r="M423" s="623">
        <f>'7. LISTADO DE PELÍCULAS'!M202</f>
        <v>0</v>
      </c>
      <c r="N423" s="624">
        <f>'7. LISTADO DE PELÍCULAS'!N202</f>
        <v>0</v>
      </c>
      <c r="O423" s="32"/>
      <c r="P423" s="352"/>
      <c r="Q423" s="352"/>
      <c r="R423" s="352"/>
    </row>
    <row r="424" spans="2:18" s="347" customFormat="1" ht="35.1" customHeight="1" x14ac:dyDescent="0.25">
      <c r="B424" s="618">
        <f>'7. LISTADO DE PELÍCULAS'!B203</f>
        <v>0</v>
      </c>
      <c r="C424" s="619">
        <f>'7. LISTADO DE PELÍCULAS'!C203</f>
        <v>0</v>
      </c>
      <c r="D424" s="618">
        <f>'7. LISTADO DE PELÍCULAS'!D203</f>
        <v>0</v>
      </c>
      <c r="E424" s="625" t="e">
        <f>VLOOKUP(D424,PAÍSES!$A$2:$C$200,3,FALSE)</f>
        <v>#N/A</v>
      </c>
      <c r="F424" s="622">
        <f>'7. LISTADO DE PELÍCULAS'!F203</f>
        <v>0</v>
      </c>
      <c r="G424" s="624">
        <f>'7. LISTADO DE PELÍCULAS'!G203</f>
        <v>0</v>
      </c>
      <c r="H424" s="622">
        <f>'7. LISTADO DE PELÍCULAS'!H203</f>
        <v>0</v>
      </c>
      <c r="I424" s="623">
        <f>'7. LISTADO DE PELÍCULAS'!I203</f>
        <v>0</v>
      </c>
      <c r="J424" s="623">
        <f>'7. LISTADO DE PELÍCULAS'!J203</f>
        <v>0</v>
      </c>
      <c r="K424" s="624">
        <f>'7. LISTADO DE PELÍCULAS'!K203</f>
        <v>0</v>
      </c>
      <c r="L424" s="622">
        <f>'7. LISTADO DE PELÍCULAS'!L203</f>
        <v>0</v>
      </c>
      <c r="M424" s="623">
        <f>'7. LISTADO DE PELÍCULAS'!M203</f>
        <v>0</v>
      </c>
      <c r="N424" s="624">
        <f>'7. LISTADO DE PELÍCULAS'!N203</f>
        <v>0</v>
      </c>
      <c r="O424" s="32"/>
      <c r="P424" s="352"/>
      <c r="Q424" s="352"/>
      <c r="R424" s="352"/>
    </row>
    <row r="425" spans="2:18" s="347" customFormat="1" ht="35.1" customHeight="1" x14ac:dyDescent="0.25">
      <c r="B425" s="618">
        <f>'7. LISTADO DE PELÍCULAS'!B204</f>
        <v>0</v>
      </c>
      <c r="C425" s="619">
        <f>'7. LISTADO DE PELÍCULAS'!C204</f>
        <v>0</v>
      </c>
      <c r="D425" s="618">
        <f>'7. LISTADO DE PELÍCULAS'!D204</f>
        <v>0</v>
      </c>
      <c r="E425" s="625" t="e">
        <f>VLOOKUP(D425,PAÍSES!$A$2:$C$200,3,FALSE)</f>
        <v>#N/A</v>
      </c>
      <c r="F425" s="622">
        <f>'7. LISTADO DE PELÍCULAS'!F204</f>
        <v>0</v>
      </c>
      <c r="G425" s="624">
        <f>'7. LISTADO DE PELÍCULAS'!G204</f>
        <v>0</v>
      </c>
      <c r="H425" s="622">
        <f>'7. LISTADO DE PELÍCULAS'!H204</f>
        <v>0</v>
      </c>
      <c r="I425" s="623">
        <f>'7. LISTADO DE PELÍCULAS'!I204</f>
        <v>0</v>
      </c>
      <c r="J425" s="623">
        <f>'7. LISTADO DE PELÍCULAS'!J204</f>
        <v>0</v>
      </c>
      <c r="K425" s="624">
        <f>'7. LISTADO DE PELÍCULAS'!K204</f>
        <v>0</v>
      </c>
      <c r="L425" s="622">
        <f>'7. LISTADO DE PELÍCULAS'!L204</f>
        <v>0</v>
      </c>
      <c r="M425" s="623">
        <f>'7. LISTADO DE PELÍCULAS'!M204</f>
        <v>0</v>
      </c>
      <c r="N425" s="624">
        <f>'7. LISTADO DE PELÍCULAS'!N204</f>
        <v>0</v>
      </c>
      <c r="O425" s="32"/>
      <c r="P425" s="352"/>
      <c r="Q425" s="352"/>
      <c r="R425" s="352"/>
    </row>
    <row r="426" spans="2:18" s="347" customFormat="1" ht="35.1" customHeight="1" x14ac:dyDescent="0.25">
      <c r="B426" s="618">
        <f>'7. LISTADO DE PELÍCULAS'!B205</f>
        <v>0</v>
      </c>
      <c r="C426" s="619">
        <f>'7. LISTADO DE PELÍCULAS'!C205</f>
        <v>0</v>
      </c>
      <c r="D426" s="618">
        <f>'7. LISTADO DE PELÍCULAS'!D205</f>
        <v>0</v>
      </c>
      <c r="E426" s="625" t="e">
        <f>VLOOKUP(D426,PAÍSES!$A$2:$C$200,3,FALSE)</f>
        <v>#N/A</v>
      </c>
      <c r="F426" s="622">
        <f>'7. LISTADO DE PELÍCULAS'!F205</f>
        <v>0</v>
      </c>
      <c r="G426" s="624">
        <f>'7. LISTADO DE PELÍCULAS'!G205</f>
        <v>0</v>
      </c>
      <c r="H426" s="622">
        <f>'7. LISTADO DE PELÍCULAS'!H205</f>
        <v>0</v>
      </c>
      <c r="I426" s="623">
        <f>'7. LISTADO DE PELÍCULAS'!I205</f>
        <v>0</v>
      </c>
      <c r="J426" s="623">
        <f>'7. LISTADO DE PELÍCULAS'!J205</f>
        <v>0</v>
      </c>
      <c r="K426" s="624">
        <f>'7. LISTADO DE PELÍCULAS'!K205</f>
        <v>0</v>
      </c>
      <c r="L426" s="622">
        <f>'7. LISTADO DE PELÍCULAS'!L205</f>
        <v>0</v>
      </c>
      <c r="M426" s="623">
        <f>'7. LISTADO DE PELÍCULAS'!M205</f>
        <v>0</v>
      </c>
      <c r="N426" s="624">
        <f>'7. LISTADO DE PELÍCULAS'!N205</f>
        <v>0</v>
      </c>
      <c r="O426" s="32"/>
      <c r="P426" s="352"/>
      <c r="Q426" s="352"/>
      <c r="R426" s="352"/>
    </row>
    <row r="427" spans="2:18" s="347" customFormat="1" ht="35.1" customHeight="1" x14ac:dyDescent="0.25">
      <c r="B427" s="618">
        <f>'7. LISTADO DE PELÍCULAS'!B206</f>
        <v>0</v>
      </c>
      <c r="C427" s="619">
        <f>'7. LISTADO DE PELÍCULAS'!C206</f>
        <v>0</v>
      </c>
      <c r="D427" s="618">
        <f>'7. LISTADO DE PELÍCULAS'!D206</f>
        <v>0</v>
      </c>
      <c r="E427" s="625" t="e">
        <f>VLOOKUP(D427,PAÍSES!$A$2:$C$200,3,FALSE)</f>
        <v>#N/A</v>
      </c>
      <c r="F427" s="622">
        <f>'7. LISTADO DE PELÍCULAS'!F206</f>
        <v>0</v>
      </c>
      <c r="G427" s="624">
        <f>'7. LISTADO DE PELÍCULAS'!G206</f>
        <v>0</v>
      </c>
      <c r="H427" s="622">
        <f>'7. LISTADO DE PELÍCULAS'!H206</f>
        <v>0</v>
      </c>
      <c r="I427" s="623">
        <f>'7. LISTADO DE PELÍCULAS'!I206</f>
        <v>0</v>
      </c>
      <c r="J427" s="623">
        <f>'7. LISTADO DE PELÍCULAS'!J206</f>
        <v>0</v>
      </c>
      <c r="K427" s="624">
        <f>'7. LISTADO DE PELÍCULAS'!K206</f>
        <v>0</v>
      </c>
      <c r="L427" s="622">
        <f>'7. LISTADO DE PELÍCULAS'!L206</f>
        <v>0</v>
      </c>
      <c r="M427" s="623">
        <f>'7. LISTADO DE PELÍCULAS'!M206</f>
        <v>0</v>
      </c>
      <c r="N427" s="624">
        <f>'7. LISTADO DE PELÍCULAS'!N206</f>
        <v>0</v>
      </c>
      <c r="O427" s="32"/>
      <c r="P427" s="352"/>
      <c r="Q427" s="352"/>
      <c r="R427" s="352"/>
    </row>
    <row r="428" spans="2:18" s="347" customFormat="1" ht="35.1" customHeight="1" x14ac:dyDescent="0.25">
      <c r="B428" s="618">
        <f>'7. LISTADO DE PELÍCULAS'!B207</f>
        <v>0</v>
      </c>
      <c r="C428" s="619">
        <f>'7. LISTADO DE PELÍCULAS'!C207</f>
        <v>0</v>
      </c>
      <c r="D428" s="618">
        <f>'7. LISTADO DE PELÍCULAS'!D207</f>
        <v>0</v>
      </c>
      <c r="E428" s="625" t="e">
        <f>VLOOKUP(D428,PAÍSES!$A$2:$C$200,3,FALSE)</f>
        <v>#N/A</v>
      </c>
      <c r="F428" s="622">
        <f>'7. LISTADO DE PELÍCULAS'!F207</f>
        <v>0</v>
      </c>
      <c r="G428" s="624">
        <f>'7. LISTADO DE PELÍCULAS'!G207</f>
        <v>0</v>
      </c>
      <c r="H428" s="622">
        <f>'7. LISTADO DE PELÍCULAS'!H207</f>
        <v>0</v>
      </c>
      <c r="I428" s="623">
        <f>'7. LISTADO DE PELÍCULAS'!I207</f>
        <v>0</v>
      </c>
      <c r="J428" s="623">
        <f>'7. LISTADO DE PELÍCULAS'!J207</f>
        <v>0</v>
      </c>
      <c r="K428" s="624">
        <f>'7. LISTADO DE PELÍCULAS'!K207</f>
        <v>0</v>
      </c>
      <c r="L428" s="622">
        <f>'7. LISTADO DE PELÍCULAS'!L207</f>
        <v>0</v>
      </c>
      <c r="M428" s="623">
        <f>'7. LISTADO DE PELÍCULAS'!M207</f>
        <v>0</v>
      </c>
      <c r="N428" s="624">
        <f>'7. LISTADO DE PELÍCULAS'!N207</f>
        <v>0</v>
      </c>
      <c r="O428" s="32"/>
      <c r="P428" s="352"/>
      <c r="Q428" s="352"/>
      <c r="R428" s="352"/>
    </row>
    <row r="429" spans="2:18" s="347" customFormat="1" ht="35.1" customHeight="1" x14ac:dyDescent="0.25">
      <c r="B429" s="618">
        <f>'7. LISTADO DE PELÍCULAS'!B208</f>
        <v>0</v>
      </c>
      <c r="C429" s="619">
        <f>'7. LISTADO DE PELÍCULAS'!C208</f>
        <v>0</v>
      </c>
      <c r="D429" s="618">
        <f>'7. LISTADO DE PELÍCULAS'!D208</f>
        <v>0</v>
      </c>
      <c r="E429" s="625" t="e">
        <f>VLOOKUP(D429,PAÍSES!$A$2:$C$200,3,FALSE)</f>
        <v>#N/A</v>
      </c>
      <c r="F429" s="622">
        <f>'7. LISTADO DE PELÍCULAS'!F208</f>
        <v>0</v>
      </c>
      <c r="G429" s="624">
        <f>'7. LISTADO DE PELÍCULAS'!G208</f>
        <v>0</v>
      </c>
      <c r="H429" s="622">
        <f>'7. LISTADO DE PELÍCULAS'!H208</f>
        <v>0</v>
      </c>
      <c r="I429" s="623">
        <f>'7. LISTADO DE PELÍCULAS'!I208</f>
        <v>0</v>
      </c>
      <c r="J429" s="623">
        <f>'7. LISTADO DE PELÍCULAS'!J208</f>
        <v>0</v>
      </c>
      <c r="K429" s="624">
        <f>'7. LISTADO DE PELÍCULAS'!K208</f>
        <v>0</v>
      </c>
      <c r="L429" s="622">
        <f>'7. LISTADO DE PELÍCULAS'!L208</f>
        <v>0</v>
      </c>
      <c r="M429" s="623">
        <f>'7. LISTADO DE PELÍCULAS'!M208</f>
        <v>0</v>
      </c>
      <c r="N429" s="624">
        <f>'7. LISTADO DE PELÍCULAS'!N208</f>
        <v>0</v>
      </c>
      <c r="O429" s="32"/>
      <c r="P429" s="352"/>
      <c r="Q429" s="352"/>
      <c r="R429" s="352"/>
    </row>
    <row r="430" spans="2:18" s="347" customFormat="1" ht="35.1" customHeight="1" x14ac:dyDescent="0.25">
      <c r="B430" s="618">
        <f>'7. LISTADO DE PELÍCULAS'!B209</f>
        <v>0</v>
      </c>
      <c r="C430" s="619">
        <f>'7. LISTADO DE PELÍCULAS'!C209</f>
        <v>0</v>
      </c>
      <c r="D430" s="618">
        <f>'7. LISTADO DE PELÍCULAS'!D209</f>
        <v>0</v>
      </c>
      <c r="E430" s="625" t="e">
        <f>VLOOKUP(D430,PAÍSES!$A$2:$C$200,3,FALSE)</f>
        <v>#N/A</v>
      </c>
      <c r="F430" s="622">
        <f>'7. LISTADO DE PELÍCULAS'!F209</f>
        <v>0</v>
      </c>
      <c r="G430" s="624">
        <f>'7. LISTADO DE PELÍCULAS'!G209</f>
        <v>0</v>
      </c>
      <c r="H430" s="622">
        <f>'7. LISTADO DE PELÍCULAS'!H209</f>
        <v>0</v>
      </c>
      <c r="I430" s="623">
        <f>'7. LISTADO DE PELÍCULAS'!I209</f>
        <v>0</v>
      </c>
      <c r="J430" s="623">
        <f>'7. LISTADO DE PELÍCULAS'!J209</f>
        <v>0</v>
      </c>
      <c r="K430" s="624">
        <f>'7. LISTADO DE PELÍCULAS'!K209</f>
        <v>0</v>
      </c>
      <c r="L430" s="622">
        <f>'7. LISTADO DE PELÍCULAS'!L209</f>
        <v>0</v>
      </c>
      <c r="M430" s="623">
        <f>'7. LISTADO DE PELÍCULAS'!M209</f>
        <v>0</v>
      </c>
      <c r="N430" s="624">
        <f>'7. LISTADO DE PELÍCULAS'!N209</f>
        <v>0</v>
      </c>
      <c r="O430" s="32"/>
      <c r="P430" s="352"/>
      <c r="Q430" s="352"/>
      <c r="R430" s="352"/>
    </row>
    <row r="431" spans="2:18" s="347" customFormat="1" ht="35.1" customHeight="1" x14ac:dyDescent="0.25">
      <c r="B431" s="618">
        <f>'7. LISTADO DE PELÍCULAS'!B210</f>
        <v>0</v>
      </c>
      <c r="C431" s="619">
        <f>'7. LISTADO DE PELÍCULAS'!C210</f>
        <v>0</v>
      </c>
      <c r="D431" s="618">
        <f>'7. LISTADO DE PELÍCULAS'!D210</f>
        <v>0</v>
      </c>
      <c r="E431" s="625" t="e">
        <f>VLOOKUP(D431,PAÍSES!$A$2:$C$200,3,FALSE)</f>
        <v>#N/A</v>
      </c>
      <c r="F431" s="622">
        <f>'7. LISTADO DE PELÍCULAS'!F210</f>
        <v>0</v>
      </c>
      <c r="G431" s="624">
        <f>'7. LISTADO DE PELÍCULAS'!G210</f>
        <v>0</v>
      </c>
      <c r="H431" s="622">
        <f>'7. LISTADO DE PELÍCULAS'!H210</f>
        <v>0</v>
      </c>
      <c r="I431" s="623">
        <f>'7. LISTADO DE PELÍCULAS'!I210</f>
        <v>0</v>
      </c>
      <c r="J431" s="623">
        <f>'7. LISTADO DE PELÍCULAS'!J210</f>
        <v>0</v>
      </c>
      <c r="K431" s="624">
        <f>'7. LISTADO DE PELÍCULAS'!K210</f>
        <v>0</v>
      </c>
      <c r="L431" s="622">
        <f>'7. LISTADO DE PELÍCULAS'!L210</f>
        <v>0</v>
      </c>
      <c r="M431" s="623">
        <f>'7. LISTADO DE PELÍCULAS'!M210</f>
        <v>0</v>
      </c>
      <c r="N431" s="624">
        <f>'7. LISTADO DE PELÍCULAS'!N210</f>
        <v>0</v>
      </c>
      <c r="O431" s="32"/>
      <c r="P431" s="352"/>
      <c r="Q431" s="352"/>
      <c r="R431" s="352"/>
    </row>
    <row r="432" spans="2:18" s="347" customFormat="1" ht="35.1" customHeight="1" x14ac:dyDescent="0.25">
      <c r="B432" s="618">
        <f>'7. LISTADO DE PELÍCULAS'!B211</f>
        <v>0</v>
      </c>
      <c r="C432" s="619">
        <f>'7. LISTADO DE PELÍCULAS'!C211</f>
        <v>0</v>
      </c>
      <c r="D432" s="618">
        <f>'7. LISTADO DE PELÍCULAS'!D211</f>
        <v>0</v>
      </c>
      <c r="E432" s="625" t="e">
        <f>VLOOKUP(D432,PAÍSES!$A$2:$C$200,3,FALSE)</f>
        <v>#N/A</v>
      </c>
      <c r="F432" s="622">
        <f>'7. LISTADO DE PELÍCULAS'!F211</f>
        <v>0</v>
      </c>
      <c r="G432" s="624">
        <f>'7. LISTADO DE PELÍCULAS'!G211</f>
        <v>0</v>
      </c>
      <c r="H432" s="622">
        <f>'7. LISTADO DE PELÍCULAS'!H211</f>
        <v>0</v>
      </c>
      <c r="I432" s="623">
        <f>'7. LISTADO DE PELÍCULAS'!I211</f>
        <v>0</v>
      </c>
      <c r="J432" s="623">
        <f>'7. LISTADO DE PELÍCULAS'!J211</f>
        <v>0</v>
      </c>
      <c r="K432" s="624">
        <f>'7. LISTADO DE PELÍCULAS'!K211</f>
        <v>0</v>
      </c>
      <c r="L432" s="622">
        <f>'7. LISTADO DE PELÍCULAS'!L211</f>
        <v>0</v>
      </c>
      <c r="M432" s="623">
        <f>'7. LISTADO DE PELÍCULAS'!M211</f>
        <v>0</v>
      </c>
      <c r="N432" s="624">
        <f>'7. LISTADO DE PELÍCULAS'!N211</f>
        <v>0</v>
      </c>
      <c r="O432" s="32"/>
      <c r="P432" s="352"/>
      <c r="Q432" s="352"/>
      <c r="R432" s="352"/>
    </row>
    <row r="433" spans="2:18" s="347" customFormat="1" ht="35.1" customHeight="1" x14ac:dyDescent="0.25">
      <c r="B433" s="618">
        <f>'7. LISTADO DE PELÍCULAS'!B212</f>
        <v>0</v>
      </c>
      <c r="C433" s="619">
        <f>'7. LISTADO DE PELÍCULAS'!C212</f>
        <v>0</v>
      </c>
      <c r="D433" s="618">
        <f>'7. LISTADO DE PELÍCULAS'!D212</f>
        <v>0</v>
      </c>
      <c r="E433" s="625" t="e">
        <f>VLOOKUP(D433,PAÍSES!$A$2:$C$200,3,FALSE)</f>
        <v>#N/A</v>
      </c>
      <c r="F433" s="622">
        <f>'7. LISTADO DE PELÍCULAS'!F212</f>
        <v>0</v>
      </c>
      <c r="G433" s="624">
        <f>'7. LISTADO DE PELÍCULAS'!G212</f>
        <v>0</v>
      </c>
      <c r="H433" s="622">
        <f>'7. LISTADO DE PELÍCULAS'!H212</f>
        <v>0</v>
      </c>
      <c r="I433" s="623">
        <f>'7. LISTADO DE PELÍCULAS'!I212</f>
        <v>0</v>
      </c>
      <c r="J433" s="623">
        <f>'7. LISTADO DE PELÍCULAS'!J212</f>
        <v>0</v>
      </c>
      <c r="K433" s="624">
        <f>'7. LISTADO DE PELÍCULAS'!K212</f>
        <v>0</v>
      </c>
      <c r="L433" s="622">
        <f>'7. LISTADO DE PELÍCULAS'!L212</f>
        <v>0</v>
      </c>
      <c r="M433" s="623">
        <f>'7. LISTADO DE PELÍCULAS'!M212</f>
        <v>0</v>
      </c>
      <c r="N433" s="624">
        <f>'7. LISTADO DE PELÍCULAS'!N212</f>
        <v>0</v>
      </c>
      <c r="O433" s="32"/>
      <c r="P433" s="352"/>
      <c r="Q433" s="352"/>
      <c r="R433" s="352"/>
    </row>
    <row r="434" spans="2:18" s="347" customFormat="1" ht="35.1" customHeight="1" x14ac:dyDescent="0.25">
      <c r="B434" s="618">
        <f>'7. LISTADO DE PELÍCULAS'!B213</f>
        <v>0</v>
      </c>
      <c r="C434" s="619">
        <f>'7. LISTADO DE PELÍCULAS'!C213</f>
        <v>0</v>
      </c>
      <c r="D434" s="618">
        <f>'7. LISTADO DE PELÍCULAS'!D213</f>
        <v>0</v>
      </c>
      <c r="E434" s="625" t="e">
        <f>VLOOKUP(D434,PAÍSES!$A$2:$C$200,3,FALSE)</f>
        <v>#N/A</v>
      </c>
      <c r="F434" s="622">
        <f>'7. LISTADO DE PELÍCULAS'!F213</f>
        <v>0</v>
      </c>
      <c r="G434" s="624">
        <f>'7. LISTADO DE PELÍCULAS'!G213</f>
        <v>0</v>
      </c>
      <c r="H434" s="622">
        <f>'7. LISTADO DE PELÍCULAS'!H213</f>
        <v>0</v>
      </c>
      <c r="I434" s="623">
        <f>'7. LISTADO DE PELÍCULAS'!I213</f>
        <v>0</v>
      </c>
      <c r="J434" s="623">
        <f>'7. LISTADO DE PELÍCULAS'!J213</f>
        <v>0</v>
      </c>
      <c r="K434" s="624">
        <f>'7. LISTADO DE PELÍCULAS'!K213</f>
        <v>0</v>
      </c>
      <c r="L434" s="622">
        <f>'7. LISTADO DE PELÍCULAS'!L213</f>
        <v>0</v>
      </c>
      <c r="M434" s="623">
        <f>'7. LISTADO DE PELÍCULAS'!M213</f>
        <v>0</v>
      </c>
      <c r="N434" s="624">
        <f>'7. LISTADO DE PELÍCULAS'!N213</f>
        <v>0</v>
      </c>
      <c r="O434" s="32"/>
      <c r="P434" s="352"/>
      <c r="Q434" s="352"/>
      <c r="R434" s="352"/>
    </row>
    <row r="435" spans="2:18" s="347" customFormat="1" ht="35.1" customHeight="1" x14ac:dyDescent="0.25">
      <c r="B435" s="618">
        <f>'7. LISTADO DE PELÍCULAS'!B214</f>
        <v>0</v>
      </c>
      <c r="C435" s="619">
        <f>'7. LISTADO DE PELÍCULAS'!C214</f>
        <v>0</v>
      </c>
      <c r="D435" s="618">
        <f>'7. LISTADO DE PELÍCULAS'!D214</f>
        <v>0</v>
      </c>
      <c r="E435" s="625" t="e">
        <f>VLOOKUP(D435,PAÍSES!$A$2:$C$200,3,FALSE)</f>
        <v>#N/A</v>
      </c>
      <c r="F435" s="622">
        <f>'7. LISTADO DE PELÍCULAS'!F214</f>
        <v>0</v>
      </c>
      <c r="G435" s="624">
        <f>'7. LISTADO DE PELÍCULAS'!G214</f>
        <v>0</v>
      </c>
      <c r="H435" s="622">
        <f>'7. LISTADO DE PELÍCULAS'!H214</f>
        <v>0</v>
      </c>
      <c r="I435" s="623">
        <f>'7. LISTADO DE PELÍCULAS'!I214</f>
        <v>0</v>
      </c>
      <c r="J435" s="623">
        <f>'7. LISTADO DE PELÍCULAS'!J214</f>
        <v>0</v>
      </c>
      <c r="K435" s="624">
        <f>'7. LISTADO DE PELÍCULAS'!K214</f>
        <v>0</v>
      </c>
      <c r="L435" s="622">
        <f>'7. LISTADO DE PELÍCULAS'!L214</f>
        <v>0</v>
      </c>
      <c r="M435" s="623">
        <f>'7. LISTADO DE PELÍCULAS'!M214</f>
        <v>0</v>
      </c>
      <c r="N435" s="624">
        <f>'7. LISTADO DE PELÍCULAS'!N214</f>
        <v>0</v>
      </c>
      <c r="O435" s="32"/>
      <c r="P435" s="352"/>
      <c r="Q435" s="352"/>
      <c r="R435" s="352"/>
    </row>
    <row r="436" spans="2:18" s="347" customFormat="1" ht="35.1" customHeight="1" x14ac:dyDescent="0.25">
      <c r="B436" s="618">
        <f>'7. LISTADO DE PELÍCULAS'!B215</f>
        <v>0</v>
      </c>
      <c r="C436" s="619">
        <f>'7. LISTADO DE PELÍCULAS'!C215</f>
        <v>0</v>
      </c>
      <c r="D436" s="618">
        <f>'7. LISTADO DE PELÍCULAS'!D215</f>
        <v>0</v>
      </c>
      <c r="E436" s="625" t="e">
        <f>VLOOKUP(D436,PAÍSES!$A$2:$C$200,3,FALSE)</f>
        <v>#N/A</v>
      </c>
      <c r="F436" s="622">
        <f>'7. LISTADO DE PELÍCULAS'!F215</f>
        <v>0</v>
      </c>
      <c r="G436" s="624">
        <f>'7. LISTADO DE PELÍCULAS'!G215</f>
        <v>0</v>
      </c>
      <c r="H436" s="622">
        <f>'7. LISTADO DE PELÍCULAS'!H215</f>
        <v>0</v>
      </c>
      <c r="I436" s="623">
        <f>'7. LISTADO DE PELÍCULAS'!I215</f>
        <v>0</v>
      </c>
      <c r="J436" s="623">
        <f>'7. LISTADO DE PELÍCULAS'!J215</f>
        <v>0</v>
      </c>
      <c r="K436" s="624">
        <f>'7. LISTADO DE PELÍCULAS'!K215</f>
        <v>0</v>
      </c>
      <c r="L436" s="622">
        <f>'7. LISTADO DE PELÍCULAS'!L215</f>
        <v>0</v>
      </c>
      <c r="M436" s="623">
        <f>'7. LISTADO DE PELÍCULAS'!M215</f>
        <v>0</v>
      </c>
      <c r="N436" s="624">
        <f>'7. LISTADO DE PELÍCULAS'!N215</f>
        <v>0</v>
      </c>
      <c r="O436" s="32"/>
      <c r="P436" s="352"/>
      <c r="Q436" s="352"/>
      <c r="R436" s="352"/>
    </row>
    <row r="437" spans="2:18" s="347" customFormat="1" ht="35.1" customHeight="1" x14ac:dyDescent="0.25">
      <c r="B437" s="618">
        <f>'7. LISTADO DE PELÍCULAS'!B216</f>
        <v>0</v>
      </c>
      <c r="C437" s="619">
        <f>'7. LISTADO DE PELÍCULAS'!C216</f>
        <v>0</v>
      </c>
      <c r="D437" s="618">
        <f>'7. LISTADO DE PELÍCULAS'!D216</f>
        <v>0</v>
      </c>
      <c r="E437" s="625" t="e">
        <f>VLOOKUP(D437,PAÍSES!$A$2:$C$200,3,FALSE)</f>
        <v>#N/A</v>
      </c>
      <c r="F437" s="622">
        <f>'7. LISTADO DE PELÍCULAS'!F216</f>
        <v>0</v>
      </c>
      <c r="G437" s="624">
        <f>'7. LISTADO DE PELÍCULAS'!G216</f>
        <v>0</v>
      </c>
      <c r="H437" s="622">
        <f>'7. LISTADO DE PELÍCULAS'!H216</f>
        <v>0</v>
      </c>
      <c r="I437" s="623">
        <f>'7. LISTADO DE PELÍCULAS'!I216</f>
        <v>0</v>
      </c>
      <c r="J437" s="623">
        <f>'7. LISTADO DE PELÍCULAS'!J216</f>
        <v>0</v>
      </c>
      <c r="K437" s="624">
        <f>'7. LISTADO DE PELÍCULAS'!K216</f>
        <v>0</v>
      </c>
      <c r="L437" s="622">
        <f>'7. LISTADO DE PELÍCULAS'!L216</f>
        <v>0</v>
      </c>
      <c r="M437" s="623">
        <f>'7. LISTADO DE PELÍCULAS'!M216</f>
        <v>0</v>
      </c>
      <c r="N437" s="624">
        <f>'7. LISTADO DE PELÍCULAS'!N216</f>
        <v>0</v>
      </c>
      <c r="O437" s="32"/>
      <c r="P437" s="352"/>
      <c r="Q437" s="352"/>
      <c r="R437" s="352"/>
    </row>
    <row r="438" spans="2:18" s="347" customFormat="1" ht="35.1" customHeight="1" x14ac:dyDescent="0.25">
      <c r="B438" s="618">
        <f>'7. LISTADO DE PELÍCULAS'!B217</f>
        <v>0</v>
      </c>
      <c r="C438" s="619">
        <f>'7. LISTADO DE PELÍCULAS'!C217</f>
        <v>0</v>
      </c>
      <c r="D438" s="618">
        <f>'7. LISTADO DE PELÍCULAS'!D217</f>
        <v>0</v>
      </c>
      <c r="E438" s="625" t="e">
        <f>VLOOKUP(D438,PAÍSES!$A$2:$C$200,3,FALSE)</f>
        <v>#N/A</v>
      </c>
      <c r="F438" s="622">
        <f>'7. LISTADO DE PELÍCULAS'!F217</f>
        <v>0</v>
      </c>
      <c r="G438" s="624">
        <f>'7. LISTADO DE PELÍCULAS'!G217</f>
        <v>0</v>
      </c>
      <c r="H438" s="622">
        <f>'7. LISTADO DE PELÍCULAS'!H217</f>
        <v>0</v>
      </c>
      <c r="I438" s="623">
        <f>'7. LISTADO DE PELÍCULAS'!I217</f>
        <v>0</v>
      </c>
      <c r="J438" s="623">
        <f>'7. LISTADO DE PELÍCULAS'!J217</f>
        <v>0</v>
      </c>
      <c r="K438" s="624">
        <f>'7. LISTADO DE PELÍCULAS'!K217</f>
        <v>0</v>
      </c>
      <c r="L438" s="622">
        <f>'7. LISTADO DE PELÍCULAS'!L217</f>
        <v>0</v>
      </c>
      <c r="M438" s="623">
        <f>'7. LISTADO DE PELÍCULAS'!M217</f>
        <v>0</v>
      </c>
      <c r="N438" s="624">
        <f>'7. LISTADO DE PELÍCULAS'!N217</f>
        <v>0</v>
      </c>
      <c r="O438" s="32"/>
      <c r="P438" s="352"/>
      <c r="Q438" s="352"/>
      <c r="R438" s="352"/>
    </row>
    <row r="439" spans="2:18" s="347" customFormat="1" ht="35.1" customHeight="1" x14ac:dyDescent="0.25">
      <c r="B439" s="618">
        <f>'7. LISTADO DE PELÍCULAS'!B218</f>
        <v>0</v>
      </c>
      <c r="C439" s="619">
        <f>'7. LISTADO DE PELÍCULAS'!C218</f>
        <v>0</v>
      </c>
      <c r="D439" s="618">
        <f>'7. LISTADO DE PELÍCULAS'!D218</f>
        <v>0</v>
      </c>
      <c r="E439" s="625" t="e">
        <f>VLOOKUP(D439,PAÍSES!$A$2:$C$200,3,FALSE)</f>
        <v>#N/A</v>
      </c>
      <c r="F439" s="622">
        <f>'7. LISTADO DE PELÍCULAS'!F218</f>
        <v>0</v>
      </c>
      <c r="G439" s="624">
        <f>'7. LISTADO DE PELÍCULAS'!G218</f>
        <v>0</v>
      </c>
      <c r="H439" s="622">
        <f>'7. LISTADO DE PELÍCULAS'!H218</f>
        <v>0</v>
      </c>
      <c r="I439" s="623">
        <f>'7. LISTADO DE PELÍCULAS'!I218</f>
        <v>0</v>
      </c>
      <c r="J439" s="623">
        <f>'7. LISTADO DE PELÍCULAS'!J218</f>
        <v>0</v>
      </c>
      <c r="K439" s="624">
        <f>'7. LISTADO DE PELÍCULAS'!K218</f>
        <v>0</v>
      </c>
      <c r="L439" s="622">
        <f>'7. LISTADO DE PELÍCULAS'!L218</f>
        <v>0</v>
      </c>
      <c r="M439" s="623">
        <f>'7. LISTADO DE PELÍCULAS'!M218</f>
        <v>0</v>
      </c>
      <c r="N439" s="624">
        <f>'7. LISTADO DE PELÍCULAS'!N218</f>
        <v>0</v>
      </c>
      <c r="O439" s="32"/>
      <c r="P439" s="352"/>
      <c r="Q439" s="352"/>
      <c r="R439" s="352"/>
    </row>
    <row r="440" spans="2:18" s="347" customFormat="1" ht="35.1" customHeight="1" x14ac:dyDescent="0.25">
      <c r="B440" s="618">
        <f>'7. LISTADO DE PELÍCULAS'!B219</f>
        <v>0</v>
      </c>
      <c r="C440" s="619">
        <f>'7. LISTADO DE PELÍCULAS'!C219</f>
        <v>0</v>
      </c>
      <c r="D440" s="618">
        <f>'7. LISTADO DE PELÍCULAS'!D219</f>
        <v>0</v>
      </c>
      <c r="E440" s="625" t="e">
        <f>VLOOKUP(D440,PAÍSES!$A$2:$C$200,3,FALSE)</f>
        <v>#N/A</v>
      </c>
      <c r="F440" s="622">
        <f>'7. LISTADO DE PELÍCULAS'!F219</f>
        <v>0</v>
      </c>
      <c r="G440" s="624">
        <f>'7. LISTADO DE PELÍCULAS'!G219</f>
        <v>0</v>
      </c>
      <c r="H440" s="622">
        <f>'7. LISTADO DE PELÍCULAS'!H219</f>
        <v>0</v>
      </c>
      <c r="I440" s="623">
        <f>'7. LISTADO DE PELÍCULAS'!I219</f>
        <v>0</v>
      </c>
      <c r="J440" s="623">
        <f>'7. LISTADO DE PELÍCULAS'!J219</f>
        <v>0</v>
      </c>
      <c r="K440" s="624">
        <f>'7. LISTADO DE PELÍCULAS'!K219</f>
        <v>0</v>
      </c>
      <c r="L440" s="622">
        <f>'7. LISTADO DE PELÍCULAS'!L219</f>
        <v>0</v>
      </c>
      <c r="M440" s="623">
        <f>'7. LISTADO DE PELÍCULAS'!M219</f>
        <v>0</v>
      </c>
      <c r="N440" s="624">
        <f>'7. LISTADO DE PELÍCULAS'!N219</f>
        <v>0</v>
      </c>
      <c r="O440" s="32"/>
      <c r="P440" s="352"/>
      <c r="Q440" s="352"/>
      <c r="R440" s="352"/>
    </row>
    <row r="441" spans="2:18" s="347" customFormat="1" ht="35.1" customHeight="1" x14ac:dyDescent="0.25">
      <c r="B441" s="618">
        <f>'7. LISTADO DE PELÍCULAS'!B220</f>
        <v>0</v>
      </c>
      <c r="C441" s="619">
        <f>'7. LISTADO DE PELÍCULAS'!C220</f>
        <v>0</v>
      </c>
      <c r="D441" s="618">
        <f>'7. LISTADO DE PELÍCULAS'!D220</f>
        <v>0</v>
      </c>
      <c r="E441" s="625" t="e">
        <f>VLOOKUP(D441,PAÍSES!$A$2:$C$200,3,FALSE)</f>
        <v>#N/A</v>
      </c>
      <c r="F441" s="622">
        <f>'7. LISTADO DE PELÍCULAS'!F220</f>
        <v>0</v>
      </c>
      <c r="G441" s="624">
        <f>'7. LISTADO DE PELÍCULAS'!G220</f>
        <v>0</v>
      </c>
      <c r="H441" s="622">
        <f>'7. LISTADO DE PELÍCULAS'!H220</f>
        <v>0</v>
      </c>
      <c r="I441" s="623">
        <f>'7. LISTADO DE PELÍCULAS'!I220</f>
        <v>0</v>
      </c>
      <c r="J441" s="623">
        <f>'7. LISTADO DE PELÍCULAS'!J220</f>
        <v>0</v>
      </c>
      <c r="K441" s="624">
        <f>'7. LISTADO DE PELÍCULAS'!K220</f>
        <v>0</v>
      </c>
      <c r="L441" s="622">
        <f>'7. LISTADO DE PELÍCULAS'!L220</f>
        <v>0</v>
      </c>
      <c r="M441" s="623">
        <f>'7. LISTADO DE PELÍCULAS'!M220</f>
        <v>0</v>
      </c>
      <c r="N441" s="624">
        <f>'7. LISTADO DE PELÍCULAS'!N220</f>
        <v>0</v>
      </c>
      <c r="O441" s="32"/>
      <c r="P441" s="352"/>
      <c r="Q441" s="352"/>
      <c r="R441" s="352"/>
    </row>
    <row r="442" spans="2:18" s="347" customFormat="1" ht="35.1" customHeight="1" x14ac:dyDescent="0.25">
      <c r="B442" s="618">
        <f>'7. LISTADO DE PELÍCULAS'!B221</f>
        <v>0</v>
      </c>
      <c r="C442" s="619">
        <f>'7. LISTADO DE PELÍCULAS'!C221</f>
        <v>0</v>
      </c>
      <c r="D442" s="618">
        <f>'7. LISTADO DE PELÍCULAS'!D221</f>
        <v>0</v>
      </c>
      <c r="E442" s="625" t="e">
        <f>VLOOKUP(D442,PAÍSES!$A$2:$C$200,3,FALSE)</f>
        <v>#N/A</v>
      </c>
      <c r="F442" s="622">
        <f>'7. LISTADO DE PELÍCULAS'!F221</f>
        <v>0</v>
      </c>
      <c r="G442" s="624">
        <f>'7. LISTADO DE PELÍCULAS'!G221</f>
        <v>0</v>
      </c>
      <c r="H442" s="622">
        <f>'7. LISTADO DE PELÍCULAS'!H221</f>
        <v>0</v>
      </c>
      <c r="I442" s="623">
        <f>'7. LISTADO DE PELÍCULAS'!I221</f>
        <v>0</v>
      </c>
      <c r="J442" s="623">
        <f>'7. LISTADO DE PELÍCULAS'!J221</f>
        <v>0</v>
      </c>
      <c r="K442" s="624">
        <f>'7. LISTADO DE PELÍCULAS'!K221</f>
        <v>0</v>
      </c>
      <c r="L442" s="622">
        <f>'7. LISTADO DE PELÍCULAS'!L221</f>
        <v>0</v>
      </c>
      <c r="M442" s="623">
        <f>'7. LISTADO DE PELÍCULAS'!M221</f>
        <v>0</v>
      </c>
      <c r="N442" s="624">
        <f>'7. LISTADO DE PELÍCULAS'!N221</f>
        <v>0</v>
      </c>
      <c r="O442" s="32"/>
      <c r="P442" s="352"/>
      <c r="Q442" s="352"/>
      <c r="R442" s="352"/>
    </row>
    <row r="443" spans="2:18" s="347" customFormat="1" ht="35.1" customHeight="1" x14ac:dyDescent="0.25">
      <c r="B443" s="618">
        <f>'7. LISTADO DE PELÍCULAS'!B222</f>
        <v>0</v>
      </c>
      <c r="C443" s="619">
        <f>'7. LISTADO DE PELÍCULAS'!C222</f>
        <v>0</v>
      </c>
      <c r="D443" s="618">
        <f>'7. LISTADO DE PELÍCULAS'!D222</f>
        <v>0</v>
      </c>
      <c r="E443" s="625" t="e">
        <f>VLOOKUP(D443,PAÍSES!$A$2:$C$200,3,FALSE)</f>
        <v>#N/A</v>
      </c>
      <c r="F443" s="622">
        <f>'7. LISTADO DE PELÍCULAS'!F222</f>
        <v>0</v>
      </c>
      <c r="G443" s="624">
        <f>'7. LISTADO DE PELÍCULAS'!G222</f>
        <v>0</v>
      </c>
      <c r="H443" s="622">
        <f>'7. LISTADO DE PELÍCULAS'!H222</f>
        <v>0</v>
      </c>
      <c r="I443" s="623">
        <f>'7. LISTADO DE PELÍCULAS'!I222</f>
        <v>0</v>
      </c>
      <c r="J443" s="623">
        <f>'7. LISTADO DE PELÍCULAS'!J222</f>
        <v>0</v>
      </c>
      <c r="K443" s="624">
        <f>'7. LISTADO DE PELÍCULAS'!K222</f>
        <v>0</v>
      </c>
      <c r="L443" s="622">
        <f>'7. LISTADO DE PELÍCULAS'!L222</f>
        <v>0</v>
      </c>
      <c r="M443" s="623">
        <f>'7. LISTADO DE PELÍCULAS'!M222</f>
        <v>0</v>
      </c>
      <c r="N443" s="624">
        <f>'7. LISTADO DE PELÍCULAS'!N222</f>
        <v>0</v>
      </c>
      <c r="O443" s="32"/>
      <c r="P443" s="352"/>
      <c r="Q443" s="352"/>
      <c r="R443" s="352"/>
    </row>
    <row r="444" spans="2:18" s="347" customFormat="1" ht="35.1" customHeight="1" x14ac:dyDescent="0.25">
      <c r="B444" s="618">
        <f>'7. LISTADO DE PELÍCULAS'!B223</f>
        <v>0</v>
      </c>
      <c r="C444" s="619">
        <f>'7. LISTADO DE PELÍCULAS'!C223</f>
        <v>0</v>
      </c>
      <c r="D444" s="618">
        <f>'7. LISTADO DE PELÍCULAS'!D223</f>
        <v>0</v>
      </c>
      <c r="E444" s="625" t="e">
        <f>VLOOKUP(D444,PAÍSES!$A$2:$C$200,3,FALSE)</f>
        <v>#N/A</v>
      </c>
      <c r="F444" s="622">
        <f>'7. LISTADO DE PELÍCULAS'!F223</f>
        <v>0</v>
      </c>
      <c r="G444" s="624">
        <f>'7. LISTADO DE PELÍCULAS'!G223</f>
        <v>0</v>
      </c>
      <c r="H444" s="622">
        <f>'7. LISTADO DE PELÍCULAS'!H223</f>
        <v>0</v>
      </c>
      <c r="I444" s="623">
        <f>'7. LISTADO DE PELÍCULAS'!I223</f>
        <v>0</v>
      </c>
      <c r="J444" s="623">
        <f>'7. LISTADO DE PELÍCULAS'!J223</f>
        <v>0</v>
      </c>
      <c r="K444" s="624">
        <f>'7. LISTADO DE PELÍCULAS'!K223</f>
        <v>0</v>
      </c>
      <c r="L444" s="622">
        <f>'7. LISTADO DE PELÍCULAS'!L223</f>
        <v>0</v>
      </c>
      <c r="M444" s="623">
        <f>'7. LISTADO DE PELÍCULAS'!M223</f>
        <v>0</v>
      </c>
      <c r="N444" s="624">
        <f>'7. LISTADO DE PELÍCULAS'!N223</f>
        <v>0</v>
      </c>
      <c r="O444" s="32"/>
      <c r="P444" s="352"/>
      <c r="Q444" s="352"/>
      <c r="R444" s="352"/>
    </row>
    <row r="445" spans="2:18" s="347" customFormat="1" ht="35.1" customHeight="1" x14ac:dyDescent="0.25">
      <c r="B445" s="618">
        <f>'7. LISTADO DE PELÍCULAS'!B224</f>
        <v>0</v>
      </c>
      <c r="C445" s="619">
        <f>'7. LISTADO DE PELÍCULAS'!C224</f>
        <v>0</v>
      </c>
      <c r="D445" s="618">
        <f>'7. LISTADO DE PELÍCULAS'!D224</f>
        <v>0</v>
      </c>
      <c r="E445" s="625" t="e">
        <f>VLOOKUP(D445,PAÍSES!$A$2:$C$200,3,FALSE)</f>
        <v>#N/A</v>
      </c>
      <c r="F445" s="622">
        <f>'7. LISTADO DE PELÍCULAS'!F224</f>
        <v>0</v>
      </c>
      <c r="G445" s="624">
        <f>'7. LISTADO DE PELÍCULAS'!G224</f>
        <v>0</v>
      </c>
      <c r="H445" s="622">
        <f>'7. LISTADO DE PELÍCULAS'!H224</f>
        <v>0</v>
      </c>
      <c r="I445" s="623">
        <f>'7. LISTADO DE PELÍCULAS'!I224</f>
        <v>0</v>
      </c>
      <c r="J445" s="623">
        <f>'7. LISTADO DE PELÍCULAS'!J224</f>
        <v>0</v>
      </c>
      <c r="K445" s="624">
        <f>'7. LISTADO DE PELÍCULAS'!K224</f>
        <v>0</v>
      </c>
      <c r="L445" s="622">
        <f>'7. LISTADO DE PELÍCULAS'!L224</f>
        <v>0</v>
      </c>
      <c r="M445" s="623">
        <f>'7. LISTADO DE PELÍCULAS'!M224</f>
        <v>0</v>
      </c>
      <c r="N445" s="624">
        <f>'7. LISTADO DE PELÍCULAS'!N224</f>
        <v>0</v>
      </c>
      <c r="O445" s="32"/>
      <c r="P445" s="352"/>
      <c r="Q445" s="352"/>
      <c r="R445" s="352"/>
    </row>
    <row r="446" spans="2:18" s="347" customFormat="1" ht="35.1" customHeight="1" x14ac:dyDescent="0.25">
      <c r="B446" s="618">
        <f>'7. LISTADO DE PELÍCULAS'!B225</f>
        <v>0</v>
      </c>
      <c r="C446" s="619">
        <f>'7. LISTADO DE PELÍCULAS'!C225</f>
        <v>0</v>
      </c>
      <c r="D446" s="618">
        <f>'7. LISTADO DE PELÍCULAS'!D225</f>
        <v>0</v>
      </c>
      <c r="E446" s="625" t="e">
        <f>VLOOKUP(D446,PAÍSES!$A$2:$C$200,3,FALSE)</f>
        <v>#N/A</v>
      </c>
      <c r="F446" s="622">
        <f>'7. LISTADO DE PELÍCULAS'!F225</f>
        <v>0</v>
      </c>
      <c r="G446" s="624">
        <f>'7. LISTADO DE PELÍCULAS'!G225</f>
        <v>0</v>
      </c>
      <c r="H446" s="622">
        <f>'7. LISTADO DE PELÍCULAS'!H225</f>
        <v>0</v>
      </c>
      <c r="I446" s="623">
        <f>'7. LISTADO DE PELÍCULAS'!I225</f>
        <v>0</v>
      </c>
      <c r="J446" s="623">
        <f>'7. LISTADO DE PELÍCULAS'!J225</f>
        <v>0</v>
      </c>
      <c r="K446" s="624">
        <f>'7. LISTADO DE PELÍCULAS'!K225</f>
        <v>0</v>
      </c>
      <c r="L446" s="622">
        <f>'7. LISTADO DE PELÍCULAS'!L225</f>
        <v>0</v>
      </c>
      <c r="M446" s="623">
        <f>'7. LISTADO DE PELÍCULAS'!M225</f>
        <v>0</v>
      </c>
      <c r="N446" s="624">
        <f>'7. LISTADO DE PELÍCULAS'!N225</f>
        <v>0</v>
      </c>
      <c r="O446" s="32"/>
      <c r="P446" s="352"/>
      <c r="Q446" s="352"/>
      <c r="R446" s="352"/>
    </row>
    <row r="447" spans="2:18" s="347" customFormat="1" ht="35.1" customHeight="1" x14ac:dyDescent="0.25">
      <c r="B447" s="618">
        <f>'7. LISTADO DE PELÍCULAS'!B226</f>
        <v>0</v>
      </c>
      <c r="C447" s="619">
        <f>'7. LISTADO DE PELÍCULAS'!C226</f>
        <v>0</v>
      </c>
      <c r="D447" s="618">
        <f>'7. LISTADO DE PELÍCULAS'!D226</f>
        <v>0</v>
      </c>
      <c r="E447" s="625" t="e">
        <f>VLOOKUP(D447,PAÍSES!$A$2:$C$200,3,FALSE)</f>
        <v>#N/A</v>
      </c>
      <c r="F447" s="622">
        <f>'7. LISTADO DE PELÍCULAS'!F226</f>
        <v>0</v>
      </c>
      <c r="G447" s="624">
        <f>'7. LISTADO DE PELÍCULAS'!G226</f>
        <v>0</v>
      </c>
      <c r="H447" s="622">
        <f>'7. LISTADO DE PELÍCULAS'!H226</f>
        <v>0</v>
      </c>
      <c r="I447" s="623">
        <f>'7. LISTADO DE PELÍCULAS'!I226</f>
        <v>0</v>
      </c>
      <c r="J447" s="623">
        <f>'7. LISTADO DE PELÍCULAS'!J226</f>
        <v>0</v>
      </c>
      <c r="K447" s="624">
        <f>'7. LISTADO DE PELÍCULAS'!K226</f>
        <v>0</v>
      </c>
      <c r="L447" s="622">
        <f>'7. LISTADO DE PELÍCULAS'!L226</f>
        <v>0</v>
      </c>
      <c r="M447" s="623">
        <f>'7. LISTADO DE PELÍCULAS'!M226</f>
        <v>0</v>
      </c>
      <c r="N447" s="624">
        <f>'7. LISTADO DE PELÍCULAS'!N226</f>
        <v>0</v>
      </c>
      <c r="O447" s="32"/>
      <c r="P447" s="352"/>
      <c r="Q447" s="352"/>
      <c r="R447" s="352"/>
    </row>
    <row r="448" spans="2:18" s="347" customFormat="1" ht="35.1" customHeight="1" x14ac:dyDescent="0.25">
      <c r="B448" s="618">
        <f>'7. LISTADO DE PELÍCULAS'!B227</f>
        <v>0</v>
      </c>
      <c r="C448" s="619">
        <f>'7. LISTADO DE PELÍCULAS'!C227</f>
        <v>0</v>
      </c>
      <c r="D448" s="618">
        <f>'7. LISTADO DE PELÍCULAS'!D227</f>
        <v>0</v>
      </c>
      <c r="E448" s="625" t="e">
        <f>VLOOKUP(D448,PAÍSES!$A$2:$C$200,3,FALSE)</f>
        <v>#N/A</v>
      </c>
      <c r="F448" s="622">
        <f>'7. LISTADO DE PELÍCULAS'!F227</f>
        <v>0</v>
      </c>
      <c r="G448" s="624">
        <f>'7. LISTADO DE PELÍCULAS'!G227</f>
        <v>0</v>
      </c>
      <c r="H448" s="622">
        <f>'7. LISTADO DE PELÍCULAS'!H227</f>
        <v>0</v>
      </c>
      <c r="I448" s="623">
        <f>'7. LISTADO DE PELÍCULAS'!I227</f>
        <v>0</v>
      </c>
      <c r="J448" s="623">
        <f>'7. LISTADO DE PELÍCULAS'!J227</f>
        <v>0</v>
      </c>
      <c r="K448" s="624">
        <f>'7. LISTADO DE PELÍCULAS'!K227</f>
        <v>0</v>
      </c>
      <c r="L448" s="622">
        <f>'7. LISTADO DE PELÍCULAS'!L227</f>
        <v>0</v>
      </c>
      <c r="M448" s="623">
        <f>'7. LISTADO DE PELÍCULAS'!M227</f>
        <v>0</v>
      </c>
      <c r="N448" s="624">
        <f>'7. LISTADO DE PELÍCULAS'!N227</f>
        <v>0</v>
      </c>
      <c r="O448" s="32"/>
      <c r="P448" s="352"/>
      <c r="Q448" s="352"/>
      <c r="R448" s="352"/>
    </row>
    <row r="449" spans="2:18" s="347" customFormat="1" ht="35.1" customHeight="1" x14ac:dyDescent="0.25">
      <c r="B449" s="618">
        <f>'7. LISTADO DE PELÍCULAS'!B228</f>
        <v>0</v>
      </c>
      <c r="C449" s="619">
        <f>'7. LISTADO DE PELÍCULAS'!C228</f>
        <v>0</v>
      </c>
      <c r="D449" s="618">
        <f>'7. LISTADO DE PELÍCULAS'!D228</f>
        <v>0</v>
      </c>
      <c r="E449" s="625" t="e">
        <f>VLOOKUP(D449,PAÍSES!$A$2:$C$200,3,FALSE)</f>
        <v>#N/A</v>
      </c>
      <c r="F449" s="622">
        <f>'7. LISTADO DE PELÍCULAS'!F228</f>
        <v>0</v>
      </c>
      <c r="G449" s="624">
        <f>'7. LISTADO DE PELÍCULAS'!G228</f>
        <v>0</v>
      </c>
      <c r="H449" s="622">
        <f>'7. LISTADO DE PELÍCULAS'!H228</f>
        <v>0</v>
      </c>
      <c r="I449" s="623">
        <f>'7. LISTADO DE PELÍCULAS'!I228</f>
        <v>0</v>
      </c>
      <c r="J449" s="623">
        <f>'7. LISTADO DE PELÍCULAS'!J228</f>
        <v>0</v>
      </c>
      <c r="K449" s="624">
        <f>'7. LISTADO DE PELÍCULAS'!K228</f>
        <v>0</v>
      </c>
      <c r="L449" s="622">
        <f>'7. LISTADO DE PELÍCULAS'!L228</f>
        <v>0</v>
      </c>
      <c r="M449" s="623">
        <f>'7. LISTADO DE PELÍCULAS'!M228</f>
        <v>0</v>
      </c>
      <c r="N449" s="624">
        <f>'7. LISTADO DE PELÍCULAS'!N228</f>
        <v>0</v>
      </c>
      <c r="O449" s="32"/>
      <c r="P449" s="352"/>
      <c r="Q449" s="352"/>
      <c r="R449" s="352"/>
    </row>
    <row r="450" spans="2:18" s="347" customFormat="1" ht="35.1" customHeight="1" x14ac:dyDescent="0.25">
      <c r="B450" s="618">
        <f>'7. LISTADO DE PELÍCULAS'!B229</f>
        <v>0</v>
      </c>
      <c r="C450" s="619">
        <f>'7. LISTADO DE PELÍCULAS'!C229</f>
        <v>0</v>
      </c>
      <c r="D450" s="618">
        <f>'7. LISTADO DE PELÍCULAS'!D229</f>
        <v>0</v>
      </c>
      <c r="E450" s="625" t="e">
        <f>VLOOKUP(D450,PAÍSES!$A$2:$C$200,3,FALSE)</f>
        <v>#N/A</v>
      </c>
      <c r="F450" s="622">
        <f>'7. LISTADO DE PELÍCULAS'!F229</f>
        <v>0</v>
      </c>
      <c r="G450" s="624">
        <f>'7. LISTADO DE PELÍCULAS'!G229</f>
        <v>0</v>
      </c>
      <c r="H450" s="622">
        <f>'7. LISTADO DE PELÍCULAS'!H229</f>
        <v>0</v>
      </c>
      <c r="I450" s="623">
        <f>'7. LISTADO DE PELÍCULAS'!I229</f>
        <v>0</v>
      </c>
      <c r="J450" s="623">
        <f>'7. LISTADO DE PELÍCULAS'!J229</f>
        <v>0</v>
      </c>
      <c r="K450" s="624">
        <f>'7. LISTADO DE PELÍCULAS'!K229</f>
        <v>0</v>
      </c>
      <c r="L450" s="622">
        <f>'7. LISTADO DE PELÍCULAS'!L229</f>
        <v>0</v>
      </c>
      <c r="M450" s="623">
        <f>'7. LISTADO DE PELÍCULAS'!M229</f>
        <v>0</v>
      </c>
      <c r="N450" s="624">
        <f>'7. LISTADO DE PELÍCULAS'!N229</f>
        <v>0</v>
      </c>
      <c r="O450" s="32"/>
      <c r="P450" s="352"/>
      <c r="Q450" s="352"/>
      <c r="R450" s="352"/>
    </row>
    <row r="451" spans="2:18" s="347" customFormat="1" ht="35.1" customHeight="1" x14ac:dyDescent="0.25">
      <c r="B451" s="618">
        <f>'7. LISTADO DE PELÍCULAS'!B230</f>
        <v>0</v>
      </c>
      <c r="C451" s="619">
        <f>'7. LISTADO DE PELÍCULAS'!C230</f>
        <v>0</v>
      </c>
      <c r="D451" s="618">
        <f>'7. LISTADO DE PELÍCULAS'!D230</f>
        <v>0</v>
      </c>
      <c r="E451" s="625" t="e">
        <f>VLOOKUP(D451,PAÍSES!$A$2:$C$200,3,FALSE)</f>
        <v>#N/A</v>
      </c>
      <c r="F451" s="622">
        <f>'7. LISTADO DE PELÍCULAS'!F230</f>
        <v>0</v>
      </c>
      <c r="G451" s="624">
        <f>'7. LISTADO DE PELÍCULAS'!G230</f>
        <v>0</v>
      </c>
      <c r="H451" s="622">
        <f>'7. LISTADO DE PELÍCULAS'!H230</f>
        <v>0</v>
      </c>
      <c r="I451" s="623">
        <f>'7. LISTADO DE PELÍCULAS'!I230</f>
        <v>0</v>
      </c>
      <c r="J451" s="623">
        <f>'7. LISTADO DE PELÍCULAS'!J230</f>
        <v>0</v>
      </c>
      <c r="K451" s="624">
        <f>'7. LISTADO DE PELÍCULAS'!K230</f>
        <v>0</v>
      </c>
      <c r="L451" s="622">
        <f>'7. LISTADO DE PELÍCULAS'!L230</f>
        <v>0</v>
      </c>
      <c r="M451" s="623">
        <f>'7. LISTADO DE PELÍCULAS'!M230</f>
        <v>0</v>
      </c>
      <c r="N451" s="624">
        <f>'7. LISTADO DE PELÍCULAS'!N230</f>
        <v>0</v>
      </c>
      <c r="O451" s="32"/>
      <c r="P451" s="352"/>
      <c r="Q451" s="352"/>
      <c r="R451" s="352"/>
    </row>
    <row r="452" spans="2:18" s="347" customFormat="1" ht="35.1" customHeight="1" x14ac:dyDescent="0.25">
      <c r="B452" s="618">
        <f>'7. LISTADO DE PELÍCULAS'!B231</f>
        <v>0</v>
      </c>
      <c r="C452" s="619">
        <f>'7. LISTADO DE PELÍCULAS'!C231</f>
        <v>0</v>
      </c>
      <c r="D452" s="618">
        <f>'7. LISTADO DE PELÍCULAS'!D231</f>
        <v>0</v>
      </c>
      <c r="E452" s="625" t="e">
        <f>VLOOKUP(D452,PAÍSES!$A$2:$C$200,3,FALSE)</f>
        <v>#N/A</v>
      </c>
      <c r="F452" s="622">
        <f>'7. LISTADO DE PELÍCULAS'!F231</f>
        <v>0</v>
      </c>
      <c r="G452" s="624">
        <f>'7. LISTADO DE PELÍCULAS'!G231</f>
        <v>0</v>
      </c>
      <c r="H452" s="622">
        <f>'7. LISTADO DE PELÍCULAS'!H231</f>
        <v>0</v>
      </c>
      <c r="I452" s="623">
        <f>'7. LISTADO DE PELÍCULAS'!I231</f>
        <v>0</v>
      </c>
      <c r="J452" s="623">
        <f>'7. LISTADO DE PELÍCULAS'!J231</f>
        <v>0</v>
      </c>
      <c r="K452" s="624">
        <f>'7. LISTADO DE PELÍCULAS'!K231</f>
        <v>0</v>
      </c>
      <c r="L452" s="622">
        <f>'7. LISTADO DE PELÍCULAS'!L231</f>
        <v>0</v>
      </c>
      <c r="M452" s="623">
        <f>'7. LISTADO DE PELÍCULAS'!M231</f>
        <v>0</v>
      </c>
      <c r="N452" s="624">
        <f>'7. LISTADO DE PELÍCULAS'!N231</f>
        <v>0</v>
      </c>
      <c r="O452" s="32"/>
      <c r="P452" s="352"/>
      <c r="Q452" s="352"/>
      <c r="R452" s="352"/>
    </row>
    <row r="453" spans="2:18" s="347" customFormat="1" ht="35.1" customHeight="1" x14ac:dyDescent="0.25">
      <c r="B453" s="618">
        <f>'7. LISTADO DE PELÍCULAS'!B232</f>
        <v>0</v>
      </c>
      <c r="C453" s="619">
        <f>'7. LISTADO DE PELÍCULAS'!C232</f>
        <v>0</v>
      </c>
      <c r="D453" s="618">
        <f>'7. LISTADO DE PELÍCULAS'!D232</f>
        <v>0</v>
      </c>
      <c r="E453" s="625" t="e">
        <f>VLOOKUP(D453,PAÍSES!$A$2:$C$200,3,FALSE)</f>
        <v>#N/A</v>
      </c>
      <c r="F453" s="622">
        <f>'7. LISTADO DE PELÍCULAS'!F232</f>
        <v>0</v>
      </c>
      <c r="G453" s="624">
        <f>'7. LISTADO DE PELÍCULAS'!G232</f>
        <v>0</v>
      </c>
      <c r="H453" s="622">
        <f>'7. LISTADO DE PELÍCULAS'!H232</f>
        <v>0</v>
      </c>
      <c r="I453" s="623">
        <f>'7. LISTADO DE PELÍCULAS'!I232</f>
        <v>0</v>
      </c>
      <c r="J453" s="623">
        <f>'7. LISTADO DE PELÍCULAS'!J232</f>
        <v>0</v>
      </c>
      <c r="K453" s="624">
        <f>'7. LISTADO DE PELÍCULAS'!K232</f>
        <v>0</v>
      </c>
      <c r="L453" s="622">
        <f>'7. LISTADO DE PELÍCULAS'!L232</f>
        <v>0</v>
      </c>
      <c r="M453" s="623">
        <f>'7. LISTADO DE PELÍCULAS'!M232</f>
        <v>0</v>
      </c>
      <c r="N453" s="624">
        <f>'7. LISTADO DE PELÍCULAS'!N232</f>
        <v>0</v>
      </c>
      <c r="O453" s="32"/>
      <c r="P453" s="352"/>
      <c r="Q453" s="352"/>
      <c r="R453" s="352"/>
    </row>
    <row r="454" spans="2:18" s="347" customFormat="1" ht="35.1" customHeight="1" x14ac:dyDescent="0.25">
      <c r="B454" s="618">
        <f>'7. LISTADO DE PELÍCULAS'!B233</f>
        <v>0</v>
      </c>
      <c r="C454" s="619">
        <f>'7. LISTADO DE PELÍCULAS'!C233</f>
        <v>0</v>
      </c>
      <c r="D454" s="618">
        <f>'7. LISTADO DE PELÍCULAS'!D233</f>
        <v>0</v>
      </c>
      <c r="E454" s="625" t="e">
        <f>VLOOKUP(D454,PAÍSES!$A$2:$C$200,3,FALSE)</f>
        <v>#N/A</v>
      </c>
      <c r="F454" s="622">
        <f>'7. LISTADO DE PELÍCULAS'!F233</f>
        <v>0</v>
      </c>
      <c r="G454" s="624">
        <f>'7. LISTADO DE PELÍCULAS'!G233</f>
        <v>0</v>
      </c>
      <c r="H454" s="622">
        <f>'7. LISTADO DE PELÍCULAS'!H233</f>
        <v>0</v>
      </c>
      <c r="I454" s="623">
        <f>'7. LISTADO DE PELÍCULAS'!I233</f>
        <v>0</v>
      </c>
      <c r="J454" s="623">
        <f>'7. LISTADO DE PELÍCULAS'!J233</f>
        <v>0</v>
      </c>
      <c r="K454" s="624">
        <f>'7. LISTADO DE PELÍCULAS'!K233</f>
        <v>0</v>
      </c>
      <c r="L454" s="622">
        <f>'7. LISTADO DE PELÍCULAS'!L233</f>
        <v>0</v>
      </c>
      <c r="M454" s="623">
        <f>'7. LISTADO DE PELÍCULAS'!M233</f>
        <v>0</v>
      </c>
      <c r="N454" s="624">
        <f>'7. LISTADO DE PELÍCULAS'!N233</f>
        <v>0</v>
      </c>
      <c r="O454" s="32"/>
      <c r="P454" s="352"/>
      <c r="Q454" s="352"/>
      <c r="R454" s="352"/>
    </row>
    <row r="455" spans="2:18" s="347" customFormat="1" ht="35.1" customHeight="1" x14ac:dyDescent="0.25">
      <c r="B455" s="618">
        <f>'7. LISTADO DE PELÍCULAS'!B234</f>
        <v>0</v>
      </c>
      <c r="C455" s="619">
        <f>'7. LISTADO DE PELÍCULAS'!C234</f>
        <v>0</v>
      </c>
      <c r="D455" s="618">
        <f>'7. LISTADO DE PELÍCULAS'!D234</f>
        <v>0</v>
      </c>
      <c r="E455" s="625" t="e">
        <f>VLOOKUP(D455,PAÍSES!$A$2:$C$200,3,FALSE)</f>
        <v>#N/A</v>
      </c>
      <c r="F455" s="622">
        <f>'7. LISTADO DE PELÍCULAS'!F234</f>
        <v>0</v>
      </c>
      <c r="G455" s="624">
        <f>'7. LISTADO DE PELÍCULAS'!G234</f>
        <v>0</v>
      </c>
      <c r="H455" s="622">
        <f>'7. LISTADO DE PELÍCULAS'!H234</f>
        <v>0</v>
      </c>
      <c r="I455" s="623">
        <f>'7. LISTADO DE PELÍCULAS'!I234</f>
        <v>0</v>
      </c>
      <c r="J455" s="623">
        <f>'7. LISTADO DE PELÍCULAS'!J234</f>
        <v>0</v>
      </c>
      <c r="K455" s="624">
        <f>'7. LISTADO DE PELÍCULAS'!K234</f>
        <v>0</v>
      </c>
      <c r="L455" s="622">
        <f>'7. LISTADO DE PELÍCULAS'!L234</f>
        <v>0</v>
      </c>
      <c r="M455" s="623">
        <f>'7. LISTADO DE PELÍCULAS'!M234</f>
        <v>0</v>
      </c>
      <c r="N455" s="624">
        <f>'7. LISTADO DE PELÍCULAS'!N234</f>
        <v>0</v>
      </c>
      <c r="O455" s="32"/>
      <c r="P455" s="352"/>
      <c r="Q455" s="352"/>
      <c r="R455" s="352"/>
    </row>
    <row r="456" spans="2:18" s="347" customFormat="1" ht="35.1" customHeight="1" x14ac:dyDescent="0.25">
      <c r="B456" s="618">
        <f>'7. LISTADO DE PELÍCULAS'!B235</f>
        <v>0</v>
      </c>
      <c r="C456" s="619">
        <f>'7. LISTADO DE PELÍCULAS'!C235</f>
        <v>0</v>
      </c>
      <c r="D456" s="618">
        <f>'7. LISTADO DE PELÍCULAS'!D235</f>
        <v>0</v>
      </c>
      <c r="E456" s="625" t="e">
        <f>VLOOKUP(D456,PAÍSES!$A$2:$C$200,3,FALSE)</f>
        <v>#N/A</v>
      </c>
      <c r="F456" s="622">
        <f>'7. LISTADO DE PELÍCULAS'!F235</f>
        <v>0</v>
      </c>
      <c r="G456" s="624">
        <f>'7. LISTADO DE PELÍCULAS'!G235</f>
        <v>0</v>
      </c>
      <c r="H456" s="622">
        <f>'7. LISTADO DE PELÍCULAS'!H235</f>
        <v>0</v>
      </c>
      <c r="I456" s="623">
        <f>'7. LISTADO DE PELÍCULAS'!I235</f>
        <v>0</v>
      </c>
      <c r="J456" s="623">
        <f>'7. LISTADO DE PELÍCULAS'!J235</f>
        <v>0</v>
      </c>
      <c r="K456" s="624">
        <f>'7. LISTADO DE PELÍCULAS'!K235</f>
        <v>0</v>
      </c>
      <c r="L456" s="622">
        <f>'7. LISTADO DE PELÍCULAS'!L235</f>
        <v>0</v>
      </c>
      <c r="M456" s="623">
        <f>'7. LISTADO DE PELÍCULAS'!M235</f>
        <v>0</v>
      </c>
      <c r="N456" s="624">
        <f>'7. LISTADO DE PELÍCULAS'!N235</f>
        <v>0</v>
      </c>
      <c r="O456" s="32"/>
      <c r="P456" s="352"/>
      <c r="Q456" s="352"/>
      <c r="R456" s="352"/>
    </row>
    <row r="457" spans="2:18" s="347" customFormat="1" ht="35.1" customHeight="1" x14ac:dyDescent="0.25">
      <c r="B457" s="618">
        <f>'7. LISTADO DE PELÍCULAS'!B236</f>
        <v>0</v>
      </c>
      <c r="C457" s="619">
        <f>'7. LISTADO DE PELÍCULAS'!C236</f>
        <v>0</v>
      </c>
      <c r="D457" s="618">
        <f>'7. LISTADO DE PELÍCULAS'!D236</f>
        <v>0</v>
      </c>
      <c r="E457" s="625" t="e">
        <f>VLOOKUP(D457,PAÍSES!$A$2:$C$200,3,FALSE)</f>
        <v>#N/A</v>
      </c>
      <c r="F457" s="622">
        <f>'7. LISTADO DE PELÍCULAS'!F236</f>
        <v>0</v>
      </c>
      <c r="G457" s="624">
        <f>'7. LISTADO DE PELÍCULAS'!G236</f>
        <v>0</v>
      </c>
      <c r="H457" s="622">
        <f>'7. LISTADO DE PELÍCULAS'!H236</f>
        <v>0</v>
      </c>
      <c r="I457" s="623">
        <f>'7. LISTADO DE PELÍCULAS'!I236</f>
        <v>0</v>
      </c>
      <c r="J457" s="623">
        <f>'7. LISTADO DE PELÍCULAS'!J236</f>
        <v>0</v>
      </c>
      <c r="K457" s="624">
        <f>'7. LISTADO DE PELÍCULAS'!K236</f>
        <v>0</v>
      </c>
      <c r="L457" s="622">
        <f>'7. LISTADO DE PELÍCULAS'!L236</f>
        <v>0</v>
      </c>
      <c r="M457" s="623">
        <f>'7. LISTADO DE PELÍCULAS'!M236</f>
        <v>0</v>
      </c>
      <c r="N457" s="624">
        <f>'7. LISTADO DE PELÍCULAS'!N236</f>
        <v>0</v>
      </c>
      <c r="O457" s="32"/>
      <c r="P457" s="352"/>
      <c r="Q457" s="352"/>
      <c r="R457" s="352"/>
    </row>
    <row r="458" spans="2:18" s="347" customFormat="1" ht="35.1" customHeight="1" x14ac:dyDescent="0.25">
      <c r="B458" s="618">
        <f>'7. LISTADO DE PELÍCULAS'!B237</f>
        <v>0</v>
      </c>
      <c r="C458" s="619">
        <f>'7. LISTADO DE PELÍCULAS'!C237</f>
        <v>0</v>
      </c>
      <c r="D458" s="618">
        <f>'7. LISTADO DE PELÍCULAS'!D237</f>
        <v>0</v>
      </c>
      <c r="E458" s="625" t="e">
        <f>VLOOKUP(D458,PAÍSES!$A$2:$C$200,3,FALSE)</f>
        <v>#N/A</v>
      </c>
      <c r="F458" s="622">
        <f>'7. LISTADO DE PELÍCULAS'!F237</f>
        <v>0</v>
      </c>
      <c r="G458" s="624">
        <f>'7. LISTADO DE PELÍCULAS'!G237</f>
        <v>0</v>
      </c>
      <c r="H458" s="622">
        <f>'7. LISTADO DE PELÍCULAS'!H237</f>
        <v>0</v>
      </c>
      <c r="I458" s="623">
        <f>'7. LISTADO DE PELÍCULAS'!I237</f>
        <v>0</v>
      </c>
      <c r="J458" s="623">
        <f>'7. LISTADO DE PELÍCULAS'!J237</f>
        <v>0</v>
      </c>
      <c r="K458" s="624">
        <f>'7. LISTADO DE PELÍCULAS'!K237</f>
        <v>0</v>
      </c>
      <c r="L458" s="622">
        <f>'7. LISTADO DE PELÍCULAS'!L237</f>
        <v>0</v>
      </c>
      <c r="M458" s="623">
        <f>'7. LISTADO DE PELÍCULAS'!M237</f>
        <v>0</v>
      </c>
      <c r="N458" s="624">
        <f>'7. LISTADO DE PELÍCULAS'!N237</f>
        <v>0</v>
      </c>
      <c r="O458" s="32"/>
      <c r="P458" s="352"/>
      <c r="Q458" s="352"/>
      <c r="R458" s="352"/>
    </row>
    <row r="459" spans="2:18" s="347" customFormat="1" ht="35.1" customHeight="1" x14ac:dyDescent="0.25">
      <c r="B459" s="618">
        <f>'7. LISTADO DE PELÍCULAS'!B238</f>
        <v>0</v>
      </c>
      <c r="C459" s="619">
        <f>'7. LISTADO DE PELÍCULAS'!C238</f>
        <v>0</v>
      </c>
      <c r="D459" s="618">
        <f>'7. LISTADO DE PELÍCULAS'!D238</f>
        <v>0</v>
      </c>
      <c r="E459" s="625" t="e">
        <f>VLOOKUP(D459,PAÍSES!$A$2:$C$200,3,FALSE)</f>
        <v>#N/A</v>
      </c>
      <c r="F459" s="622">
        <f>'7. LISTADO DE PELÍCULAS'!F238</f>
        <v>0</v>
      </c>
      <c r="G459" s="624">
        <f>'7. LISTADO DE PELÍCULAS'!G238</f>
        <v>0</v>
      </c>
      <c r="H459" s="622">
        <f>'7. LISTADO DE PELÍCULAS'!H238</f>
        <v>0</v>
      </c>
      <c r="I459" s="623">
        <f>'7. LISTADO DE PELÍCULAS'!I238</f>
        <v>0</v>
      </c>
      <c r="J459" s="623">
        <f>'7. LISTADO DE PELÍCULAS'!J238</f>
        <v>0</v>
      </c>
      <c r="K459" s="624">
        <f>'7. LISTADO DE PELÍCULAS'!K238</f>
        <v>0</v>
      </c>
      <c r="L459" s="622">
        <f>'7. LISTADO DE PELÍCULAS'!L238</f>
        <v>0</v>
      </c>
      <c r="M459" s="623">
        <f>'7. LISTADO DE PELÍCULAS'!M238</f>
        <v>0</v>
      </c>
      <c r="N459" s="624">
        <f>'7. LISTADO DE PELÍCULAS'!N238</f>
        <v>0</v>
      </c>
      <c r="O459" s="32"/>
      <c r="P459" s="352"/>
      <c r="Q459" s="352"/>
      <c r="R459" s="352"/>
    </row>
    <row r="460" spans="2:18" s="347" customFormat="1" ht="35.1" customHeight="1" x14ac:dyDescent="0.25">
      <c r="B460" s="618">
        <f>'7. LISTADO DE PELÍCULAS'!B239</f>
        <v>0</v>
      </c>
      <c r="C460" s="619">
        <f>'7. LISTADO DE PELÍCULAS'!C239</f>
        <v>0</v>
      </c>
      <c r="D460" s="618">
        <f>'7. LISTADO DE PELÍCULAS'!D239</f>
        <v>0</v>
      </c>
      <c r="E460" s="625" t="e">
        <f>VLOOKUP(D460,PAÍSES!$A$2:$C$200,3,FALSE)</f>
        <v>#N/A</v>
      </c>
      <c r="F460" s="622">
        <f>'7. LISTADO DE PELÍCULAS'!F239</f>
        <v>0</v>
      </c>
      <c r="G460" s="624">
        <f>'7. LISTADO DE PELÍCULAS'!G239</f>
        <v>0</v>
      </c>
      <c r="H460" s="622">
        <f>'7. LISTADO DE PELÍCULAS'!H239</f>
        <v>0</v>
      </c>
      <c r="I460" s="623">
        <f>'7. LISTADO DE PELÍCULAS'!I239</f>
        <v>0</v>
      </c>
      <c r="J460" s="623">
        <f>'7. LISTADO DE PELÍCULAS'!J239</f>
        <v>0</v>
      </c>
      <c r="K460" s="624">
        <f>'7. LISTADO DE PELÍCULAS'!K239</f>
        <v>0</v>
      </c>
      <c r="L460" s="622">
        <f>'7. LISTADO DE PELÍCULAS'!L239</f>
        <v>0</v>
      </c>
      <c r="M460" s="623">
        <f>'7. LISTADO DE PELÍCULAS'!M239</f>
        <v>0</v>
      </c>
      <c r="N460" s="624">
        <f>'7. LISTADO DE PELÍCULAS'!N239</f>
        <v>0</v>
      </c>
      <c r="O460" s="32"/>
      <c r="P460" s="352"/>
      <c r="Q460" s="352"/>
      <c r="R460" s="352"/>
    </row>
    <row r="461" spans="2:18" s="347" customFormat="1" ht="35.1" customHeight="1" x14ac:dyDescent="0.25">
      <c r="B461" s="618">
        <f>'7. LISTADO DE PELÍCULAS'!B240</f>
        <v>0</v>
      </c>
      <c r="C461" s="619">
        <f>'7. LISTADO DE PELÍCULAS'!C240</f>
        <v>0</v>
      </c>
      <c r="D461" s="618">
        <f>'7. LISTADO DE PELÍCULAS'!D240</f>
        <v>0</v>
      </c>
      <c r="E461" s="625" t="e">
        <f>VLOOKUP(D461,PAÍSES!$A$2:$C$200,3,FALSE)</f>
        <v>#N/A</v>
      </c>
      <c r="F461" s="622">
        <f>'7. LISTADO DE PELÍCULAS'!F240</f>
        <v>0</v>
      </c>
      <c r="G461" s="624">
        <f>'7. LISTADO DE PELÍCULAS'!G240</f>
        <v>0</v>
      </c>
      <c r="H461" s="622">
        <f>'7. LISTADO DE PELÍCULAS'!H240</f>
        <v>0</v>
      </c>
      <c r="I461" s="623">
        <f>'7. LISTADO DE PELÍCULAS'!I240</f>
        <v>0</v>
      </c>
      <c r="J461" s="623">
        <f>'7. LISTADO DE PELÍCULAS'!J240</f>
        <v>0</v>
      </c>
      <c r="K461" s="624">
        <f>'7. LISTADO DE PELÍCULAS'!K240</f>
        <v>0</v>
      </c>
      <c r="L461" s="622">
        <f>'7. LISTADO DE PELÍCULAS'!L240</f>
        <v>0</v>
      </c>
      <c r="M461" s="623">
        <f>'7. LISTADO DE PELÍCULAS'!M240</f>
        <v>0</v>
      </c>
      <c r="N461" s="624">
        <f>'7. LISTADO DE PELÍCULAS'!N240</f>
        <v>0</v>
      </c>
      <c r="O461" s="32"/>
      <c r="P461" s="352"/>
      <c r="Q461" s="352"/>
      <c r="R461" s="352"/>
    </row>
    <row r="462" spans="2:18" s="347" customFormat="1" ht="35.1" customHeight="1" x14ac:dyDescent="0.25">
      <c r="B462" s="618">
        <f>'7. LISTADO DE PELÍCULAS'!B241</f>
        <v>0</v>
      </c>
      <c r="C462" s="619">
        <f>'7. LISTADO DE PELÍCULAS'!C241</f>
        <v>0</v>
      </c>
      <c r="D462" s="618">
        <f>'7. LISTADO DE PELÍCULAS'!D241</f>
        <v>0</v>
      </c>
      <c r="E462" s="625" t="e">
        <f>VLOOKUP(D462,PAÍSES!$A$2:$C$200,3,FALSE)</f>
        <v>#N/A</v>
      </c>
      <c r="F462" s="622">
        <f>'7. LISTADO DE PELÍCULAS'!F241</f>
        <v>0</v>
      </c>
      <c r="G462" s="624">
        <f>'7. LISTADO DE PELÍCULAS'!G241</f>
        <v>0</v>
      </c>
      <c r="H462" s="622">
        <f>'7. LISTADO DE PELÍCULAS'!H241</f>
        <v>0</v>
      </c>
      <c r="I462" s="623">
        <f>'7. LISTADO DE PELÍCULAS'!I241</f>
        <v>0</v>
      </c>
      <c r="J462" s="623">
        <f>'7. LISTADO DE PELÍCULAS'!J241</f>
        <v>0</v>
      </c>
      <c r="K462" s="624">
        <f>'7. LISTADO DE PELÍCULAS'!K241</f>
        <v>0</v>
      </c>
      <c r="L462" s="622">
        <f>'7. LISTADO DE PELÍCULAS'!L241</f>
        <v>0</v>
      </c>
      <c r="M462" s="623">
        <f>'7. LISTADO DE PELÍCULAS'!M241</f>
        <v>0</v>
      </c>
      <c r="N462" s="624">
        <f>'7. LISTADO DE PELÍCULAS'!N241</f>
        <v>0</v>
      </c>
      <c r="O462" s="32"/>
      <c r="P462" s="352"/>
      <c r="Q462" s="352"/>
      <c r="R462" s="352"/>
    </row>
    <row r="463" spans="2:18" s="347" customFormat="1" ht="35.1" customHeight="1" x14ac:dyDescent="0.25">
      <c r="B463" s="618">
        <f>'7. LISTADO DE PELÍCULAS'!B242</f>
        <v>0</v>
      </c>
      <c r="C463" s="619">
        <f>'7. LISTADO DE PELÍCULAS'!C242</f>
        <v>0</v>
      </c>
      <c r="D463" s="618">
        <f>'7. LISTADO DE PELÍCULAS'!D242</f>
        <v>0</v>
      </c>
      <c r="E463" s="625" t="e">
        <f>VLOOKUP(D463,PAÍSES!$A$2:$C$200,3,FALSE)</f>
        <v>#N/A</v>
      </c>
      <c r="F463" s="622">
        <f>'7. LISTADO DE PELÍCULAS'!F242</f>
        <v>0</v>
      </c>
      <c r="G463" s="624">
        <f>'7. LISTADO DE PELÍCULAS'!G242</f>
        <v>0</v>
      </c>
      <c r="H463" s="622">
        <f>'7. LISTADO DE PELÍCULAS'!H242</f>
        <v>0</v>
      </c>
      <c r="I463" s="623">
        <f>'7. LISTADO DE PELÍCULAS'!I242</f>
        <v>0</v>
      </c>
      <c r="J463" s="623">
        <f>'7. LISTADO DE PELÍCULAS'!J242</f>
        <v>0</v>
      </c>
      <c r="K463" s="624">
        <f>'7. LISTADO DE PELÍCULAS'!K242</f>
        <v>0</v>
      </c>
      <c r="L463" s="622">
        <f>'7. LISTADO DE PELÍCULAS'!L242</f>
        <v>0</v>
      </c>
      <c r="M463" s="623">
        <f>'7. LISTADO DE PELÍCULAS'!M242</f>
        <v>0</v>
      </c>
      <c r="N463" s="624">
        <f>'7. LISTADO DE PELÍCULAS'!N242</f>
        <v>0</v>
      </c>
      <c r="O463" s="32"/>
      <c r="P463" s="352"/>
      <c r="Q463" s="352"/>
      <c r="R463" s="352"/>
    </row>
    <row r="464" spans="2:18" s="347" customFormat="1" ht="35.1" customHeight="1" x14ac:dyDescent="0.25">
      <c r="B464" s="618">
        <f>'7. LISTADO DE PELÍCULAS'!B243</f>
        <v>0</v>
      </c>
      <c r="C464" s="619">
        <f>'7. LISTADO DE PELÍCULAS'!C243</f>
        <v>0</v>
      </c>
      <c r="D464" s="618">
        <f>'7. LISTADO DE PELÍCULAS'!D243</f>
        <v>0</v>
      </c>
      <c r="E464" s="625" t="e">
        <f>VLOOKUP(D464,PAÍSES!$A$2:$C$200,3,FALSE)</f>
        <v>#N/A</v>
      </c>
      <c r="F464" s="622">
        <f>'7. LISTADO DE PELÍCULAS'!F243</f>
        <v>0</v>
      </c>
      <c r="G464" s="624">
        <f>'7. LISTADO DE PELÍCULAS'!G243</f>
        <v>0</v>
      </c>
      <c r="H464" s="622">
        <f>'7. LISTADO DE PELÍCULAS'!H243</f>
        <v>0</v>
      </c>
      <c r="I464" s="623">
        <f>'7. LISTADO DE PELÍCULAS'!I243</f>
        <v>0</v>
      </c>
      <c r="J464" s="623">
        <f>'7. LISTADO DE PELÍCULAS'!J243</f>
        <v>0</v>
      </c>
      <c r="K464" s="624">
        <f>'7. LISTADO DE PELÍCULAS'!K243</f>
        <v>0</v>
      </c>
      <c r="L464" s="622">
        <f>'7. LISTADO DE PELÍCULAS'!L243</f>
        <v>0</v>
      </c>
      <c r="M464" s="623">
        <f>'7. LISTADO DE PELÍCULAS'!M243</f>
        <v>0</v>
      </c>
      <c r="N464" s="624">
        <f>'7. LISTADO DE PELÍCULAS'!N243</f>
        <v>0</v>
      </c>
      <c r="O464" s="32"/>
      <c r="P464" s="352"/>
      <c r="Q464" s="352"/>
      <c r="R464" s="352"/>
    </row>
    <row r="465" spans="2:18" s="347" customFormat="1" ht="35.1" customHeight="1" x14ac:dyDescent="0.25">
      <c r="B465" s="618">
        <f>'7. LISTADO DE PELÍCULAS'!B244</f>
        <v>0</v>
      </c>
      <c r="C465" s="619">
        <f>'7. LISTADO DE PELÍCULAS'!C244</f>
        <v>0</v>
      </c>
      <c r="D465" s="618">
        <f>'7. LISTADO DE PELÍCULAS'!D244</f>
        <v>0</v>
      </c>
      <c r="E465" s="625" t="e">
        <f>VLOOKUP(D465,PAÍSES!$A$2:$C$200,3,FALSE)</f>
        <v>#N/A</v>
      </c>
      <c r="F465" s="622">
        <f>'7. LISTADO DE PELÍCULAS'!F244</f>
        <v>0</v>
      </c>
      <c r="G465" s="624">
        <f>'7. LISTADO DE PELÍCULAS'!G244</f>
        <v>0</v>
      </c>
      <c r="H465" s="622">
        <f>'7. LISTADO DE PELÍCULAS'!H244</f>
        <v>0</v>
      </c>
      <c r="I465" s="623">
        <f>'7. LISTADO DE PELÍCULAS'!I244</f>
        <v>0</v>
      </c>
      <c r="J465" s="623">
        <f>'7. LISTADO DE PELÍCULAS'!J244</f>
        <v>0</v>
      </c>
      <c r="K465" s="624">
        <f>'7. LISTADO DE PELÍCULAS'!K244</f>
        <v>0</v>
      </c>
      <c r="L465" s="622">
        <f>'7. LISTADO DE PELÍCULAS'!L244</f>
        <v>0</v>
      </c>
      <c r="M465" s="623">
        <f>'7. LISTADO DE PELÍCULAS'!M244</f>
        <v>0</v>
      </c>
      <c r="N465" s="624">
        <f>'7. LISTADO DE PELÍCULAS'!N244</f>
        <v>0</v>
      </c>
      <c r="O465" s="32"/>
      <c r="P465" s="352"/>
      <c r="Q465" s="352"/>
      <c r="R465" s="352"/>
    </row>
    <row r="466" spans="2:18" s="347" customFormat="1" ht="35.1" customHeight="1" x14ac:dyDescent="0.25">
      <c r="B466" s="618">
        <f>'7. LISTADO DE PELÍCULAS'!B245</f>
        <v>0</v>
      </c>
      <c r="C466" s="619">
        <f>'7. LISTADO DE PELÍCULAS'!C245</f>
        <v>0</v>
      </c>
      <c r="D466" s="618">
        <f>'7. LISTADO DE PELÍCULAS'!D245</f>
        <v>0</v>
      </c>
      <c r="E466" s="625" t="e">
        <f>VLOOKUP(D466,PAÍSES!$A$2:$C$200,3,FALSE)</f>
        <v>#N/A</v>
      </c>
      <c r="F466" s="622">
        <f>'7. LISTADO DE PELÍCULAS'!F245</f>
        <v>0</v>
      </c>
      <c r="G466" s="624">
        <f>'7. LISTADO DE PELÍCULAS'!G245</f>
        <v>0</v>
      </c>
      <c r="H466" s="622">
        <f>'7. LISTADO DE PELÍCULAS'!H245</f>
        <v>0</v>
      </c>
      <c r="I466" s="623">
        <f>'7. LISTADO DE PELÍCULAS'!I245</f>
        <v>0</v>
      </c>
      <c r="J466" s="623">
        <f>'7. LISTADO DE PELÍCULAS'!J245</f>
        <v>0</v>
      </c>
      <c r="K466" s="624">
        <f>'7. LISTADO DE PELÍCULAS'!K245</f>
        <v>0</v>
      </c>
      <c r="L466" s="622">
        <f>'7. LISTADO DE PELÍCULAS'!L245</f>
        <v>0</v>
      </c>
      <c r="M466" s="623">
        <f>'7. LISTADO DE PELÍCULAS'!M245</f>
        <v>0</v>
      </c>
      <c r="N466" s="624">
        <f>'7. LISTADO DE PELÍCULAS'!N245</f>
        <v>0</v>
      </c>
      <c r="O466" s="32"/>
      <c r="P466" s="352"/>
      <c r="Q466" s="352"/>
      <c r="R466" s="352"/>
    </row>
    <row r="467" spans="2:18" s="347" customFormat="1" ht="35.1" customHeight="1" x14ac:dyDescent="0.25">
      <c r="B467" s="618">
        <f>'7. LISTADO DE PELÍCULAS'!B246</f>
        <v>0</v>
      </c>
      <c r="C467" s="619">
        <f>'7. LISTADO DE PELÍCULAS'!C246</f>
        <v>0</v>
      </c>
      <c r="D467" s="618">
        <f>'7. LISTADO DE PELÍCULAS'!D246</f>
        <v>0</v>
      </c>
      <c r="E467" s="625" t="e">
        <f>VLOOKUP(D467,PAÍSES!$A$2:$C$200,3,FALSE)</f>
        <v>#N/A</v>
      </c>
      <c r="F467" s="622">
        <f>'7. LISTADO DE PELÍCULAS'!F246</f>
        <v>0</v>
      </c>
      <c r="G467" s="624">
        <f>'7. LISTADO DE PELÍCULAS'!G246</f>
        <v>0</v>
      </c>
      <c r="H467" s="622">
        <f>'7. LISTADO DE PELÍCULAS'!H246</f>
        <v>0</v>
      </c>
      <c r="I467" s="623">
        <f>'7. LISTADO DE PELÍCULAS'!I246</f>
        <v>0</v>
      </c>
      <c r="J467" s="623">
        <f>'7. LISTADO DE PELÍCULAS'!J246</f>
        <v>0</v>
      </c>
      <c r="K467" s="624">
        <f>'7. LISTADO DE PELÍCULAS'!K246</f>
        <v>0</v>
      </c>
      <c r="L467" s="622">
        <f>'7. LISTADO DE PELÍCULAS'!L246</f>
        <v>0</v>
      </c>
      <c r="M467" s="623">
        <f>'7. LISTADO DE PELÍCULAS'!M246</f>
        <v>0</v>
      </c>
      <c r="N467" s="624">
        <f>'7. LISTADO DE PELÍCULAS'!N246</f>
        <v>0</v>
      </c>
      <c r="O467" s="32"/>
      <c r="P467" s="352"/>
      <c r="Q467" s="352"/>
      <c r="R467" s="352"/>
    </row>
    <row r="468" spans="2:18" s="347" customFormat="1" ht="35.1" customHeight="1" x14ac:dyDescent="0.25">
      <c r="B468" s="618">
        <f>'7. LISTADO DE PELÍCULAS'!B247</f>
        <v>0</v>
      </c>
      <c r="C468" s="619">
        <f>'7. LISTADO DE PELÍCULAS'!C247</f>
        <v>0</v>
      </c>
      <c r="D468" s="618">
        <f>'7. LISTADO DE PELÍCULAS'!D247</f>
        <v>0</v>
      </c>
      <c r="E468" s="625" t="e">
        <f>VLOOKUP(D468,PAÍSES!$A$2:$C$200,3,FALSE)</f>
        <v>#N/A</v>
      </c>
      <c r="F468" s="622">
        <f>'7. LISTADO DE PELÍCULAS'!F247</f>
        <v>0</v>
      </c>
      <c r="G468" s="624">
        <f>'7. LISTADO DE PELÍCULAS'!G247</f>
        <v>0</v>
      </c>
      <c r="H468" s="622">
        <f>'7. LISTADO DE PELÍCULAS'!H247</f>
        <v>0</v>
      </c>
      <c r="I468" s="623">
        <f>'7. LISTADO DE PELÍCULAS'!I247</f>
        <v>0</v>
      </c>
      <c r="J468" s="623">
        <f>'7. LISTADO DE PELÍCULAS'!J247</f>
        <v>0</v>
      </c>
      <c r="K468" s="624">
        <f>'7. LISTADO DE PELÍCULAS'!K247</f>
        <v>0</v>
      </c>
      <c r="L468" s="622">
        <f>'7. LISTADO DE PELÍCULAS'!L247</f>
        <v>0</v>
      </c>
      <c r="M468" s="623">
        <f>'7. LISTADO DE PELÍCULAS'!M247</f>
        <v>0</v>
      </c>
      <c r="N468" s="624">
        <f>'7. LISTADO DE PELÍCULAS'!N247</f>
        <v>0</v>
      </c>
      <c r="O468" s="32"/>
      <c r="P468" s="352"/>
      <c r="Q468" s="352"/>
      <c r="R468" s="352"/>
    </row>
    <row r="469" spans="2:18" s="347" customFormat="1" ht="35.1" customHeight="1" x14ac:dyDescent="0.25">
      <c r="B469" s="618">
        <f>'7. LISTADO DE PELÍCULAS'!B248</f>
        <v>0</v>
      </c>
      <c r="C469" s="619">
        <f>'7. LISTADO DE PELÍCULAS'!C248</f>
        <v>0</v>
      </c>
      <c r="D469" s="618">
        <f>'7. LISTADO DE PELÍCULAS'!D248</f>
        <v>0</v>
      </c>
      <c r="E469" s="625" t="e">
        <f>VLOOKUP(D469,PAÍSES!$A$2:$C$200,3,FALSE)</f>
        <v>#N/A</v>
      </c>
      <c r="F469" s="622">
        <f>'7. LISTADO DE PELÍCULAS'!F248</f>
        <v>0</v>
      </c>
      <c r="G469" s="624">
        <f>'7. LISTADO DE PELÍCULAS'!G248</f>
        <v>0</v>
      </c>
      <c r="H469" s="622">
        <f>'7. LISTADO DE PELÍCULAS'!H248</f>
        <v>0</v>
      </c>
      <c r="I469" s="623">
        <f>'7. LISTADO DE PELÍCULAS'!I248</f>
        <v>0</v>
      </c>
      <c r="J469" s="623">
        <f>'7. LISTADO DE PELÍCULAS'!J248</f>
        <v>0</v>
      </c>
      <c r="K469" s="624">
        <f>'7. LISTADO DE PELÍCULAS'!K248</f>
        <v>0</v>
      </c>
      <c r="L469" s="622">
        <f>'7. LISTADO DE PELÍCULAS'!L248</f>
        <v>0</v>
      </c>
      <c r="M469" s="623">
        <f>'7. LISTADO DE PELÍCULAS'!M248</f>
        <v>0</v>
      </c>
      <c r="N469" s="624">
        <f>'7. LISTADO DE PELÍCULAS'!N248</f>
        <v>0</v>
      </c>
      <c r="O469" s="32"/>
      <c r="P469" s="352"/>
      <c r="Q469" s="352"/>
      <c r="R469" s="352"/>
    </row>
    <row r="470" spans="2:18" s="347" customFormat="1" ht="35.1" customHeight="1" x14ac:dyDescent="0.25">
      <c r="B470" s="618">
        <f>'7. LISTADO DE PELÍCULAS'!B249</f>
        <v>0</v>
      </c>
      <c r="C470" s="619">
        <f>'7. LISTADO DE PELÍCULAS'!C249</f>
        <v>0</v>
      </c>
      <c r="D470" s="618">
        <f>'7. LISTADO DE PELÍCULAS'!D249</f>
        <v>0</v>
      </c>
      <c r="E470" s="625" t="e">
        <f>VLOOKUP(D470,PAÍSES!$A$2:$C$200,3,FALSE)</f>
        <v>#N/A</v>
      </c>
      <c r="F470" s="622">
        <f>'7. LISTADO DE PELÍCULAS'!F249</f>
        <v>0</v>
      </c>
      <c r="G470" s="624">
        <f>'7. LISTADO DE PELÍCULAS'!G249</f>
        <v>0</v>
      </c>
      <c r="H470" s="622">
        <f>'7. LISTADO DE PELÍCULAS'!H249</f>
        <v>0</v>
      </c>
      <c r="I470" s="623">
        <f>'7. LISTADO DE PELÍCULAS'!I249</f>
        <v>0</v>
      </c>
      <c r="J470" s="623">
        <f>'7. LISTADO DE PELÍCULAS'!J249</f>
        <v>0</v>
      </c>
      <c r="K470" s="624">
        <f>'7. LISTADO DE PELÍCULAS'!K249</f>
        <v>0</v>
      </c>
      <c r="L470" s="622">
        <f>'7. LISTADO DE PELÍCULAS'!L249</f>
        <v>0</v>
      </c>
      <c r="M470" s="623">
        <f>'7. LISTADO DE PELÍCULAS'!M249</f>
        <v>0</v>
      </c>
      <c r="N470" s="624">
        <f>'7. LISTADO DE PELÍCULAS'!N249</f>
        <v>0</v>
      </c>
      <c r="O470" s="32"/>
      <c r="P470" s="352"/>
      <c r="Q470" s="352"/>
      <c r="R470" s="352"/>
    </row>
    <row r="471" spans="2:18" s="347" customFormat="1" ht="35.1" customHeight="1" x14ac:dyDescent="0.25">
      <c r="B471" s="618">
        <f>'7. LISTADO DE PELÍCULAS'!B250</f>
        <v>0</v>
      </c>
      <c r="C471" s="619">
        <f>'7. LISTADO DE PELÍCULAS'!C250</f>
        <v>0</v>
      </c>
      <c r="D471" s="618">
        <f>'7. LISTADO DE PELÍCULAS'!D250</f>
        <v>0</v>
      </c>
      <c r="E471" s="625" t="e">
        <f>VLOOKUP(D471,PAÍSES!$A$2:$C$200,3,FALSE)</f>
        <v>#N/A</v>
      </c>
      <c r="F471" s="622">
        <f>'7. LISTADO DE PELÍCULAS'!F250</f>
        <v>0</v>
      </c>
      <c r="G471" s="624">
        <f>'7. LISTADO DE PELÍCULAS'!G250</f>
        <v>0</v>
      </c>
      <c r="H471" s="622">
        <f>'7. LISTADO DE PELÍCULAS'!H250</f>
        <v>0</v>
      </c>
      <c r="I471" s="623">
        <f>'7. LISTADO DE PELÍCULAS'!I250</f>
        <v>0</v>
      </c>
      <c r="J471" s="623">
        <f>'7. LISTADO DE PELÍCULAS'!J250</f>
        <v>0</v>
      </c>
      <c r="K471" s="624">
        <f>'7. LISTADO DE PELÍCULAS'!K250</f>
        <v>0</v>
      </c>
      <c r="L471" s="622">
        <f>'7. LISTADO DE PELÍCULAS'!L250</f>
        <v>0</v>
      </c>
      <c r="M471" s="623">
        <f>'7. LISTADO DE PELÍCULAS'!M250</f>
        <v>0</v>
      </c>
      <c r="N471" s="624">
        <f>'7. LISTADO DE PELÍCULAS'!N250</f>
        <v>0</v>
      </c>
      <c r="O471" s="32"/>
      <c r="P471" s="352"/>
      <c r="Q471" s="352"/>
      <c r="R471" s="352"/>
    </row>
    <row r="472" spans="2:18" s="347" customFormat="1" ht="35.1" customHeight="1" x14ac:dyDescent="0.25">
      <c r="B472" s="618">
        <f>'7. LISTADO DE PELÍCULAS'!B251</f>
        <v>0</v>
      </c>
      <c r="C472" s="619">
        <f>'7. LISTADO DE PELÍCULAS'!C251</f>
        <v>0</v>
      </c>
      <c r="D472" s="618">
        <f>'7. LISTADO DE PELÍCULAS'!D251</f>
        <v>0</v>
      </c>
      <c r="E472" s="625" t="e">
        <f>VLOOKUP(D472,PAÍSES!$A$2:$C$200,3,FALSE)</f>
        <v>#N/A</v>
      </c>
      <c r="F472" s="622">
        <f>'7. LISTADO DE PELÍCULAS'!F251</f>
        <v>0</v>
      </c>
      <c r="G472" s="624">
        <f>'7. LISTADO DE PELÍCULAS'!G251</f>
        <v>0</v>
      </c>
      <c r="H472" s="622">
        <f>'7. LISTADO DE PELÍCULAS'!H251</f>
        <v>0</v>
      </c>
      <c r="I472" s="623">
        <f>'7. LISTADO DE PELÍCULAS'!I251</f>
        <v>0</v>
      </c>
      <c r="J472" s="623">
        <f>'7. LISTADO DE PELÍCULAS'!J251</f>
        <v>0</v>
      </c>
      <c r="K472" s="624">
        <f>'7. LISTADO DE PELÍCULAS'!K251</f>
        <v>0</v>
      </c>
      <c r="L472" s="622">
        <f>'7. LISTADO DE PELÍCULAS'!L251</f>
        <v>0</v>
      </c>
      <c r="M472" s="623">
        <f>'7. LISTADO DE PELÍCULAS'!M251</f>
        <v>0</v>
      </c>
      <c r="N472" s="624">
        <f>'7. LISTADO DE PELÍCULAS'!N251</f>
        <v>0</v>
      </c>
      <c r="O472" s="32"/>
      <c r="P472" s="352"/>
      <c r="Q472" s="352"/>
      <c r="R472" s="352"/>
    </row>
    <row r="473" spans="2:18" s="347" customFormat="1" ht="35.1" customHeight="1" x14ac:dyDescent="0.25">
      <c r="B473" s="618">
        <f>'7. LISTADO DE PELÍCULAS'!B252</f>
        <v>0</v>
      </c>
      <c r="C473" s="619">
        <f>'7. LISTADO DE PELÍCULAS'!C252</f>
        <v>0</v>
      </c>
      <c r="D473" s="618">
        <f>'7. LISTADO DE PELÍCULAS'!D252</f>
        <v>0</v>
      </c>
      <c r="E473" s="625" t="e">
        <f>VLOOKUP(D473,PAÍSES!$A$2:$C$200,3,FALSE)</f>
        <v>#N/A</v>
      </c>
      <c r="F473" s="622">
        <f>'7. LISTADO DE PELÍCULAS'!F252</f>
        <v>0</v>
      </c>
      <c r="G473" s="624">
        <f>'7. LISTADO DE PELÍCULAS'!G252</f>
        <v>0</v>
      </c>
      <c r="H473" s="622">
        <f>'7. LISTADO DE PELÍCULAS'!H252</f>
        <v>0</v>
      </c>
      <c r="I473" s="623">
        <f>'7. LISTADO DE PELÍCULAS'!I252</f>
        <v>0</v>
      </c>
      <c r="J473" s="623">
        <f>'7. LISTADO DE PELÍCULAS'!J252</f>
        <v>0</v>
      </c>
      <c r="K473" s="624">
        <f>'7. LISTADO DE PELÍCULAS'!K252</f>
        <v>0</v>
      </c>
      <c r="L473" s="622">
        <f>'7. LISTADO DE PELÍCULAS'!L252</f>
        <v>0</v>
      </c>
      <c r="M473" s="623">
        <f>'7. LISTADO DE PELÍCULAS'!M252</f>
        <v>0</v>
      </c>
      <c r="N473" s="624">
        <f>'7. LISTADO DE PELÍCULAS'!N252</f>
        <v>0</v>
      </c>
      <c r="O473" s="32"/>
      <c r="P473" s="352"/>
      <c r="Q473" s="352"/>
      <c r="R473" s="352"/>
    </row>
    <row r="474" spans="2:18" s="347" customFormat="1" ht="35.1" customHeight="1" x14ac:dyDescent="0.25">
      <c r="B474" s="618">
        <f>'7. LISTADO DE PELÍCULAS'!B253</f>
        <v>0</v>
      </c>
      <c r="C474" s="619">
        <f>'7. LISTADO DE PELÍCULAS'!C253</f>
        <v>0</v>
      </c>
      <c r="D474" s="618">
        <f>'7. LISTADO DE PELÍCULAS'!D253</f>
        <v>0</v>
      </c>
      <c r="E474" s="625" t="e">
        <f>VLOOKUP(D474,PAÍSES!$A$2:$C$200,3,FALSE)</f>
        <v>#N/A</v>
      </c>
      <c r="F474" s="622">
        <f>'7. LISTADO DE PELÍCULAS'!F253</f>
        <v>0</v>
      </c>
      <c r="G474" s="624">
        <f>'7. LISTADO DE PELÍCULAS'!G253</f>
        <v>0</v>
      </c>
      <c r="H474" s="622">
        <f>'7. LISTADO DE PELÍCULAS'!H253</f>
        <v>0</v>
      </c>
      <c r="I474" s="623">
        <f>'7. LISTADO DE PELÍCULAS'!I253</f>
        <v>0</v>
      </c>
      <c r="J474" s="623">
        <f>'7. LISTADO DE PELÍCULAS'!J253</f>
        <v>0</v>
      </c>
      <c r="K474" s="624">
        <f>'7. LISTADO DE PELÍCULAS'!K253</f>
        <v>0</v>
      </c>
      <c r="L474" s="622">
        <f>'7. LISTADO DE PELÍCULAS'!L253</f>
        <v>0</v>
      </c>
      <c r="M474" s="623">
        <f>'7. LISTADO DE PELÍCULAS'!M253</f>
        <v>0</v>
      </c>
      <c r="N474" s="624">
        <f>'7. LISTADO DE PELÍCULAS'!N253</f>
        <v>0</v>
      </c>
      <c r="O474" s="32"/>
      <c r="P474" s="352"/>
      <c r="Q474" s="352"/>
      <c r="R474" s="352"/>
    </row>
    <row r="475" spans="2:18" s="347" customFormat="1" ht="35.1" customHeight="1" x14ac:dyDescent="0.25">
      <c r="B475" s="618">
        <f>'7. LISTADO DE PELÍCULAS'!B254</f>
        <v>0</v>
      </c>
      <c r="C475" s="619">
        <f>'7. LISTADO DE PELÍCULAS'!C254</f>
        <v>0</v>
      </c>
      <c r="D475" s="618">
        <f>'7. LISTADO DE PELÍCULAS'!D254</f>
        <v>0</v>
      </c>
      <c r="E475" s="625" t="e">
        <f>VLOOKUP(D475,PAÍSES!$A$2:$C$200,3,FALSE)</f>
        <v>#N/A</v>
      </c>
      <c r="F475" s="622">
        <f>'7. LISTADO DE PELÍCULAS'!F254</f>
        <v>0</v>
      </c>
      <c r="G475" s="624">
        <f>'7. LISTADO DE PELÍCULAS'!G254</f>
        <v>0</v>
      </c>
      <c r="H475" s="622">
        <f>'7. LISTADO DE PELÍCULAS'!H254</f>
        <v>0</v>
      </c>
      <c r="I475" s="623">
        <f>'7. LISTADO DE PELÍCULAS'!I254</f>
        <v>0</v>
      </c>
      <c r="J475" s="623">
        <f>'7. LISTADO DE PELÍCULAS'!J254</f>
        <v>0</v>
      </c>
      <c r="K475" s="624">
        <f>'7. LISTADO DE PELÍCULAS'!K254</f>
        <v>0</v>
      </c>
      <c r="L475" s="622">
        <f>'7. LISTADO DE PELÍCULAS'!L254</f>
        <v>0</v>
      </c>
      <c r="M475" s="623">
        <f>'7. LISTADO DE PELÍCULAS'!M254</f>
        <v>0</v>
      </c>
      <c r="N475" s="624">
        <f>'7. LISTADO DE PELÍCULAS'!N254</f>
        <v>0</v>
      </c>
      <c r="O475" s="32"/>
      <c r="P475" s="352"/>
      <c r="Q475" s="352"/>
      <c r="R475" s="352"/>
    </row>
    <row r="476" spans="2:18" s="347" customFormat="1" ht="35.1" customHeight="1" x14ac:dyDescent="0.25">
      <c r="B476" s="618">
        <f>'7. LISTADO DE PELÍCULAS'!B255</f>
        <v>0</v>
      </c>
      <c r="C476" s="619">
        <f>'7. LISTADO DE PELÍCULAS'!C255</f>
        <v>0</v>
      </c>
      <c r="D476" s="618">
        <f>'7. LISTADO DE PELÍCULAS'!D255</f>
        <v>0</v>
      </c>
      <c r="E476" s="625" t="e">
        <f>VLOOKUP(D476,PAÍSES!$A$2:$C$200,3,FALSE)</f>
        <v>#N/A</v>
      </c>
      <c r="F476" s="622">
        <f>'7. LISTADO DE PELÍCULAS'!F255</f>
        <v>0</v>
      </c>
      <c r="G476" s="624">
        <f>'7. LISTADO DE PELÍCULAS'!G255</f>
        <v>0</v>
      </c>
      <c r="H476" s="622">
        <f>'7. LISTADO DE PELÍCULAS'!H255</f>
        <v>0</v>
      </c>
      <c r="I476" s="623">
        <f>'7. LISTADO DE PELÍCULAS'!I255</f>
        <v>0</v>
      </c>
      <c r="J476" s="623">
        <f>'7. LISTADO DE PELÍCULAS'!J255</f>
        <v>0</v>
      </c>
      <c r="K476" s="624">
        <f>'7. LISTADO DE PELÍCULAS'!K255</f>
        <v>0</v>
      </c>
      <c r="L476" s="622">
        <f>'7. LISTADO DE PELÍCULAS'!L255</f>
        <v>0</v>
      </c>
      <c r="M476" s="623">
        <f>'7. LISTADO DE PELÍCULAS'!M255</f>
        <v>0</v>
      </c>
      <c r="N476" s="624">
        <f>'7. LISTADO DE PELÍCULAS'!N255</f>
        <v>0</v>
      </c>
      <c r="O476" s="32"/>
      <c r="P476" s="352"/>
      <c r="Q476" s="352"/>
      <c r="R476" s="352"/>
    </row>
    <row r="477" spans="2:18" s="347" customFormat="1" ht="35.1" customHeight="1" x14ac:dyDescent="0.25">
      <c r="B477" s="618">
        <f>'7. LISTADO DE PELÍCULAS'!B256</f>
        <v>0</v>
      </c>
      <c r="C477" s="619">
        <f>'7. LISTADO DE PELÍCULAS'!C256</f>
        <v>0</v>
      </c>
      <c r="D477" s="618">
        <f>'7. LISTADO DE PELÍCULAS'!D256</f>
        <v>0</v>
      </c>
      <c r="E477" s="625" t="e">
        <f>VLOOKUP(D477,PAÍSES!$A$2:$C$200,3,FALSE)</f>
        <v>#N/A</v>
      </c>
      <c r="F477" s="622">
        <f>'7. LISTADO DE PELÍCULAS'!F256</f>
        <v>0</v>
      </c>
      <c r="G477" s="624">
        <f>'7. LISTADO DE PELÍCULAS'!G256</f>
        <v>0</v>
      </c>
      <c r="H477" s="622">
        <f>'7. LISTADO DE PELÍCULAS'!H256</f>
        <v>0</v>
      </c>
      <c r="I477" s="623">
        <f>'7. LISTADO DE PELÍCULAS'!I256</f>
        <v>0</v>
      </c>
      <c r="J477" s="623">
        <f>'7. LISTADO DE PELÍCULAS'!J256</f>
        <v>0</v>
      </c>
      <c r="K477" s="624">
        <f>'7. LISTADO DE PELÍCULAS'!K256</f>
        <v>0</v>
      </c>
      <c r="L477" s="622">
        <f>'7. LISTADO DE PELÍCULAS'!L256</f>
        <v>0</v>
      </c>
      <c r="M477" s="623">
        <f>'7. LISTADO DE PELÍCULAS'!M256</f>
        <v>0</v>
      </c>
      <c r="N477" s="624">
        <f>'7. LISTADO DE PELÍCULAS'!N256</f>
        <v>0</v>
      </c>
      <c r="O477" s="32"/>
      <c r="P477" s="352"/>
      <c r="Q477" s="352"/>
      <c r="R477" s="352"/>
    </row>
    <row r="478" spans="2:18" s="347" customFormat="1" ht="35.1" customHeight="1" x14ac:dyDescent="0.25">
      <c r="B478" s="618">
        <f>'7. LISTADO DE PELÍCULAS'!B257</f>
        <v>0</v>
      </c>
      <c r="C478" s="619">
        <f>'7. LISTADO DE PELÍCULAS'!C257</f>
        <v>0</v>
      </c>
      <c r="D478" s="618">
        <f>'7. LISTADO DE PELÍCULAS'!D257</f>
        <v>0</v>
      </c>
      <c r="E478" s="625" t="e">
        <f>VLOOKUP(D478,PAÍSES!$A$2:$C$200,3,FALSE)</f>
        <v>#N/A</v>
      </c>
      <c r="F478" s="622">
        <f>'7. LISTADO DE PELÍCULAS'!F257</f>
        <v>0</v>
      </c>
      <c r="G478" s="624">
        <f>'7. LISTADO DE PELÍCULAS'!G257</f>
        <v>0</v>
      </c>
      <c r="H478" s="622">
        <f>'7. LISTADO DE PELÍCULAS'!H257</f>
        <v>0</v>
      </c>
      <c r="I478" s="623">
        <f>'7. LISTADO DE PELÍCULAS'!I257</f>
        <v>0</v>
      </c>
      <c r="J478" s="623">
        <f>'7. LISTADO DE PELÍCULAS'!J257</f>
        <v>0</v>
      </c>
      <c r="K478" s="624">
        <f>'7. LISTADO DE PELÍCULAS'!K257</f>
        <v>0</v>
      </c>
      <c r="L478" s="622">
        <f>'7. LISTADO DE PELÍCULAS'!L257</f>
        <v>0</v>
      </c>
      <c r="M478" s="623">
        <f>'7. LISTADO DE PELÍCULAS'!M257</f>
        <v>0</v>
      </c>
      <c r="N478" s="624">
        <f>'7. LISTADO DE PELÍCULAS'!N257</f>
        <v>0</v>
      </c>
      <c r="O478" s="32"/>
      <c r="P478" s="352"/>
      <c r="Q478" s="352"/>
      <c r="R478" s="352"/>
    </row>
    <row r="479" spans="2:18" s="347" customFormat="1" ht="35.1" customHeight="1" x14ac:dyDescent="0.25">
      <c r="B479" s="618">
        <f>'7. LISTADO DE PELÍCULAS'!B258</f>
        <v>0</v>
      </c>
      <c r="C479" s="619">
        <f>'7. LISTADO DE PELÍCULAS'!C258</f>
        <v>0</v>
      </c>
      <c r="D479" s="618">
        <f>'7. LISTADO DE PELÍCULAS'!D258</f>
        <v>0</v>
      </c>
      <c r="E479" s="625" t="e">
        <f>VLOOKUP(D479,PAÍSES!$A$2:$C$200,3,FALSE)</f>
        <v>#N/A</v>
      </c>
      <c r="F479" s="622">
        <f>'7. LISTADO DE PELÍCULAS'!F258</f>
        <v>0</v>
      </c>
      <c r="G479" s="624">
        <f>'7. LISTADO DE PELÍCULAS'!G258</f>
        <v>0</v>
      </c>
      <c r="H479" s="622">
        <f>'7. LISTADO DE PELÍCULAS'!H258</f>
        <v>0</v>
      </c>
      <c r="I479" s="623">
        <f>'7. LISTADO DE PELÍCULAS'!I258</f>
        <v>0</v>
      </c>
      <c r="J479" s="623">
        <f>'7. LISTADO DE PELÍCULAS'!J258</f>
        <v>0</v>
      </c>
      <c r="K479" s="624">
        <f>'7. LISTADO DE PELÍCULAS'!K258</f>
        <v>0</v>
      </c>
      <c r="L479" s="622">
        <f>'7. LISTADO DE PELÍCULAS'!L258</f>
        <v>0</v>
      </c>
      <c r="M479" s="623">
        <f>'7. LISTADO DE PELÍCULAS'!M258</f>
        <v>0</v>
      </c>
      <c r="N479" s="624">
        <f>'7. LISTADO DE PELÍCULAS'!N258</f>
        <v>0</v>
      </c>
      <c r="O479" s="32"/>
      <c r="P479" s="352"/>
      <c r="Q479" s="352"/>
      <c r="R479" s="352"/>
    </row>
    <row r="480" spans="2:18" s="347" customFormat="1" ht="35.1" customHeight="1" x14ac:dyDescent="0.25">
      <c r="B480" s="618">
        <f>'7. LISTADO DE PELÍCULAS'!B259</f>
        <v>0</v>
      </c>
      <c r="C480" s="619">
        <f>'7. LISTADO DE PELÍCULAS'!C259</f>
        <v>0</v>
      </c>
      <c r="D480" s="618">
        <f>'7. LISTADO DE PELÍCULAS'!D259</f>
        <v>0</v>
      </c>
      <c r="E480" s="625" t="e">
        <f>VLOOKUP(D480,PAÍSES!$A$2:$C$200,3,FALSE)</f>
        <v>#N/A</v>
      </c>
      <c r="F480" s="622">
        <f>'7. LISTADO DE PELÍCULAS'!F259</f>
        <v>0</v>
      </c>
      <c r="G480" s="624">
        <f>'7. LISTADO DE PELÍCULAS'!G259</f>
        <v>0</v>
      </c>
      <c r="H480" s="622">
        <f>'7. LISTADO DE PELÍCULAS'!H259</f>
        <v>0</v>
      </c>
      <c r="I480" s="623">
        <f>'7. LISTADO DE PELÍCULAS'!I259</f>
        <v>0</v>
      </c>
      <c r="J480" s="623">
        <f>'7. LISTADO DE PELÍCULAS'!J259</f>
        <v>0</v>
      </c>
      <c r="K480" s="624">
        <f>'7. LISTADO DE PELÍCULAS'!K259</f>
        <v>0</v>
      </c>
      <c r="L480" s="622">
        <f>'7. LISTADO DE PELÍCULAS'!L259</f>
        <v>0</v>
      </c>
      <c r="M480" s="623">
        <f>'7. LISTADO DE PELÍCULAS'!M259</f>
        <v>0</v>
      </c>
      <c r="N480" s="624">
        <f>'7. LISTADO DE PELÍCULAS'!N259</f>
        <v>0</v>
      </c>
      <c r="O480" s="32"/>
      <c r="P480" s="352"/>
      <c r="Q480" s="352"/>
      <c r="R480" s="352"/>
    </row>
    <row r="481" spans="2:18" s="347" customFormat="1" ht="35.1" customHeight="1" x14ac:dyDescent="0.25">
      <c r="B481" s="618">
        <f>'7. LISTADO DE PELÍCULAS'!B260</f>
        <v>0</v>
      </c>
      <c r="C481" s="619">
        <f>'7. LISTADO DE PELÍCULAS'!C260</f>
        <v>0</v>
      </c>
      <c r="D481" s="618">
        <f>'7. LISTADO DE PELÍCULAS'!D260</f>
        <v>0</v>
      </c>
      <c r="E481" s="625" t="e">
        <f>VLOOKUP(D481,PAÍSES!$A$2:$C$200,3,FALSE)</f>
        <v>#N/A</v>
      </c>
      <c r="F481" s="622">
        <f>'7. LISTADO DE PELÍCULAS'!F260</f>
        <v>0</v>
      </c>
      <c r="G481" s="624">
        <f>'7. LISTADO DE PELÍCULAS'!G260</f>
        <v>0</v>
      </c>
      <c r="H481" s="622">
        <f>'7. LISTADO DE PELÍCULAS'!H260</f>
        <v>0</v>
      </c>
      <c r="I481" s="623">
        <f>'7. LISTADO DE PELÍCULAS'!I260</f>
        <v>0</v>
      </c>
      <c r="J481" s="623">
        <f>'7. LISTADO DE PELÍCULAS'!J260</f>
        <v>0</v>
      </c>
      <c r="K481" s="624">
        <f>'7. LISTADO DE PELÍCULAS'!K260</f>
        <v>0</v>
      </c>
      <c r="L481" s="622">
        <f>'7. LISTADO DE PELÍCULAS'!L260</f>
        <v>0</v>
      </c>
      <c r="M481" s="623">
        <f>'7. LISTADO DE PELÍCULAS'!M260</f>
        <v>0</v>
      </c>
      <c r="N481" s="624">
        <f>'7. LISTADO DE PELÍCULAS'!N260</f>
        <v>0</v>
      </c>
      <c r="O481" s="32"/>
      <c r="P481" s="352"/>
      <c r="Q481" s="352"/>
      <c r="R481" s="352"/>
    </row>
    <row r="482" spans="2:18" s="347" customFormat="1" ht="35.1" customHeight="1" x14ac:dyDescent="0.25">
      <c r="B482" s="618">
        <f>'7. LISTADO DE PELÍCULAS'!B261</f>
        <v>0</v>
      </c>
      <c r="C482" s="619">
        <f>'7. LISTADO DE PELÍCULAS'!C261</f>
        <v>0</v>
      </c>
      <c r="D482" s="618">
        <f>'7. LISTADO DE PELÍCULAS'!D261</f>
        <v>0</v>
      </c>
      <c r="E482" s="625" t="e">
        <f>VLOOKUP(D482,PAÍSES!$A$2:$C$200,3,FALSE)</f>
        <v>#N/A</v>
      </c>
      <c r="F482" s="622">
        <f>'7. LISTADO DE PELÍCULAS'!F261</f>
        <v>0</v>
      </c>
      <c r="G482" s="624">
        <f>'7. LISTADO DE PELÍCULAS'!G261</f>
        <v>0</v>
      </c>
      <c r="H482" s="622">
        <f>'7. LISTADO DE PELÍCULAS'!H261</f>
        <v>0</v>
      </c>
      <c r="I482" s="623">
        <f>'7. LISTADO DE PELÍCULAS'!I261</f>
        <v>0</v>
      </c>
      <c r="J482" s="623">
        <f>'7. LISTADO DE PELÍCULAS'!J261</f>
        <v>0</v>
      </c>
      <c r="K482" s="624">
        <f>'7. LISTADO DE PELÍCULAS'!K261</f>
        <v>0</v>
      </c>
      <c r="L482" s="622">
        <f>'7. LISTADO DE PELÍCULAS'!L261</f>
        <v>0</v>
      </c>
      <c r="M482" s="623">
        <f>'7. LISTADO DE PELÍCULAS'!M261</f>
        <v>0</v>
      </c>
      <c r="N482" s="624">
        <f>'7. LISTADO DE PELÍCULAS'!N261</f>
        <v>0</v>
      </c>
      <c r="O482" s="32"/>
      <c r="P482" s="352"/>
      <c r="Q482" s="352"/>
      <c r="R482" s="352"/>
    </row>
    <row r="483" spans="2:18" s="347" customFormat="1" ht="35.1" customHeight="1" x14ac:dyDescent="0.25">
      <c r="B483" s="618">
        <f>'7. LISTADO DE PELÍCULAS'!B262</f>
        <v>0</v>
      </c>
      <c r="C483" s="619">
        <f>'7. LISTADO DE PELÍCULAS'!C262</f>
        <v>0</v>
      </c>
      <c r="D483" s="618">
        <f>'7. LISTADO DE PELÍCULAS'!D262</f>
        <v>0</v>
      </c>
      <c r="E483" s="625" t="e">
        <f>VLOOKUP(D483,PAÍSES!$A$2:$C$200,3,FALSE)</f>
        <v>#N/A</v>
      </c>
      <c r="F483" s="622">
        <f>'7. LISTADO DE PELÍCULAS'!F262</f>
        <v>0</v>
      </c>
      <c r="G483" s="624">
        <f>'7. LISTADO DE PELÍCULAS'!G262</f>
        <v>0</v>
      </c>
      <c r="H483" s="622">
        <f>'7. LISTADO DE PELÍCULAS'!H262</f>
        <v>0</v>
      </c>
      <c r="I483" s="623">
        <f>'7. LISTADO DE PELÍCULAS'!I262</f>
        <v>0</v>
      </c>
      <c r="J483" s="623">
        <f>'7. LISTADO DE PELÍCULAS'!J262</f>
        <v>0</v>
      </c>
      <c r="K483" s="624">
        <f>'7. LISTADO DE PELÍCULAS'!K262</f>
        <v>0</v>
      </c>
      <c r="L483" s="622">
        <f>'7. LISTADO DE PELÍCULAS'!L262</f>
        <v>0</v>
      </c>
      <c r="M483" s="623">
        <f>'7. LISTADO DE PELÍCULAS'!M262</f>
        <v>0</v>
      </c>
      <c r="N483" s="624">
        <f>'7. LISTADO DE PELÍCULAS'!N262</f>
        <v>0</v>
      </c>
      <c r="O483" s="32"/>
      <c r="P483" s="352"/>
      <c r="Q483" s="352"/>
      <c r="R483" s="352"/>
    </row>
    <row r="484" spans="2:18" s="347" customFormat="1" ht="35.1" customHeight="1" x14ac:dyDescent="0.25">
      <c r="B484" s="618">
        <f>'7. LISTADO DE PELÍCULAS'!B263</f>
        <v>0</v>
      </c>
      <c r="C484" s="619">
        <f>'7. LISTADO DE PELÍCULAS'!C263</f>
        <v>0</v>
      </c>
      <c r="D484" s="618">
        <f>'7. LISTADO DE PELÍCULAS'!D263</f>
        <v>0</v>
      </c>
      <c r="E484" s="625" t="e">
        <f>VLOOKUP(D484,PAÍSES!$A$2:$C$200,3,FALSE)</f>
        <v>#N/A</v>
      </c>
      <c r="F484" s="622">
        <f>'7. LISTADO DE PELÍCULAS'!F263</f>
        <v>0</v>
      </c>
      <c r="G484" s="624">
        <f>'7. LISTADO DE PELÍCULAS'!G263</f>
        <v>0</v>
      </c>
      <c r="H484" s="622">
        <f>'7. LISTADO DE PELÍCULAS'!H263</f>
        <v>0</v>
      </c>
      <c r="I484" s="623">
        <f>'7. LISTADO DE PELÍCULAS'!I263</f>
        <v>0</v>
      </c>
      <c r="J484" s="623">
        <f>'7. LISTADO DE PELÍCULAS'!J263</f>
        <v>0</v>
      </c>
      <c r="K484" s="624">
        <f>'7. LISTADO DE PELÍCULAS'!K263</f>
        <v>0</v>
      </c>
      <c r="L484" s="622">
        <f>'7. LISTADO DE PELÍCULAS'!L263</f>
        <v>0</v>
      </c>
      <c r="M484" s="623">
        <f>'7. LISTADO DE PELÍCULAS'!M263</f>
        <v>0</v>
      </c>
      <c r="N484" s="624">
        <f>'7. LISTADO DE PELÍCULAS'!N263</f>
        <v>0</v>
      </c>
      <c r="O484" s="32"/>
      <c r="P484" s="352"/>
      <c r="Q484" s="352"/>
      <c r="R484" s="352"/>
    </row>
    <row r="485" spans="2:18" s="347" customFormat="1" ht="35.1" customHeight="1" x14ac:dyDescent="0.25">
      <c r="B485" s="618">
        <f>'7. LISTADO DE PELÍCULAS'!B264</f>
        <v>0</v>
      </c>
      <c r="C485" s="619">
        <f>'7. LISTADO DE PELÍCULAS'!C264</f>
        <v>0</v>
      </c>
      <c r="D485" s="618">
        <f>'7. LISTADO DE PELÍCULAS'!D264</f>
        <v>0</v>
      </c>
      <c r="E485" s="625" t="e">
        <f>VLOOKUP(D485,PAÍSES!$A$2:$C$200,3,FALSE)</f>
        <v>#N/A</v>
      </c>
      <c r="F485" s="622">
        <f>'7. LISTADO DE PELÍCULAS'!F264</f>
        <v>0</v>
      </c>
      <c r="G485" s="624">
        <f>'7. LISTADO DE PELÍCULAS'!G264</f>
        <v>0</v>
      </c>
      <c r="H485" s="622">
        <f>'7. LISTADO DE PELÍCULAS'!H264</f>
        <v>0</v>
      </c>
      <c r="I485" s="623">
        <f>'7. LISTADO DE PELÍCULAS'!I264</f>
        <v>0</v>
      </c>
      <c r="J485" s="623">
        <f>'7. LISTADO DE PELÍCULAS'!J264</f>
        <v>0</v>
      </c>
      <c r="K485" s="624">
        <f>'7. LISTADO DE PELÍCULAS'!K264</f>
        <v>0</v>
      </c>
      <c r="L485" s="622">
        <f>'7. LISTADO DE PELÍCULAS'!L264</f>
        <v>0</v>
      </c>
      <c r="M485" s="623">
        <f>'7. LISTADO DE PELÍCULAS'!M264</f>
        <v>0</v>
      </c>
      <c r="N485" s="624">
        <f>'7. LISTADO DE PELÍCULAS'!N264</f>
        <v>0</v>
      </c>
      <c r="O485" s="32"/>
      <c r="P485" s="352"/>
      <c r="Q485" s="352"/>
      <c r="R485" s="352"/>
    </row>
    <row r="486" spans="2:18" s="347" customFormat="1" ht="35.1" customHeight="1" x14ac:dyDescent="0.25">
      <c r="B486" s="618">
        <f>'7. LISTADO DE PELÍCULAS'!B265</f>
        <v>0</v>
      </c>
      <c r="C486" s="619">
        <f>'7. LISTADO DE PELÍCULAS'!C265</f>
        <v>0</v>
      </c>
      <c r="D486" s="618">
        <f>'7. LISTADO DE PELÍCULAS'!D265</f>
        <v>0</v>
      </c>
      <c r="E486" s="625" t="e">
        <f>VLOOKUP(D486,PAÍSES!$A$2:$C$200,3,FALSE)</f>
        <v>#N/A</v>
      </c>
      <c r="F486" s="622">
        <f>'7. LISTADO DE PELÍCULAS'!F265</f>
        <v>0</v>
      </c>
      <c r="G486" s="624">
        <f>'7. LISTADO DE PELÍCULAS'!G265</f>
        <v>0</v>
      </c>
      <c r="H486" s="622">
        <f>'7. LISTADO DE PELÍCULAS'!H265</f>
        <v>0</v>
      </c>
      <c r="I486" s="623">
        <f>'7. LISTADO DE PELÍCULAS'!I265</f>
        <v>0</v>
      </c>
      <c r="J486" s="623">
        <f>'7. LISTADO DE PELÍCULAS'!J265</f>
        <v>0</v>
      </c>
      <c r="K486" s="624">
        <f>'7. LISTADO DE PELÍCULAS'!K265</f>
        <v>0</v>
      </c>
      <c r="L486" s="622">
        <f>'7. LISTADO DE PELÍCULAS'!L265</f>
        <v>0</v>
      </c>
      <c r="M486" s="623">
        <f>'7. LISTADO DE PELÍCULAS'!M265</f>
        <v>0</v>
      </c>
      <c r="N486" s="624">
        <f>'7. LISTADO DE PELÍCULAS'!N265</f>
        <v>0</v>
      </c>
      <c r="O486" s="32"/>
      <c r="P486" s="352"/>
      <c r="Q486" s="352"/>
      <c r="R486" s="352"/>
    </row>
    <row r="487" spans="2:18" s="347" customFormat="1" ht="35.1" customHeight="1" x14ac:dyDescent="0.25">
      <c r="B487" s="618">
        <f>'7. LISTADO DE PELÍCULAS'!B266</f>
        <v>0</v>
      </c>
      <c r="C487" s="619">
        <f>'7. LISTADO DE PELÍCULAS'!C266</f>
        <v>0</v>
      </c>
      <c r="D487" s="618">
        <f>'7. LISTADO DE PELÍCULAS'!D266</f>
        <v>0</v>
      </c>
      <c r="E487" s="625" t="e">
        <f>VLOOKUP(D487,PAÍSES!$A$2:$C$200,3,FALSE)</f>
        <v>#N/A</v>
      </c>
      <c r="F487" s="622">
        <f>'7. LISTADO DE PELÍCULAS'!F266</f>
        <v>0</v>
      </c>
      <c r="G487" s="624">
        <f>'7. LISTADO DE PELÍCULAS'!G266</f>
        <v>0</v>
      </c>
      <c r="H487" s="622">
        <f>'7. LISTADO DE PELÍCULAS'!H266</f>
        <v>0</v>
      </c>
      <c r="I487" s="623">
        <f>'7. LISTADO DE PELÍCULAS'!I266</f>
        <v>0</v>
      </c>
      <c r="J487" s="623">
        <f>'7. LISTADO DE PELÍCULAS'!J266</f>
        <v>0</v>
      </c>
      <c r="K487" s="624">
        <f>'7. LISTADO DE PELÍCULAS'!K266</f>
        <v>0</v>
      </c>
      <c r="L487" s="622">
        <f>'7. LISTADO DE PELÍCULAS'!L266</f>
        <v>0</v>
      </c>
      <c r="M487" s="623">
        <f>'7. LISTADO DE PELÍCULAS'!M266</f>
        <v>0</v>
      </c>
      <c r="N487" s="624">
        <f>'7. LISTADO DE PELÍCULAS'!N266</f>
        <v>0</v>
      </c>
      <c r="O487" s="32"/>
      <c r="P487" s="352"/>
      <c r="Q487" s="352"/>
      <c r="R487" s="352"/>
    </row>
    <row r="488" spans="2:18" s="347" customFormat="1" ht="35.1" customHeight="1" x14ac:dyDescent="0.25">
      <c r="B488" s="618">
        <f>'7. LISTADO DE PELÍCULAS'!B267</f>
        <v>0</v>
      </c>
      <c r="C488" s="619">
        <f>'7. LISTADO DE PELÍCULAS'!C267</f>
        <v>0</v>
      </c>
      <c r="D488" s="618">
        <f>'7. LISTADO DE PELÍCULAS'!D267</f>
        <v>0</v>
      </c>
      <c r="E488" s="625" t="e">
        <f>VLOOKUP(D488,PAÍSES!$A$2:$C$200,3,FALSE)</f>
        <v>#N/A</v>
      </c>
      <c r="F488" s="622">
        <f>'7. LISTADO DE PELÍCULAS'!F267</f>
        <v>0</v>
      </c>
      <c r="G488" s="624">
        <f>'7. LISTADO DE PELÍCULAS'!G267</f>
        <v>0</v>
      </c>
      <c r="H488" s="622">
        <f>'7. LISTADO DE PELÍCULAS'!H267</f>
        <v>0</v>
      </c>
      <c r="I488" s="623">
        <f>'7. LISTADO DE PELÍCULAS'!I267</f>
        <v>0</v>
      </c>
      <c r="J488" s="623">
        <f>'7. LISTADO DE PELÍCULAS'!J267</f>
        <v>0</v>
      </c>
      <c r="K488" s="624">
        <f>'7. LISTADO DE PELÍCULAS'!K267</f>
        <v>0</v>
      </c>
      <c r="L488" s="622">
        <f>'7. LISTADO DE PELÍCULAS'!L267</f>
        <v>0</v>
      </c>
      <c r="M488" s="623">
        <f>'7. LISTADO DE PELÍCULAS'!M267</f>
        <v>0</v>
      </c>
      <c r="N488" s="624">
        <f>'7. LISTADO DE PELÍCULAS'!N267</f>
        <v>0</v>
      </c>
      <c r="O488" s="32"/>
      <c r="P488" s="352"/>
      <c r="Q488" s="352"/>
      <c r="R488" s="352"/>
    </row>
    <row r="489" spans="2:18" s="347" customFormat="1" ht="35.1" customHeight="1" x14ac:dyDescent="0.25">
      <c r="B489" s="618">
        <f>'7. LISTADO DE PELÍCULAS'!B268</f>
        <v>0</v>
      </c>
      <c r="C489" s="619">
        <f>'7. LISTADO DE PELÍCULAS'!C268</f>
        <v>0</v>
      </c>
      <c r="D489" s="618">
        <f>'7. LISTADO DE PELÍCULAS'!D268</f>
        <v>0</v>
      </c>
      <c r="E489" s="625" t="e">
        <f>VLOOKUP(D489,PAÍSES!$A$2:$C$200,3,FALSE)</f>
        <v>#N/A</v>
      </c>
      <c r="F489" s="622">
        <f>'7. LISTADO DE PELÍCULAS'!F268</f>
        <v>0</v>
      </c>
      <c r="G489" s="624">
        <f>'7. LISTADO DE PELÍCULAS'!G268</f>
        <v>0</v>
      </c>
      <c r="H489" s="622">
        <f>'7. LISTADO DE PELÍCULAS'!H268</f>
        <v>0</v>
      </c>
      <c r="I489" s="623">
        <f>'7. LISTADO DE PELÍCULAS'!I268</f>
        <v>0</v>
      </c>
      <c r="J489" s="623">
        <f>'7. LISTADO DE PELÍCULAS'!J268</f>
        <v>0</v>
      </c>
      <c r="K489" s="624">
        <f>'7. LISTADO DE PELÍCULAS'!K268</f>
        <v>0</v>
      </c>
      <c r="L489" s="622">
        <f>'7. LISTADO DE PELÍCULAS'!L268</f>
        <v>0</v>
      </c>
      <c r="M489" s="623">
        <f>'7. LISTADO DE PELÍCULAS'!M268</f>
        <v>0</v>
      </c>
      <c r="N489" s="624">
        <f>'7. LISTADO DE PELÍCULAS'!N268</f>
        <v>0</v>
      </c>
      <c r="O489" s="32"/>
      <c r="P489" s="352"/>
      <c r="Q489" s="352"/>
      <c r="R489" s="352"/>
    </row>
    <row r="490" spans="2:18" s="347" customFormat="1" ht="35.1" customHeight="1" x14ac:dyDescent="0.25">
      <c r="B490" s="618">
        <f>'7. LISTADO DE PELÍCULAS'!B269</f>
        <v>0</v>
      </c>
      <c r="C490" s="619">
        <f>'7. LISTADO DE PELÍCULAS'!C269</f>
        <v>0</v>
      </c>
      <c r="D490" s="618">
        <f>'7. LISTADO DE PELÍCULAS'!D269</f>
        <v>0</v>
      </c>
      <c r="E490" s="625" t="e">
        <f>VLOOKUP(D490,PAÍSES!$A$2:$C$200,3,FALSE)</f>
        <v>#N/A</v>
      </c>
      <c r="F490" s="622">
        <f>'7. LISTADO DE PELÍCULAS'!F269</f>
        <v>0</v>
      </c>
      <c r="G490" s="624">
        <f>'7. LISTADO DE PELÍCULAS'!G269</f>
        <v>0</v>
      </c>
      <c r="H490" s="622">
        <f>'7. LISTADO DE PELÍCULAS'!H269</f>
        <v>0</v>
      </c>
      <c r="I490" s="623">
        <f>'7. LISTADO DE PELÍCULAS'!I269</f>
        <v>0</v>
      </c>
      <c r="J490" s="623">
        <f>'7. LISTADO DE PELÍCULAS'!J269</f>
        <v>0</v>
      </c>
      <c r="K490" s="624">
        <f>'7. LISTADO DE PELÍCULAS'!K269</f>
        <v>0</v>
      </c>
      <c r="L490" s="622">
        <f>'7. LISTADO DE PELÍCULAS'!L269</f>
        <v>0</v>
      </c>
      <c r="M490" s="623">
        <f>'7. LISTADO DE PELÍCULAS'!M269</f>
        <v>0</v>
      </c>
      <c r="N490" s="624">
        <f>'7. LISTADO DE PELÍCULAS'!N269</f>
        <v>0</v>
      </c>
      <c r="O490" s="32"/>
      <c r="P490" s="352"/>
      <c r="Q490" s="352"/>
      <c r="R490" s="352"/>
    </row>
    <row r="491" spans="2:18" s="347" customFormat="1" ht="35.1" customHeight="1" x14ac:dyDescent="0.25">
      <c r="B491" s="618">
        <f>'7. LISTADO DE PELÍCULAS'!B270</f>
        <v>0</v>
      </c>
      <c r="C491" s="619">
        <f>'7. LISTADO DE PELÍCULAS'!C270</f>
        <v>0</v>
      </c>
      <c r="D491" s="618">
        <f>'7. LISTADO DE PELÍCULAS'!D270</f>
        <v>0</v>
      </c>
      <c r="E491" s="625" t="e">
        <f>VLOOKUP(D491,PAÍSES!$A$2:$C$200,3,FALSE)</f>
        <v>#N/A</v>
      </c>
      <c r="F491" s="622">
        <f>'7. LISTADO DE PELÍCULAS'!F270</f>
        <v>0</v>
      </c>
      <c r="G491" s="624">
        <f>'7. LISTADO DE PELÍCULAS'!G270</f>
        <v>0</v>
      </c>
      <c r="H491" s="622">
        <f>'7. LISTADO DE PELÍCULAS'!H270</f>
        <v>0</v>
      </c>
      <c r="I491" s="623">
        <f>'7. LISTADO DE PELÍCULAS'!I270</f>
        <v>0</v>
      </c>
      <c r="J491" s="623">
        <f>'7. LISTADO DE PELÍCULAS'!J270</f>
        <v>0</v>
      </c>
      <c r="K491" s="624">
        <f>'7. LISTADO DE PELÍCULAS'!K270</f>
        <v>0</v>
      </c>
      <c r="L491" s="622">
        <f>'7. LISTADO DE PELÍCULAS'!L270</f>
        <v>0</v>
      </c>
      <c r="M491" s="623">
        <f>'7. LISTADO DE PELÍCULAS'!M270</f>
        <v>0</v>
      </c>
      <c r="N491" s="624">
        <f>'7. LISTADO DE PELÍCULAS'!N270</f>
        <v>0</v>
      </c>
      <c r="O491" s="32"/>
      <c r="P491" s="352"/>
      <c r="Q491" s="352"/>
      <c r="R491" s="352"/>
    </row>
    <row r="492" spans="2:18" s="347" customFormat="1" ht="35.1" customHeight="1" x14ac:dyDescent="0.25">
      <c r="B492" s="618">
        <f>'7. LISTADO DE PELÍCULAS'!B271</f>
        <v>0</v>
      </c>
      <c r="C492" s="619">
        <f>'7. LISTADO DE PELÍCULAS'!C271</f>
        <v>0</v>
      </c>
      <c r="D492" s="618">
        <f>'7. LISTADO DE PELÍCULAS'!D271</f>
        <v>0</v>
      </c>
      <c r="E492" s="625" t="e">
        <f>VLOOKUP(D492,PAÍSES!$A$2:$C$200,3,FALSE)</f>
        <v>#N/A</v>
      </c>
      <c r="F492" s="622">
        <f>'7. LISTADO DE PELÍCULAS'!F271</f>
        <v>0</v>
      </c>
      <c r="G492" s="624">
        <f>'7. LISTADO DE PELÍCULAS'!G271</f>
        <v>0</v>
      </c>
      <c r="H492" s="622">
        <f>'7. LISTADO DE PELÍCULAS'!H271</f>
        <v>0</v>
      </c>
      <c r="I492" s="623">
        <f>'7. LISTADO DE PELÍCULAS'!I271</f>
        <v>0</v>
      </c>
      <c r="J492" s="623">
        <f>'7. LISTADO DE PELÍCULAS'!J271</f>
        <v>0</v>
      </c>
      <c r="K492" s="624">
        <f>'7. LISTADO DE PELÍCULAS'!K271</f>
        <v>0</v>
      </c>
      <c r="L492" s="622">
        <f>'7. LISTADO DE PELÍCULAS'!L271</f>
        <v>0</v>
      </c>
      <c r="M492" s="623">
        <f>'7. LISTADO DE PELÍCULAS'!M271</f>
        <v>0</v>
      </c>
      <c r="N492" s="624">
        <f>'7. LISTADO DE PELÍCULAS'!N271</f>
        <v>0</v>
      </c>
      <c r="O492" s="32"/>
      <c r="P492" s="352"/>
      <c r="Q492" s="352"/>
      <c r="R492" s="352"/>
    </row>
    <row r="493" spans="2:18" s="347" customFormat="1" ht="35.1" customHeight="1" x14ac:dyDescent="0.25">
      <c r="B493" s="618">
        <f>'7. LISTADO DE PELÍCULAS'!B272</f>
        <v>0</v>
      </c>
      <c r="C493" s="619">
        <f>'7. LISTADO DE PELÍCULAS'!C272</f>
        <v>0</v>
      </c>
      <c r="D493" s="618">
        <f>'7. LISTADO DE PELÍCULAS'!D272</f>
        <v>0</v>
      </c>
      <c r="E493" s="625" t="e">
        <f>VLOOKUP(D493,PAÍSES!$A$2:$C$200,3,FALSE)</f>
        <v>#N/A</v>
      </c>
      <c r="F493" s="622">
        <f>'7. LISTADO DE PELÍCULAS'!F272</f>
        <v>0</v>
      </c>
      <c r="G493" s="624">
        <f>'7. LISTADO DE PELÍCULAS'!G272</f>
        <v>0</v>
      </c>
      <c r="H493" s="622">
        <f>'7. LISTADO DE PELÍCULAS'!H272</f>
        <v>0</v>
      </c>
      <c r="I493" s="623">
        <f>'7. LISTADO DE PELÍCULAS'!I272</f>
        <v>0</v>
      </c>
      <c r="J493" s="623">
        <f>'7. LISTADO DE PELÍCULAS'!J272</f>
        <v>0</v>
      </c>
      <c r="K493" s="624">
        <f>'7. LISTADO DE PELÍCULAS'!K272</f>
        <v>0</v>
      </c>
      <c r="L493" s="622">
        <f>'7. LISTADO DE PELÍCULAS'!L272</f>
        <v>0</v>
      </c>
      <c r="M493" s="623">
        <f>'7. LISTADO DE PELÍCULAS'!M272</f>
        <v>0</v>
      </c>
      <c r="N493" s="624">
        <f>'7. LISTADO DE PELÍCULAS'!N272</f>
        <v>0</v>
      </c>
      <c r="O493" s="32"/>
      <c r="P493" s="352"/>
      <c r="Q493" s="352"/>
      <c r="R493" s="352"/>
    </row>
    <row r="494" spans="2:18" s="347" customFormat="1" ht="35.1" customHeight="1" x14ac:dyDescent="0.25">
      <c r="B494" s="618">
        <f>'7. LISTADO DE PELÍCULAS'!B273</f>
        <v>0</v>
      </c>
      <c r="C494" s="619">
        <f>'7. LISTADO DE PELÍCULAS'!C273</f>
        <v>0</v>
      </c>
      <c r="D494" s="618">
        <f>'7. LISTADO DE PELÍCULAS'!D273</f>
        <v>0</v>
      </c>
      <c r="E494" s="625" t="e">
        <f>VLOOKUP(D494,PAÍSES!$A$2:$C$200,3,FALSE)</f>
        <v>#N/A</v>
      </c>
      <c r="F494" s="622">
        <f>'7. LISTADO DE PELÍCULAS'!F273</f>
        <v>0</v>
      </c>
      <c r="G494" s="624">
        <f>'7. LISTADO DE PELÍCULAS'!G273</f>
        <v>0</v>
      </c>
      <c r="H494" s="622">
        <f>'7. LISTADO DE PELÍCULAS'!H273</f>
        <v>0</v>
      </c>
      <c r="I494" s="623">
        <f>'7. LISTADO DE PELÍCULAS'!I273</f>
        <v>0</v>
      </c>
      <c r="J494" s="623">
        <f>'7. LISTADO DE PELÍCULAS'!J273</f>
        <v>0</v>
      </c>
      <c r="K494" s="624">
        <f>'7. LISTADO DE PELÍCULAS'!K273</f>
        <v>0</v>
      </c>
      <c r="L494" s="622">
        <f>'7. LISTADO DE PELÍCULAS'!L273</f>
        <v>0</v>
      </c>
      <c r="M494" s="623">
        <f>'7. LISTADO DE PELÍCULAS'!M273</f>
        <v>0</v>
      </c>
      <c r="N494" s="624">
        <f>'7. LISTADO DE PELÍCULAS'!N273</f>
        <v>0</v>
      </c>
      <c r="O494" s="32"/>
      <c r="P494" s="352"/>
      <c r="Q494" s="352"/>
      <c r="R494" s="352"/>
    </row>
    <row r="495" spans="2:18" s="347" customFormat="1" ht="35.1" customHeight="1" x14ac:dyDescent="0.25">
      <c r="B495" s="618">
        <f>'7. LISTADO DE PELÍCULAS'!B274</f>
        <v>0</v>
      </c>
      <c r="C495" s="619">
        <f>'7. LISTADO DE PELÍCULAS'!C274</f>
        <v>0</v>
      </c>
      <c r="D495" s="618">
        <f>'7. LISTADO DE PELÍCULAS'!D274</f>
        <v>0</v>
      </c>
      <c r="E495" s="625" t="e">
        <f>VLOOKUP(D495,PAÍSES!$A$2:$C$200,3,FALSE)</f>
        <v>#N/A</v>
      </c>
      <c r="F495" s="622">
        <f>'7. LISTADO DE PELÍCULAS'!F274</f>
        <v>0</v>
      </c>
      <c r="G495" s="624">
        <f>'7. LISTADO DE PELÍCULAS'!G274</f>
        <v>0</v>
      </c>
      <c r="H495" s="622">
        <f>'7. LISTADO DE PELÍCULAS'!H274</f>
        <v>0</v>
      </c>
      <c r="I495" s="623">
        <f>'7. LISTADO DE PELÍCULAS'!I274</f>
        <v>0</v>
      </c>
      <c r="J495" s="623">
        <f>'7. LISTADO DE PELÍCULAS'!J274</f>
        <v>0</v>
      </c>
      <c r="K495" s="624">
        <f>'7. LISTADO DE PELÍCULAS'!K274</f>
        <v>0</v>
      </c>
      <c r="L495" s="622">
        <f>'7. LISTADO DE PELÍCULAS'!L274</f>
        <v>0</v>
      </c>
      <c r="M495" s="623">
        <f>'7. LISTADO DE PELÍCULAS'!M274</f>
        <v>0</v>
      </c>
      <c r="N495" s="624">
        <f>'7. LISTADO DE PELÍCULAS'!N274</f>
        <v>0</v>
      </c>
      <c r="O495" s="32"/>
      <c r="P495" s="352"/>
      <c r="Q495" s="352"/>
      <c r="R495" s="352"/>
    </row>
    <row r="496" spans="2:18" s="347" customFormat="1" ht="35.1" customHeight="1" x14ac:dyDescent="0.25">
      <c r="B496" s="618">
        <f>'7. LISTADO DE PELÍCULAS'!B275</f>
        <v>0</v>
      </c>
      <c r="C496" s="619">
        <f>'7. LISTADO DE PELÍCULAS'!C275</f>
        <v>0</v>
      </c>
      <c r="D496" s="618">
        <f>'7. LISTADO DE PELÍCULAS'!D275</f>
        <v>0</v>
      </c>
      <c r="E496" s="625" t="e">
        <f>VLOOKUP(D496,PAÍSES!$A$2:$C$200,3,FALSE)</f>
        <v>#N/A</v>
      </c>
      <c r="F496" s="622">
        <f>'7. LISTADO DE PELÍCULAS'!F275</f>
        <v>0</v>
      </c>
      <c r="G496" s="624">
        <f>'7. LISTADO DE PELÍCULAS'!G275</f>
        <v>0</v>
      </c>
      <c r="H496" s="622">
        <f>'7. LISTADO DE PELÍCULAS'!H275</f>
        <v>0</v>
      </c>
      <c r="I496" s="623">
        <f>'7. LISTADO DE PELÍCULAS'!I275</f>
        <v>0</v>
      </c>
      <c r="J496" s="623">
        <f>'7. LISTADO DE PELÍCULAS'!J275</f>
        <v>0</v>
      </c>
      <c r="K496" s="624">
        <f>'7. LISTADO DE PELÍCULAS'!K275</f>
        <v>0</v>
      </c>
      <c r="L496" s="622">
        <f>'7. LISTADO DE PELÍCULAS'!L275</f>
        <v>0</v>
      </c>
      <c r="M496" s="623">
        <f>'7. LISTADO DE PELÍCULAS'!M275</f>
        <v>0</v>
      </c>
      <c r="N496" s="624">
        <f>'7. LISTADO DE PELÍCULAS'!N275</f>
        <v>0</v>
      </c>
      <c r="O496" s="32"/>
      <c r="P496" s="352"/>
      <c r="Q496" s="352"/>
      <c r="R496" s="352"/>
    </row>
    <row r="497" spans="2:18" s="347" customFormat="1" ht="35.1" customHeight="1" x14ac:dyDescent="0.25">
      <c r="B497" s="618">
        <f>'7. LISTADO DE PELÍCULAS'!B276</f>
        <v>0</v>
      </c>
      <c r="C497" s="619">
        <f>'7. LISTADO DE PELÍCULAS'!C276</f>
        <v>0</v>
      </c>
      <c r="D497" s="618">
        <f>'7. LISTADO DE PELÍCULAS'!D276</f>
        <v>0</v>
      </c>
      <c r="E497" s="625" t="e">
        <f>VLOOKUP(D497,PAÍSES!$A$2:$C$200,3,FALSE)</f>
        <v>#N/A</v>
      </c>
      <c r="F497" s="622">
        <f>'7. LISTADO DE PELÍCULAS'!F276</f>
        <v>0</v>
      </c>
      <c r="G497" s="624">
        <f>'7. LISTADO DE PELÍCULAS'!G276</f>
        <v>0</v>
      </c>
      <c r="H497" s="622">
        <f>'7. LISTADO DE PELÍCULAS'!H276</f>
        <v>0</v>
      </c>
      <c r="I497" s="623">
        <f>'7. LISTADO DE PELÍCULAS'!I276</f>
        <v>0</v>
      </c>
      <c r="J497" s="623">
        <f>'7. LISTADO DE PELÍCULAS'!J276</f>
        <v>0</v>
      </c>
      <c r="K497" s="624">
        <f>'7. LISTADO DE PELÍCULAS'!K276</f>
        <v>0</v>
      </c>
      <c r="L497" s="622">
        <f>'7. LISTADO DE PELÍCULAS'!L276</f>
        <v>0</v>
      </c>
      <c r="M497" s="623">
        <f>'7. LISTADO DE PELÍCULAS'!M276</f>
        <v>0</v>
      </c>
      <c r="N497" s="624">
        <f>'7. LISTADO DE PELÍCULAS'!N276</f>
        <v>0</v>
      </c>
      <c r="O497" s="32"/>
      <c r="P497" s="352"/>
      <c r="Q497" s="352"/>
      <c r="R497" s="352"/>
    </row>
    <row r="498" spans="2:18" s="347" customFormat="1" ht="35.1" customHeight="1" x14ac:dyDescent="0.25">
      <c r="B498" s="618">
        <f>'7. LISTADO DE PELÍCULAS'!B277</f>
        <v>0</v>
      </c>
      <c r="C498" s="619">
        <f>'7. LISTADO DE PELÍCULAS'!C277</f>
        <v>0</v>
      </c>
      <c r="D498" s="618">
        <f>'7. LISTADO DE PELÍCULAS'!D277</f>
        <v>0</v>
      </c>
      <c r="E498" s="625" t="e">
        <f>VLOOKUP(D498,PAÍSES!$A$2:$C$200,3,FALSE)</f>
        <v>#N/A</v>
      </c>
      <c r="F498" s="622">
        <f>'7. LISTADO DE PELÍCULAS'!F277</f>
        <v>0</v>
      </c>
      <c r="G498" s="624">
        <f>'7. LISTADO DE PELÍCULAS'!G277</f>
        <v>0</v>
      </c>
      <c r="H498" s="622">
        <f>'7. LISTADO DE PELÍCULAS'!H277</f>
        <v>0</v>
      </c>
      <c r="I498" s="623">
        <f>'7. LISTADO DE PELÍCULAS'!I277</f>
        <v>0</v>
      </c>
      <c r="J498" s="623">
        <f>'7. LISTADO DE PELÍCULAS'!J277</f>
        <v>0</v>
      </c>
      <c r="K498" s="624">
        <f>'7. LISTADO DE PELÍCULAS'!K277</f>
        <v>0</v>
      </c>
      <c r="L498" s="622">
        <f>'7. LISTADO DE PELÍCULAS'!L277</f>
        <v>0</v>
      </c>
      <c r="M498" s="623">
        <f>'7. LISTADO DE PELÍCULAS'!M277</f>
        <v>0</v>
      </c>
      <c r="N498" s="624">
        <f>'7. LISTADO DE PELÍCULAS'!N277</f>
        <v>0</v>
      </c>
      <c r="O498" s="32"/>
      <c r="P498" s="352"/>
      <c r="Q498" s="352"/>
      <c r="R498" s="352"/>
    </row>
    <row r="499" spans="2:18" s="347" customFormat="1" ht="35.1" customHeight="1" x14ac:dyDescent="0.25">
      <c r="B499" s="618">
        <f>'7. LISTADO DE PELÍCULAS'!B278</f>
        <v>0</v>
      </c>
      <c r="C499" s="619">
        <f>'7. LISTADO DE PELÍCULAS'!C278</f>
        <v>0</v>
      </c>
      <c r="D499" s="618">
        <f>'7. LISTADO DE PELÍCULAS'!D278</f>
        <v>0</v>
      </c>
      <c r="E499" s="625" t="e">
        <f>VLOOKUP(D499,PAÍSES!$A$2:$C$200,3,FALSE)</f>
        <v>#N/A</v>
      </c>
      <c r="F499" s="622">
        <f>'7. LISTADO DE PELÍCULAS'!F278</f>
        <v>0</v>
      </c>
      <c r="G499" s="624">
        <f>'7. LISTADO DE PELÍCULAS'!G278</f>
        <v>0</v>
      </c>
      <c r="H499" s="622">
        <f>'7. LISTADO DE PELÍCULAS'!H278</f>
        <v>0</v>
      </c>
      <c r="I499" s="623">
        <f>'7. LISTADO DE PELÍCULAS'!I278</f>
        <v>0</v>
      </c>
      <c r="J499" s="623">
        <f>'7. LISTADO DE PELÍCULAS'!J278</f>
        <v>0</v>
      </c>
      <c r="K499" s="624">
        <f>'7. LISTADO DE PELÍCULAS'!K278</f>
        <v>0</v>
      </c>
      <c r="L499" s="622">
        <f>'7. LISTADO DE PELÍCULAS'!L278</f>
        <v>0</v>
      </c>
      <c r="M499" s="623">
        <f>'7. LISTADO DE PELÍCULAS'!M278</f>
        <v>0</v>
      </c>
      <c r="N499" s="624">
        <f>'7. LISTADO DE PELÍCULAS'!N278</f>
        <v>0</v>
      </c>
      <c r="O499" s="32"/>
      <c r="P499" s="352"/>
      <c r="Q499" s="352"/>
      <c r="R499" s="352"/>
    </row>
    <row r="500" spans="2:18" s="347" customFormat="1" ht="35.1" customHeight="1" x14ac:dyDescent="0.25">
      <c r="B500" s="618">
        <f>'7. LISTADO DE PELÍCULAS'!B279</f>
        <v>0</v>
      </c>
      <c r="C500" s="619">
        <f>'7. LISTADO DE PELÍCULAS'!C279</f>
        <v>0</v>
      </c>
      <c r="D500" s="618">
        <f>'7. LISTADO DE PELÍCULAS'!D279</f>
        <v>0</v>
      </c>
      <c r="E500" s="625" t="e">
        <f>VLOOKUP(D500,PAÍSES!$A$2:$C$200,3,FALSE)</f>
        <v>#N/A</v>
      </c>
      <c r="F500" s="622">
        <f>'7. LISTADO DE PELÍCULAS'!F279</f>
        <v>0</v>
      </c>
      <c r="G500" s="624">
        <f>'7. LISTADO DE PELÍCULAS'!G279</f>
        <v>0</v>
      </c>
      <c r="H500" s="622">
        <f>'7. LISTADO DE PELÍCULAS'!H279</f>
        <v>0</v>
      </c>
      <c r="I500" s="623">
        <f>'7. LISTADO DE PELÍCULAS'!I279</f>
        <v>0</v>
      </c>
      <c r="J500" s="623">
        <f>'7. LISTADO DE PELÍCULAS'!J279</f>
        <v>0</v>
      </c>
      <c r="K500" s="624">
        <f>'7. LISTADO DE PELÍCULAS'!K279</f>
        <v>0</v>
      </c>
      <c r="L500" s="622">
        <f>'7. LISTADO DE PELÍCULAS'!L279</f>
        <v>0</v>
      </c>
      <c r="M500" s="623">
        <f>'7. LISTADO DE PELÍCULAS'!M279</f>
        <v>0</v>
      </c>
      <c r="N500" s="624">
        <f>'7. LISTADO DE PELÍCULAS'!N279</f>
        <v>0</v>
      </c>
      <c r="O500" s="32"/>
      <c r="P500" s="352"/>
      <c r="Q500" s="352"/>
      <c r="R500" s="352"/>
    </row>
    <row r="501" spans="2:18" s="347" customFormat="1" ht="35.1" customHeight="1" x14ac:dyDescent="0.25">
      <c r="B501" s="618">
        <f>'7. LISTADO DE PELÍCULAS'!B280</f>
        <v>0</v>
      </c>
      <c r="C501" s="619">
        <f>'7. LISTADO DE PELÍCULAS'!C280</f>
        <v>0</v>
      </c>
      <c r="D501" s="618">
        <f>'7. LISTADO DE PELÍCULAS'!D280</f>
        <v>0</v>
      </c>
      <c r="E501" s="625" t="e">
        <f>VLOOKUP(D501,PAÍSES!$A$2:$C$200,3,FALSE)</f>
        <v>#N/A</v>
      </c>
      <c r="F501" s="622">
        <f>'7. LISTADO DE PELÍCULAS'!F280</f>
        <v>0</v>
      </c>
      <c r="G501" s="624">
        <f>'7. LISTADO DE PELÍCULAS'!G280</f>
        <v>0</v>
      </c>
      <c r="H501" s="622">
        <f>'7. LISTADO DE PELÍCULAS'!H280</f>
        <v>0</v>
      </c>
      <c r="I501" s="623">
        <f>'7. LISTADO DE PELÍCULAS'!I280</f>
        <v>0</v>
      </c>
      <c r="J501" s="623">
        <f>'7. LISTADO DE PELÍCULAS'!J280</f>
        <v>0</v>
      </c>
      <c r="K501" s="624">
        <f>'7. LISTADO DE PELÍCULAS'!K280</f>
        <v>0</v>
      </c>
      <c r="L501" s="622">
        <f>'7. LISTADO DE PELÍCULAS'!L280</f>
        <v>0</v>
      </c>
      <c r="M501" s="623">
        <f>'7. LISTADO DE PELÍCULAS'!M280</f>
        <v>0</v>
      </c>
      <c r="N501" s="624">
        <f>'7. LISTADO DE PELÍCULAS'!N280</f>
        <v>0</v>
      </c>
      <c r="O501" s="32"/>
      <c r="P501" s="352"/>
      <c r="Q501" s="352"/>
      <c r="R501" s="352"/>
    </row>
    <row r="502" spans="2:18" s="347" customFormat="1" ht="35.1" customHeight="1" x14ac:dyDescent="0.25">
      <c r="B502" s="618">
        <f>'7. LISTADO DE PELÍCULAS'!B281</f>
        <v>0</v>
      </c>
      <c r="C502" s="619">
        <f>'7. LISTADO DE PELÍCULAS'!C281</f>
        <v>0</v>
      </c>
      <c r="D502" s="618">
        <f>'7. LISTADO DE PELÍCULAS'!D281</f>
        <v>0</v>
      </c>
      <c r="E502" s="625" t="e">
        <f>VLOOKUP(D502,PAÍSES!$A$2:$C$200,3,FALSE)</f>
        <v>#N/A</v>
      </c>
      <c r="F502" s="622">
        <f>'7. LISTADO DE PELÍCULAS'!F281</f>
        <v>0</v>
      </c>
      <c r="G502" s="624">
        <f>'7. LISTADO DE PELÍCULAS'!G281</f>
        <v>0</v>
      </c>
      <c r="H502" s="622">
        <f>'7. LISTADO DE PELÍCULAS'!H281</f>
        <v>0</v>
      </c>
      <c r="I502" s="623">
        <f>'7. LISTADO DE PELÍCULAS'!I281</f>
        <v>0</v>
      </c>
      <c r="J502" s="623">
        <f>'7. LISTADO DE PELÍCULAS'!J281</f>
        <v>0</v>
      </c>
      <c r="K502" s="624">
        <f>'7. LISTADO DE PELÍCULAS'!K281</f>
        <v>0</v>
      </c>
      <c r="L502" s="622">
        <f>'7. LISTADO DE PELÍCULAS'!L281</f>
        <v>0</v>
      </c>
      <c r="M502" s="623">
        <f>'7. LISTADO DE PELÍCULAS'!M281</f>
        <v>0</v>
      </c>
      <c r="N502" s="624">
        <f>'7. LISTADO DE PELÍCULAS'!N281</f>
        <v>0</v>
      </c>
      <c r="O502" s="32"/>
      <c r="P502" s="352"/>
      <c r="Q502" s="352"/>
      <c r="R502" s="352"/>
    </row>
    <row r="503" spans="2:18" s="347" customFormat="1" ht="35.1" customHeight="1" x14ac:dyDescent="0.25">
      <c r="B503" s="618">
        <f>'7. LISTADO DE PELÍCULAS'!B282</f>
        <v>0</v>
      </c>
      <c r="C503" s="619">
        <f>'7. LISTADO DE PELÍCULAS'!C282</f>
        <v>0</v>
      </c>
      <c r="D503" s="618">
        <f>'7. LISTADO DE PELÍCULAS'!D282</f>
        <v>0</v>
      </c>
      <c r="E503" s="625" t="e">
        <f>VLOOKUP(D503,PAÍSES!$A$2:$C$200,3,FALSE)</f>
        <v>#N/A</v>
      </c>
      <c r="F503" s="622">
        <f>'7. LISTADO DE PELÍCULAS'!F282</f>
        <v>0</v>
      </c>
      <c r="G503" s="624">
        <f>'7. LISTADO DE PELÍCULAS'!G282</f>
        <v>0</v>
      </c>
      <c r="H503" s="622">
        <f>'7. LISTADO DE PELÍCULAS'!H282</f>
        <v>0</v>
      </c>
      <c r="I503" s="623">
        <f>'7. LISTADO DE PELÍCULAS'!I282</f>
        <v>0</v>
      </c>
      <c r="J503" s="623">
        <f>'7. LISTADO DE PELÍCULAS'!J282</f>
        <v>0</v>
      </c>
      <c r="K503" s="624">
        <f>'7. LISTADO DE PELÍCULAS'!K282</f>
        <v>0</v>
      </c>
      <c r="L503" s="622">
        <f>'7. LISTADO DE PELÍCULAS'!L282</f>
        <v>0</v>
      </c>
      <c r="M503" s="623">
        <f>'7. LISTADO DE PELÍCULAS'!M282</f>
        <v>0</v>
      </c>
      <c r="N503" s="624">
        <f>'7. LISTADO DE PELÍCULAS'!N282</f>
        <v>0</v>
      </c>
      <c r="O503" s="32"/>
      <c r="P503" s="352"/>
      <c r="Q503" s="352"/>
      <c r="R503" s="352"/>
    </row>
    <row r="504" spans="2:18" s="347" customFormat="1" ht="35.1" customHeight="1" x14ac:dyDescent="0.25">
      <c r="B504" s="618">
        <f>'7. LISTADO DE PELÍCULAS'!B283</f>
        <v>0</v>
      </c>
      <c r="C504" s="619">
        <f>'7. LISTADO DE PELÍCULAS'!C283</f>
        <v>0</v>
      </c>
      <c r="D504" s="618">
        <f>'7. LISTADO DE PELÍCULAS'!D283</f>
        <v>0</v>
      </c>
      <c r="E504" s="625" t="e">
        <f>VLOOKUP(D504,PAÍSES!$A$2:$C$200,3,FALSE)</f>
        <v>#N/A</v>
      </c>
      <c r="F504" s="622">
        <f>'7. LISTADO DE PELÍCULAS'!F283</f>
        <v>0</v>
      </c>
      <c r="G504" s="624">
        <f>'7. LISTADO DE PELÍCULAS'!G283</f>
        <v>0</v>
      </c>
      <c r="H504" s="622">
        <f>'7. LISTADO DE PELÍCULAS'!H283</f>
        <v>0</v>
      </c>
      <c r="I504" s="623">
        <f>'7. LISTADO DE PELÍCULAS'!I283</f>
        <v>0</v>
      </c>
      <c r="J504" s="623">
        <f>'7. LISTADO DE PELÍCULAS'!J283</f>
        <v>0</v>
      </c>
      <c r="K504" s="624">
        <f>'7. LISTADO DE PELÍCULAS'!K283</f>
        <v>0</v>
      </c>
      <c r="L504" s="622">
        <f>'7. LISTADO DE PELÍCULAS'!L283</f>
        <v>0</v>
      </c>
      <c r="M504" s="623">
        <f>'7. LISTADO DE PELÍCULAS'!M283</f>
        <v>0</v>
      </c>
      <c r="N504" s="624">
        <f>'7. LISTADO DE PELÍCULAS'!N283</f>
        <v>0</v>
      </c>
      <c r="O504" s="32"/>
      <c r="P504" s="352"/>
      <c r="Q504" s="352"/>
      <c r="R504" s="352"/>
    </row>
    <row r="505" spans="2:18" s="347" customFormat="1" ht="35.1" customHeight="1" x14ac:dyDescent="0.25">
      <c r="B505" s="618">
        <f>'7. LISTADO DE PELÍCULAS'!B284</f>
        <v>0</v>
      </c>
      <c r="C505" s="619">
        <f>'7. LISTADO DE PELÍCULAS'!C284</f>
        <v>0</v>
      </c>
      <c r="D505" s="618">
        <f>'7. LISTADO DE PELÍCULAS'!D284</f>
        <v>0</v>
      </c>
      <c r="E505" s="625" t="e">
        <f>VLOOKUP(D505,PAÍSES!$A$2:$C$200,3,FALSE)</f>
        <v>#N/A</v>
      </c>
      <c r="F505" s="622">
        <f>'7. LISTADO DE PELÍCULAS'!F284</f>
        <v>0</v>
      </c>
      <c r="G505" s="624">
        <f>'7. LISTADO DE PELÍCULAS'!G284</f>
        <v>0</v>
      </c>
      <c r="H505" s="622">
        <f>'7. LISTADO DE PELÍCULAS'!H284</f>
        <v>0</v>
      </c>
      <c r="I505" s="623">
        <f>'7. LISTADO DE PELÍCULAS'!I284</f>
        <v>0</v>
      </c>
      <c r="J505" s="623">
        <f>'7. LISTADO DE PELÍCULAS'!J284</f>
        <v>0</v>
      </c>
      <c r="K505" s="624">
        <f>'7. LISTADO DE PELÍCULAS'!K284</f>
        <v>0</v>
      </c>
      <c r="L505" s="622">
        <f>'7. LISTADO DE PELÍCULAS'!L284</f>
        <v>0</v>
      </c>
      <c r="M505" s="623">
        <f>'7. LISTADO DE PELÍCULAS'!M284</f>
        <v>0</v>
      </c>
      <c r="N505" s="624">
        <f>'7. LISTADO DE PELÍCULAS'!N284</f>
        <v>0</v>
      </c>
      <c r="O505" s="32"/>
      <c r="P505" s="352"/>
      <c r="Q505" s="352"/>
      <c r="R505" s="352"/>
    </row>
    <row r="506" spans="2:18" s="347" customFormat="1" ht="35.1" customHeight="1" x14ac:dyDescent="0.25">
      <c r="B506" s="618">
        <f>'7. LISTADO DE PELÍCULAS'!B285</f>
        <v>0</v>
      </c>
      <c r="C506" s="619">
        <f>'7. LISTADO DE PELÍCULAS'!C285</f>
        <v>0</v>
      </c>
      <c r="D506" s="618">
        <f>'7. LISTADO DE PELÍCULAS'!D285</f>
        <v>0</v>
      </c>
      <c r="E506" s="625" t="e">
        <f>VLOOKUP(D506,PAÍSES!$A$2:$C$200,3,FALSE)</f>
        <v>#N/A</v>
      </c>
      <c r="F506" s="622">
        <f>'7. LISTADO DE PELÍCULAS'!F285</f>
        <v>0</v>
      </c>
      <c r="G506" s="624">
        <f>'7. LISTADO DE PELÍCULAS'!G285</f>
        <v>0</v>
      </c>
      <c r="H506" s="622">
        <f>'7. LISTADO DE PELÍCULAS'!H285</f>
        <v>0</v>
      </c>
      <c r="I506" s="623">
        <f>'7. LISTADO DE PELÍCULAS'!I285</f>
        <v>0</v>
      </c>
      <c r="J506" s="623">
        <f>'7. LISTADO DE PELÍCULAS'!J285</f>
        <v>0</v>
      </c>
      <c r="K506" s="624">
        <f>'7. LISTADO DE PELÍCULAS'!K285</f>
        <v>0</v>
      </c>
      <c r="L506" s="622">
        <f>'7. LISTADO DE PELÍCULAS'!L285</f>
        <v>0</v>
      </c>
      <c r="M506" s="623">
        <f>'7. LISTADO DE PELÍCULAS'!M285</f>
        <v>0</v>
      </c>
      <c r="N506" s="624">
        <f>'7. LISTADO DE PELÍCULAS'!N285</f>
        <v>0</v>
      </c>
      <c r="O506" s="32"/>
      <c r="P506" s="352"/>
      <c r="Q506" s="352"/>
      <c r="R506" s="352"/>
    </row>
    <row r="507" spans="2:18" s="347" customFormat="1" ht="35.1" customHeight="1" x14ac:dyDescent="0.25">
      <c r="B507" s="618">
        <f>'7. LISTADO DE PELÍCULAS'!B286</f>
        <v>0</v>
      </c>
      <c r="C507" s="619">
        <f>'7. LISTADO DE PELÍCULAS'!C286</f>
        <v>0</v>
      </c>
      <c r="D507" s="618">
        <f>'7. LISTADO DE PELÍCULAS'!D286</f>
        <v>0</v>
      </c>
      <c r="E507" s="625" t="e">
        <f>VLOOKUP(D507,PAÍSES!$A$2:$C$200,3,FALSE)</f>
        <v>#N/A</v>
      </c>
      <c r="F507" s="622">
        <f>'7. LISTADO DE PELÍCULAS'!F286</f>
        <v>0</v>
      </c>
      <c r="G507" s="624">
        <f>'7. LISTADO DE PELÍCULAS'!G286</f>
        <v>0</v>
      </c>
      <c r="H507" s="622">
        <f>'7. LISTADO DE PELÍCULAS'!H286</f>
        <v>0</v>
      </c>
      <c r="I507" s="623">
        <f>'7. LISTADO DE PELÍCULAS'!I286</f>
        <v>0</v>
      </c>
      <c r="J507" s="623">
        <f>'7. LISTADO DE PELÍCULAS'!J286</f>
        <v>0</v>
      </c>
      <c r="K507" s="624">
        <f>'7. LISTADO DE PELÍCULAS'!K286</f>
        <v>0</v>
      </c>
      <c r="L507" s="622">
        <f>'7. LISTADO DE PELÍCULAS'!L286</f>
        <v>0</v>
      </c>
      <c r="M507" s="623">
        <f>'7. LISTADO DE PELÍCULAS'!M286</f>
        <v>0</v>
      </c>
      <c r="N507" s="624">
        <f>'7. LISTADO DE PELÍCULAS'!N286</f>
        <v>0</v>
      </c>
      <c r="O507" s="32"/>
      <c r="P507" s="352"/>
      <c r="Q507" s="352"/>
      <c r="R507" s="352"/>
    </row>
    <row r="508" spans="2:18" s="347" customFormat="1" ht="35.1" customHeight="1" x14ac:dyDescent="0.25">
      <c r="B508" s="618">
        <f>'7. LISTADO DE PELÍCULAS'!B287</f>
        <v>0</v>
      </c>
      <c r="C508" s="619">
        <f>'7. LISTADO DE PELÍCULAS'!C287</f>
        <v>0</v>
      </c>
      <c r="D508" s="618">
        <f>'7. LISTADO DE PELÍCULAS'!D287</f>
        <v>0</v>
      </c>
      <c r="E508" s="625" t="e">
        <f>VLOOKUP(D508,PAÍSES!$A$2:$C$200,3,FALSE)</f>
        <v>#N/A</v>
      </c>
      <c r="F508" s="622">
        <f>'7. LISTADO DE PELÍCULAS'!F287</f>
        <v>0</v>
      </c>
      <c r="G508" s="624">
        <f>'7. LISTADO DE PELÍCULAS'!G287</f>
        <v>0</v>
      </c>
      <c r="H508" s="622">
        <f>'7. LISTADO DE PELÍCULAS'!H287</f>
        <v>0</v>
      </c>
      <c r="I508" s="623">
        <f>'7. LISTADO DE PELÍCULAS'!I287</f>
        <v>0</v>
      </c>
      <c r="J508" s="623">
        <f>'7. LISTADO DE PELÍCULAS'!J287</f>
        <v>0</v>
      </c>
      <c r="K508" s="624">
        <f>'7. LISTADO DE PELÍCULAS'!K287</f>
        <v>0</v>
      </c>
      <c r="L508" s="622">
        <f>'7. LISTADO DE PELÍCULAS'!L287</f>
        <v>0</v>
      </c>
      <c r="M508" s="623">
        <f>'7. LISTADO DE PELÍCULAS'!M287</f>
        <v>0</v>
      </c>
      <c r="N508" s="624">
        <f>'7. LISTADO DE PELÍCULAS'!N287</f>
        <v>0</v>
      </c>
      <c r="O508" s="32"/>
      <c r="P508" s="352"/>
      <c r="Q508" s="352"/>
      <c r="R508" s="352"/>
    </row>
    <row r="509" spans="2:18" s="347" customFormat="1" ht="35.1" customHeight="1" x14ac:dyDescent="0.25">
      <c r="B509" s="618">
        <f>'7. LISTADO DE PELÍCULAS'!B288</f>
        <v>0</v>
      </c>
      <c r="C509" s="619">
        <f>'7. LISTADO DE PELÍCULAS'!C288</f>
        <v>0</v>
      </c>
      <c r="D509" s="618">
        <f>'7. LISTADO DE PELÍCULAS'!D288</f>
        <v>0</v>
      </c>
      <c r="E509" s="625" t="e">
        <f>VLOOKUP(D509,PAÍSES!$A$2:$C$200,3,FALSE)</f>
        <v>#N/A</v>
      </c>
      <c r="F509" s="622">
        <f>'7. LISTADO DE PELÍCULAS'!F288</f>
        <v>0</v>
      </c>
      <c r="G509" s="624">
        <f>'7. LISTADO DE PELÍCULAS'!G288</f>
        <v>0</v>
      </c>
      <c r="H509" s="622">
        <f>'7. LISTADO DE PELÍCULAS'!H288</f>
        <v>0</v>
      </c>
      <c r="I509" s="623">
        <f>'7. LISTADO DE PELÍCULAS'!I288</f>
        <v>0</v>
      </c>
      <c r="J509" s="623">
        <f>'7. LISTADO DE PELÍCULAS'!J288</f>
        <v>0</v>
      </c>
      <c r="K509" s="624">
        <f>'7. LISTADO DE PELÍCULAS'!K288</f>
        <v>0</v>
      </c>
      <c r="L509" s="622">
        <f>'7. LISTADO DE PELÍCULAS'!L288</f>
        <v>0</v>
      </c>
      <c r="M509" s="623">
        <f>'7. LISTADO DE PELÍCULAS'!M288</f>
        <v>0</v>
      </c>
      <c r="N509" s="624">
        <f>'7. LISTADO DE PELÍCULAS'!N288</f>
        <v>0</v>
      </c>
      <c r="O509" s="32"/>
      <c r="P509" s="352"/>
      <c r="Q509" s="352"/>
      <c r="R509" s="352"/>
    </row>
    <row r="510" spans="2:18" s="347" customFormat="1" ht="35.1" customHeight="1" x14ac:dyDescent="0.25">
      <c r="B510" s="618">
        <f>'7. LISTADO DE PELÍCULAS'!B289</f>
        <v>0</v>
      </c>
      <c r="C510" s="619">
        <f>'7. LISTADO DE PELÍCULAS'!C289</f>
        <v>0</v>
      </c>
      <c r="D510" s="618">
        <f>'7. LISTADO DE PELÍCULAS'!D289</f>
        <v>0</v>
      </c>
      <c r="E510" s="625" t="e">
        <f>VLOOKUP(D510,PAÍSES!$A$2:$C$200,3,FALSE)</f>
        <v>#N/A</v>
      </c>
      <c r="F510" s="622">
        <f>'7. LISTADO DE PELÍCULAS'!F289</f>
        <v>0</v>
      </c>
      <c r="G510" s="624">
        <f>'7. LISTADO DE PELÍCULAS'!G289</f>
        <v>0</v>
      </c>
      <c r="H510" s="622">
        <f>'7. LISTADO DE PELÍCULAS'!H289</f>
        <v>0</v>
      </c>
      <c r="I510" s="623">
        <f>'7. LISTADO DE PELÍCULAS'!I289</f>
        <v>0</v>
      </c>
      <c r="J510" s="623">
        <f>'7. LISTADO DE PELÍCULAS'!J289</f>
        <v>0</v>
      </c>
      <c r="K510" s="624">
        <f>'7. LISTADO DE PELÍCULAS'!K289</f>
        <v>0</v>
      </c>
      <c r="L510" s="622">
        <f>'7. LISTADO DE PELÍCULAS'!L289</f>
        <v>0</v>
      </c>
      <c r="M510" s="623">
        <f>'7. LISTADO DE PELÍCULAS'!M289</f>
        <v>0</v>
      </c>
      <c r="N510" s="624">
        <f>'7. LISTADO DE PELÍCULAS'!N289</f>
        <v>0</v>
      </c>
      <c r="O510" s="32"/>
      <c r="P510" s="352"/>
      <c r="Q510" s="352"/>
      <c r="R510" s="352"/>
    </row>
    <row r="511" spans="2:18" s="347" customFormat="1" ht="35.1" customHeight="1" x14ac:dyDescent="0.25">
      <c r="B511" s="618">
        <f>'7. LISTADO DE PELÍCULAS'!B290</f>
        <v>0</v>
      </c>
      <c r="C511" s="619">
        <f>'7. LISTADO DE PELÍCULAS'!C290</f>
        <v>0</v>
      </c>
      <c r="D511" s="618">
        <f>'7. LISTADO DE PELÍCULAS'!D290</f>
        <v>0</v>
      </c>
      <c r="E511" s="625" t="e">
        <f>VLOOKUP(D511,PAÍSES!$A$2:$C$200,3,FALSE)</f>
        <v>#N/A</v>
      </c>
      <c r="F511" s="622">
        <f>'7. LISTADO DE PELÍCULAS'!F290</f>
        <v>0</v>
      </c>
      <c r="G511" s="624">
        <f>'7. LISTADO DE PELÍCULAS'!G290</f>
        <v>0</v>
      </c>
      <c r="H511" s="622">
        <f>'7. LISTADO DE PELÍCULAS'!H290</f>
        <v>0</v>
      </c>
      <c r="I511" s="623">
        <f>'7. LISTADO DE PELÍCULAS'!I290</f>
        <v>0</v>
      </c>
      <c r="J511" s="623">
        <f>'7. LISTADO DE PELÍCULAS'!J290</f>
        <v>0</v>
      </c>
      <c r="K511" s="624">
        <f>'7. LISTADO DE PELÍCULAS'!K290</f>
        <v>0</v>
      </c>
      <c r="L511" s="622">
        <f>'7. LISTADO DE PELÍCULAS'!L290</f>
        <v>0</v>
      </c>
      <c r="M511" s="623">
        <f>'7. LISTADO DE PELÍCULAS'!M290</f>
        <v>0</v>
      </c>
      <c r="N511" s="624">
        <f>'7. LISTADO DE PELÍCULAS'!N290</f>
        <v>0</v>
      </c>
      <c r="O511" s="32"/>
      <c r="P511" s="352"/>
      <c r="Q511" s="352"/>
      <c r="R511" s="352"/>
    </row>
    <row r="512" spans="2:18" s="347" customFormat="1" ht="35.1" customHeight="1" x14ac:dyDescent="0.25">
      <c r="B512" s="618">
        <f>'7. LISTADO DE PELÍCULAS'!B291</f>
        <v>0</v>
      </c>
      <c r="C512" s="619">
        <f>'7. LISTADO DE PELÍCULAS'!C291</f>
        <v>0</v>
      </c>
      <c r="D512" s="618">
        <f>'7. LISTADO DE PELÍCULAS'!D291</f>
        <v>0</v>
      </c>
      <c r="E512" s="625" t="e">
        <f>VLOOKUP(D512,PAÍSES!$A$2:$C$200,3,FALSE)</f>
        <v>#N/A</v>
      </c>
      <c r="F512" s="622">
        <f>'7. LISTADO DE PELÍCULAS'!F291</f>
        <v>0</v>
      </c>
      <c r="G512" s="624">
        <f>'7. LISTADO DE PELÍCULAS'!G291</f>
        <v>0</v>
      </c>
      <c r="H512" s="622">
        <f>'7. LISTADO DE PELÍCULAS'!H291</f>
        <v>0</v>
      </c>
      <c r="I512" s="623">
        <f>'7. LISTADO DE PELÍCULAS'!I291</f>
        <v>0</v>
      </c>
      <c r="J512" s="623">
        <f>'7. LISTADO DE PELÍCULAS'!J291</f>
        <v>0</v>
      </c>
      <c r="K512" s="624">
        <f>'7. LISTADO DE PELÍCULAS'!K291</f>
        <v>0</v>
      </c>
      <c r="L512" s="622">
        <f>'7. LISTADO DE PELÍCULAS'!L291</f>
        <v>0</v>
      </c>
      <c r="M512" s="623">
        <f>'7. LISTADO DE PELÍCULAS'!M291</f>
        <v>0</v>
      </c>
      <c r="N512" s="624">
        <f>'7. LISTADO DE PELÍCULAS'!N291</f>
        <v>0</v>
      </c>
      <c r="O512" s="32"/>
      <c r="P512" s="352"/>
      <c r="Q512" s="352"/>
      <c r="R512" s="352"/>
    </row>
    <row r="513" spans="2:18" s="347" customFormat="1" ht="35.1" customHeight="1" x14ac:dyDescent="0.25">
      <c r="B513" s="618">
        <f>'7. LISTADO DE PELÍCULAS'!B292</f>
        <v>0</v>
      </c>
      <c r="C513" s="619">
        <f>'7. LISTADO DE PELÍCULAS'!C292</f>
        <v>0</v>
      </c>
      <c r="D513" s="618">
        <f>'7. LISTADO DE PELÍCULAS'!D292</f>
        <v>0</v>
      </c>
      <c r="E513" s="625" t="e">
        <f>VLOOKUP(D513,PAÍSES!$A$2:$C$200,3,FALSE)</f>
        <v>#N/A</v>
      </c>
      <c r="F513" s="622">
        <f>'7. LISTADO DE PELÍCULAS'!F292</f>
        <v>0</v>
      </c>
      <c r="G513" s="624">
        <f>'7. LISTADO DE PELÍCULAS'!G292</f>
        <v>0</v>
      </c>
      <c r="H513" s="622">
        <f>'7. LISTADO DE PELÍCULAS'!H292</f>
        <v>0</v>
      </c>
      <c r="I513" s="623">
        <f>'7. LISTADO DE PELÍCULAS'!I292</f>
        <v>0</v>
      </c>
      <c r="J513" s="623">
        <f>'7. LISTADO DE PELÍCULAS'!J292</f>
        <v>0</v>
      </c>
      <c r="K513" s="624">
        <f>'7. LISTADO DE PELÍCULAS'!K292</f>
        <v>0</v>
      </c>
      <c r="L513" s="622">
        <f>'7. LISTADO DE PELÍCULAS'!L292</f>
        <v>0</v>
      </c>
      <c r="M513" s="623">
        <f>'7. LISTADO DE PELÍCULAS'!M292</f>
        <v>0</v>
      </c>
      <c r="N513" s="624">
        <f>'7. LISTADO DE PELÍCULAS'!N292</f>
        <v>0</v>
      </c>
      <c r="O513" s="32"/>
      <c r="P513" s="352"/>
      <c r="Q513" s="352"/>
      <c r="R513" s="352"/>
    </row>
    <row r="514" spans="2:18" s="347" customFormat="1" ht="35.1" customHeight="1" x14ac:dyDescent="0.25">
      <c r="B514" s="618">
        <f>'7. LISTADO DE PELÍCULAS'!B293</f>
        <v>0</v>
      </c>
      <c r="C514" s="619">
        <f>'7. LISTADO DE PELÍCULAS'!C293</f>
        <v>0</v>
      </c>
      <c r="D514" s="618">
        <f>'7. LISTADO DE PELÍCULAS'!D293</f>
        <v>0</v>
      </c>
      <c r="E514" s="625" t="e">
        <f>VLOOKUP(D514,PAÍSES!$A$2:$C$200,3,FALSE)</f>
        <v>#N/A</v>
      </c>
      <c r="F514" s="622">
        <f>'7. LISTADO DE PELÍCULAS'!F293</f>
        <v>0</v>
      </c>
      <c r="G514" s="624">
        <f>'7. LISTADO DE PELÍCULAS'!G293</f>
        <v>0</v>
      </c>
      <c r="H514" s="622">
        <f>'7. LISTADO DE PELÍCULAS'!H293</f>
        <v>0</v>
      </c>
      <c r="I514" s="623">
        <f>'7. LISTADO DE PELÍCULAS'!I293</f>
        <v>0</v>
      </c>
      <c r="J514" s="623">
        <f>'7. LISTADO DE PELÍCULAS'!J293</f>
        <v>0</v>
      </c>
      <c r="K514" s="624">
        <f>'7. LISTADO DE PELÍCULAS'!K293</f>
        <v>0</v>
      </c>
      <c r="L514" s="622">
        <f>'7. LISTADO DE PELÍCULAS'!L293</f>
        <v>0</v>
      </c>
      <c r="M514" s="623">
        <f>'7. LISTADO DE PELÍCULAS'!M293</f>
        <v>0</v>
      </c>
      <c r="N514" s="624">
        <f>'7. LISTADO DE PELÍCULAS'!N293</f>
        <v>0</v>
      </c>
      <c r="O514" s="32"/>
      <c r="P514" s="352"/>
      <c r="Q514" s="352"/>
      <c r="R514" s="352"/>
    </row>
    <row r="515" spans="2:18" s="347" customFormat="1" ht="35.1" customHeight="1" x14ac:dyDescent="0.25">
      <c r="B515" s="618">
        <f>'7. LISTADO DE PELÍCULAS'!B294</f>
        <v>0</v>
      </c>
      <c r="C515" s="619">
        <f>'7. LISTADO DE PELÍCULAS'!C294</f>
        <v>0</v>
      </c>
      <c r="D515" s="618">
        <f>'7. LISTADO DE PELÍCULAS'!D294</f>
        <v>0</v>
      </c>
      <c r="E515" s="625" t="e">
        <f>VLOOKUP(D515,PAÍSES!$A$2:$C$200,3,FALSE)</f>
        <v>#N/A</v>
      </c>
      <c r="F515" s="622">
        <f>'7. LISTADO DE PELÍCULAS'!F294</f>
        <v>0</v>
      </c>
      <c r="G515" s="624">
        <f>'7. LISTADO DE PELÍCULAS'!G294</f>
        <v>0</v>
      </c>
      <c r="H515" s="622">
        <f>'7. LISTADO DE PELÍCULAS'!H294</f>
        <v>0</v>
      </c>
      <c r="I515" s="623">
        <f>'7. LISTADO DE PELÍCULAS'!I294</f>
        <v>0</v>
      </c>
      <c r="J515" s="623">
        <f>'7. LISTADO DE PELÍCULAS'!J294</f>
        <v>0</v>
      </c>
      <c r="K515" s="624">
        <f>'7. LISTADO DE PELÍCULAS'!K294</f>
        <v>0</v>
      </c>
      <c r="L515" s="622">
        <f>'7. LISTADO DE PELÍCULAS'!L294</f>
        <v>0</v>
      </c>
      <c r="M515" s="623">
        <f>'7. LISTADO DE PELÍCULAS'!M294</f>
        <v>0</v>
      </c>
      <c r="N515" s="624">
        <f>'7. LISTADO DE PELÍCULAS'!N294</f>
        <v>0</v>
      </c>
      <c r="O515" s="32"/>
      <c r="P515" s="352"/>
      <c r="Q515" s="352"/>
      <c r="R515" s="352"/>
    </row>
    <row r="516" spans="2:18" s="347" customFormat="1" ht="35.1" customHeight="1" x14ac:dyDescent="0.25">
      <c r="B516" s="618">
        <f>'7. LISTADO DE PELÍCULAS'!B295</f>
        <v>0</v>
      </c>
      <c r="C516" s="619">
        <f>'7. LISTADO DE PELÍCULAS'!C295</f>
        <v>0</v>
      </c>
      <c r="D516" s="618">
        <f>'7. LISTADO DE PELÍCULAS'!D295</f>
        <v>0</v>
      </c>
      <c r="E516" s="625" t="e">
        <f>VLOOKUP(D516,PAÍSES!$A$2:$C$200,3,FALSE)</f>
        <v>#N/A</v>
      </c>
      <c r="F516" s="622">
        <f>'7. LISTADO DE PELÍCULAS'!F295</f>
        <v>0</v>
      </c>
      <c r="G516" s="624">
        <f>'7. LISTADO DE PELÍCULAS'!G295</f>
        <v>0</v>
      </c>
      <c r="H516" s="622">
        <f>'7. LISTADO DE PELÍCULAS'!H295</f>
        <v>0</v>
      </c>
      <c r="I516" s="623">
        <f>'7. LISTADO DE PELÍCULAS'!I295</f>
        <v>0</v>
      </c>
      <c r="J516" s="623">
        <f>'7. LISTADO DE PELÍCULAS'!J295</f>
        <v>0</v>
      </c>
      <c r="K516" s="624">
        <f>'7. LISTADO DE PELÍCULAS'!K295</f>
        <v>0</v>
      </c>
      <c r="L516" s="622">
        <f>'7. LISTADO DE PELÍCULAS'!L295</f>
        <v>0</v>
      </c>
      <c r="M516" s="623">
        <f>'7. LISTADO DE PELÍCULAS'!M295</f>
        <v>0</v>
      </c>
      <c r="N516" s="624">
        <f>'7. LISTADO DE PELÍCULAS'!N295</f>
        <v>0</v>
      </c>
      <c r="O516" s="32"/>
      <c r="P516" s="352"/>
      <c r="Q516" s="352"/>
      <c r="R516" s="352"/>
    </row>
    <row r="517" spans="2:18" s="347" customFormat="1" ht="35.1" customHeight="1" x14ac:dyDescent="0.25">
      <c r="B517" s="618">
        <f>'7. LISTADO DE PELÍCULAS'!B296</f>
        <v>0</v>
      </c>
      <c r="C517" s="619">
        <f>'7. LISTADO DE PELÍCULAS'!C296</f>
        <v>0</v>
      </c>
      <c r="D517" s="618">
        <f>'7. LISTADO DE PELÍCULAS'!D296</f>
        <v>0</v>
      </c>
      <c r="E517" s="625" t="e">
        <f>VLOOKUP(D517,PAÍSES!$A$2:$C$200,3,FALSE)</f>
        <v>#N/A</v>
      </c>
      <c r="F517" s="622">
        <f>'7. LISTADO DE PELÍCULAS'!F296</f>
        <v>0</v>
      </c>
      <c r="G517" s="624">
        <f>'7. LISTADO DE PELÍCULAS'!G296</f>
        <v>0</v>
      </c>
      <c r="H517" s="622">
        <f>'7. LISTADO DE PELÍCULAS'!H296</f>
        <v>0</v>
      </c>
      <c r="I517" s="623">
        <f>'7. LISTADO DE PELÍCULAS'!I296</f>
        <v>0</v>
      </c>
      <c r="J517" s="623">
        <f>'7. LISTADO DE PELÍCULAS'!J296</f>
        <v>0</v>
      </c>
      <c r="K517" s="624">
        <f>'7. LISTADO DE PELÍCULAS'!K296</f>
        <v>0</v>
      </c>
      <c r="L517" s="622">
        <f>'7. LISTADO DE PELÍCULAS'!L296</f>
        <v>0</v>
      </c>
      <c r="M517" s="623">
        <f>'7. LISTADO DE PELÍCULAS'!M296</f>
        <v>0</v>
      </c>
      <c r="N517" s="624">
        <f>'7. LISTADO DE PELÍCULAS'!N296</f>
        <v>0</v>
      </c>
      <c r="O517" s="32"/>
      <c r="P517" s="352"/>
      <c r="Q517" s="352"/>
      <c r="R517" s="352"/>
    </row>
    <row r="518" spans="2:18" s="347" customFormat="1" ht="35.1" customHeight="1" x14ac:dyDescent="0.25">
      <c r="B518" s="618">
        <f>'7. LISTADO DE PELÍCULAS'!B297</f>
        <v>0</v>
      </c>
      <c r="C518" s="619">
        <f>'7. LISTADO DE PELÍCULAS'!C297</f>
        <v>0</v>
      </c>
      <c r="D518" s="618">
        <f>'7. LISTADO DE PELÍCULAS'!D297</f>
        <v>0</v>
      </c>
      <c r="E518" s="625" t="e">
        <f>VLOOKUP(D518,PAÍSES!$A$2:$C$200,3,FALSE)</f>
        <v>#N/A</v>
      </c>
      <c r="F518" s="622">
        <f>'7. LISTADO DE PELÍCULAS'!F297</f>
        <v>0</v>
      </c>
      <c r="G518" s="624">
        <f>'7. LISTADO DE PELÍCULAS'!G297</f>
        <v>0</v>
      </c>
      <c r="H518" s="622">
        <f>'7. LISTADO DE PELÍCULAS'!H297</f>
        <v>0</v>
      </c>
      <c r="I518" s="623">
        <f>'7. LISTADO DE PELÍCULAS'!I297</f>
        <v>0</v>
      </c>
      <c r="J518" s="623">
        <f>'7. LISTADO DE PELÍCULAS'!J297</f>
        <v>0</v>
      </c>
      <c r="K518" s="624">
        <f>'7. LISTADO DE PELÍCULAS'!K297</f>
        <v>0</v>
      </c>
      <c r="L518" s="622">
        <f>'7. LISTADO DE PELÍCULAS'!L297</f>
        <v>0</v>
      </c>
      <c r="M518" s="623">
        <f>'7. LISTADO DE PELÍCULAS'!M297</f>
        <v>0</v>
      </c>
      <c r="N518" s="624">
        <f>'7. LISTADO DE PELÍCULAS'!N297</f>
        <v>0</v>
      </c>
      <c r="O518" s="32"/>
      <c r="P518" s="352"/>
      <c r="Q518" s="352"/>
      <c r="R518" s="352"/>
    </row>
    <row r="519" spans="2:18" s="347" customFormat="1" ht="35.1" customHeight="1" x14ac:dyDescent="0.25">
      <c r="B519" s="618">
        <f>'7. LISTADO DE PELÍCULAS'!B298</f>
        <v>0</v>
      </c>
      <c r="C519" s="619">
        <f>'7. LISTADO DE PELÍCULAS'!C298</f>
        <v>0</v>
      </c>
      <c r="D519" s="618">
        <f>'7. LISTADO DE PELÍCULAS'!D298</f>
        <v>0</v>
      </c>
      <c r="E519" s="625" t="e">
        <f>VLOOKUP(D519,PAÍSES!$A$2:$C$200,3,FALSE)</f>
        <v>#N/A</v>
      </c>
      <c r="F519" s="622">
        <f>'7. LISTADO DE PELÍCULAS'!F298</f>
        <v>0</v>
      </c>
      <c r="G519" s="624">
        <f>'7. LISTADO DE PELÍCULAS'!G298</f>
        <v>0</v>
      </c>
      <c r="H519" s="622">
        <f>'7. LISTADO DE PELÍCULAS'!H298</f>
        <v>0</v>
      </c>
      <c r="I519" s="623">
        <f>'7. LISTADO DE PELÍCULAS'!I298</f>
        <v>0</v>
      </c>
      <c r="J519" s="623">
        <f>'7. LISTADO DE PELÍCULAS'!J298</f>
        <v>0</v>
      </c>
      <c r="K519" s="624">
        <f>'7. LISTADO DE PELÍCULAS'!K298</f>
        <v>0</v>
      </c>
      <c r="L519" s="622">
        <f>'7. LISTADO DE PELÍCULAS'!L298</f>
        <v>0</v>
      </c>
      <c r="M519" s="623">
        <f>'7. LISTADO DE PELÍCULAS'!M298</f>
        <v>0</v>
      </c>
      <c r="N519" s="624">
        <f>'7. LISTADO DE PELÍCULAS'!N298</f>
        <v>0</v>
      </c>
      <c r="O519" s="32"/>
      <c r="P519" s="352"/>
      <c r="Q519" s="352"/>
      <c r="R519" s="352"/>
    </row>
    <row r="520" spans="2:18" s="347" customFormat="1" ht="35.1" customHeight="1" x14ac:dyDescent="0.25">
      <c r="B520" s="618">
        <f>'7. LISTADO DE PELÍCULAS'!B299</f>
        <v>0</v>
      </c>
      <c r="C520" s="619">
        <f>'7. LISTADO DE PELÍCULAS'!C299</f>
        <v>0</v>
      </c>
      <c r="D520" s="618">
        <f>'7. LISTADO DE PELÍCULAS'!D299</f>
        <v>0</v>
      </c>
      <c r="E520" s="625" t="e">
        <f>VLOOKUP(D520,PAÍSES!$A$2:$C$200,3,FALSE)</f>
        <v>#N/A</v>
      </c>
      <c r="F520" s="622">
        <f>'7. LISTADO DE PELÍCULAS'!F299</f>
        <v>0</v>
      </c>
      <c r="G520" s="624">
        <f>'7. LISTADO DE PELÍCULAS'!G299</f>
        <v>0</v>
      </c>
      <c r="H520" s="622">
        <f>'7. LISTADO DE PELÍCULAS'!H299</f>
        <v>0</v>
      </c>
      <c r="I520" s="623">
        <f>'7. LISTADO DE PELÍCULAS'!I299</f>
        <v>0</v>
      </c>
      <c r="J520" s="623">
        <f>'7. LISTADO DE PELÍCULAS'!J299</f>
        <v>0</v>
      </c>
      <c r="K520" s="624">
        <f>'7. LISTADO DE PELÍCULAS'!K299</f>
        <v>0</v>
      </c>
      <c r="L520" s="622">
        <f>'7. LISTADO DE PELÍCULAS'!L299</f>
        <v>0</v>
      </c>
      <c r="M520" s="623">
        <f>'7. LISTADO DE PELÍCULAS'!M299</f>
        <v>0</v>
      </c>
      <c r="N520" s="624">
        <f>'7. LISTADO DE PELÍCULAS'!N299</f>
        <v>0</v>
      </c>
      <c r="O520" s="32"/>
      <c r="P520" s="352"/>
      <c r="Q520" s="352"/>
      <c r="R520" s="352"/>
    </row>
    <row r="521" spans="2:18" s="347" customFormat="1" ht="35.1" customHeight="1" x14ac:dyDescent="0.25">
      <c r="B521" s="618">
        <f>'7. LISTADO DE PELÍCULAS'!B300</f>
        <v>0</v>
      </c>
      <c r="C521" s="619">
        <f>'7. LISTADO DE PELÍCULAS'!C300</f>
        <v>0</v>
      </c>
      <c r="D521" s="618">
        <f>'7. LISTADO DE PELÍCULAS'!D300</f>
        <v>0</v>
      </c>
      <c r="E521" s="625" t="e">
        <f>VLOOKUP(D521,PAÍSES!$A$2:$C$200,3,FALSE)</f>
        <v>#N/A</v>
      </c>
      <c r="F521" s="622">
        <f>'7. LISTADO DE PELÍCULAS'!F300</f>
        <v>0</v>
      </c>
      <c r="G521" s="624">
        <f>'7. LISTADO DE PELÍCULAS'!G300</f>
        <v>0</v>
      </c>
      <c r="H521" s="622">
        <f>'7. LISTADO DE PELÍCULAS'!H300</f>
        <v>0</v>
      </c>
      <c r="I521" s="623">
        <f>'7. LISTADO DE PELÍCULAS'!I300</f>
        <v>0</v>
      </c>
      <c r="J521" s="623">
        <f>'7. LISTADO DE PELÍCULAS'!J300</f>
        <v>0</v>
      </c>
      <c r="K521" s="624">
        <f>'7. LISTADO DE PELÍCULAS'!K300</f>
        <v>0</v>
      </c>
      <c r="L521" s="622">
        <f>'7. LISTADO DE PELÍCULAS'!L300</f>
        <v>0</v>
      </c>
      <c r="M521" s="623">
        <f>'7. LISTADO DE PELÍCULAS'!M300</f>
        <v>0</v>
      </c>
      <c r="N521" s="624">
        <f>'7. LISTADO DE PELÍCULAS'!N300</f>
        <v>0</v>
      </c>
      <c r="O521" s="32"/>
      <c r="P521" s="352"/>
      <c r="Q521" s="352"/>
      <c r="R521" s="352"/>
    </row>
    <row r="522" spans="2:18" s="347" customFormat="1" ht="35.1" customHeight="1" x14ac:dyDescent="0.25">
      <c r="B522" s="618">
        <f>'7. LISTADO DE PELÍCULAS'!B301</f>
        <v>0</v>
      </c>
      <c r="C522" s="619">
        <f>'7. LISTADO DE PELÍCULAS'!C301</f>
        <v>0</v>
      </c>
      <c r="D522" s="618">
        <f>'7. LISTADO DE PELÍCULAS'!D301</f>
        <v>0</v>
      </c>
      <c r="E522" s="625" t="e">
        <f>VLOOKUP(D522,PAÍSES!$A$2:$C$200,3,FALSE)</f>
        <v>#N/A</v>
      </c>
      <c r="F522" s="622">
        <f>'7. LISTADO DE PELÍCULAS'!F301</f>
        <v>0</v>
      </c>
      <c r="G522" s="624">
        <f>'7. LISTADO DE PELÍCULAS'!G301</f>
        <v>0</v>
      </c>
      <c r="H522" s="622">
        <f>'7. LISTADO DE PELÍCULAS'!H301</f>
        <v>0</v>
      </c>
      <c r="I522" s="623">
        <f>'7. LISTADO DE PELÍCULAS'!I301</f>
        <v>0</v>
      </c>
      <c r="J522" s="623">
        <f>'7. LISTADO DE PELÍCULAS'!J301</f>
        <v>0</v>
      </c>
      <c r="K522" s="624">
        <f>'7. LISTADO DE PELÍCULAS'!K301</f>
        <v>0</v>
      </c>
      <c r="L522" s="622">
        <f>'7. LISTADO DE PELÍCULAS'!L301</f>
        <v>0</v>
      </c>
      <c r="M522" s="623">
        <f>'7. LISTADO DE PELÍCULAS'!M301</f>
        <v>0</v>
      </c>
      <c r="N522" s="624">
        <f>'7. LISTADO DE PELÍCULAS'!N301</f>
        <v>0</v>
      </c>
      <c r="O522" s="32"/>
      <c r="P522" s="352"/>
      <c r="Q522" s="352"/>
      <c r="R522" s="352"/>
    </row>
    <row r="523" spans="2:18" s="347" customFormat="1" ht="35.1" customHeight="1" x14ac:dyDescent="0.25">
      <c r="B523" s="618">
        <f>'7. LISTADO DE PELÍCULAS'!B302</f>
        <v>0</v>
      </c>
      <c r="C523" s="619">
        <f>'7. LISTADO DE PELÍCULAS'!C302</f>
        <v>0</v>
      </c>
      <c r="D523" s="618">
        <f>'7. LISTADO DE PELÍCULAS'!D302</f>
        <v>0</v>
      </c>
      <c r="E523" s="625" t="e">
        <f>VLOOKUP(D523,PAÍSES!$A$2:$C$200,3,FALSE)</f>
        <v>#N/A</v>
      </c>
      <c r="F523" s="622">
        <f>'7. LISTADO DE PELÍCULAS'!F302</f>
        <v>0</v>
      </c>
      <c r="G523" s="624">
        <f>'7. LISTADO DE PELÍCULAS'!G302</f>
        <v>0</v>
      </c>
      <c r="H523" s="622">
        <f>'7. LISTADO DE PELÍCULAS'!H302</f>
        <v>0</v>
      </c>
      <c r="I523" s="623">
        <f>'7. LISTADO DE PELÍCULAS'!I302</f>
        <v>0</v>
      </c>
      <c r="J523" s="623">
        <f>'7. LISTADO DE PELÍCULAS'!J302</f>
        <v>0</v>
      </c>
      <c r="K523" s="624">
        <f>'7. LISTADO DE PELÍCULAS'!K302</f>
        <v>0</v>
      </c>
      <c r="L523" s="622">
        <f>'7. LISTADO DE PELÍCULAS'!L302</f>
        <v>0</v>
      </c>
      <c r="M523" s="623">
        <f>'7. LISTADO DE PELÍCULAS'!M302</f>
        <v>0</v>
      </c>
      <c r="N523" s="624">
        <f>'7. LISTADO DE PELÍCULAS'!N302</f>
        <v>0</v>
      </c>
      <c r="O523" s="32"/>
      <c r="P523" s="352"/>
      <c r="Q523" s="352"/>
      <c r="R523" s="352"/>
    </row>
    <row r="524" spans="2:18" s="347" customFormat="1" ht="35.1" customHeight="1" x14ac:dyDescent="0.25">
      <c r="B524" s="618">
        <f>'7. LISTADO DE PELÍCULAS'!B303</f>
        <v>0</v>
      </c>
      <c r="C524" s="619">
        <f>'7. LISTADO DE PELÍCULAS'!C303</f>
        <v>0</v>
      </c>
      <c r="D524" s="618">
        <f>'7. LISTADO DE PELÍCULAS'!D303</f>
        <v>0</v>
      </c>
      <c r="E524" s="625" t="e">
        <f>VLOOKUP(D524,PAÍSES!$A$2:$C$200,3,FALSE)</f>
        <v>#N/A</v>
      </c>
      <c r="F524" s="622">
        <f>'7. LISTADO DE PELÍCULAS'!F303</f>
        <v>0</v>
      </c>
      <c r="G524" s="624">
        <f>'7. LISTADO DE PELÍCULAS'!G303</f>
        <v>0</v>
      </c>
      <c r="H524" s="622">
        <f>'7. LISTADO DE PELÍCULAS'!H303</f>
        <v>0</v>
      </c>
      <c r="I524" s="623">
        <f>'7. LISTADO DE PELÍCULAS'!I303</f>
        <v>0</v>
      </c>
      <c r="J524" s="623">
        <f>'7. LISTADO DE PELÍCULAS'!J303</f>
        <v>0</v>
      </c>
      <c r="K524" s="624">
        <f>'7. LISTADO DE PELÍCULAS'!K303</f>
        <v>0</v>
      </c>
      <c r="L524" s="622">
        <f>'7. LISTADO DE PELÍCULAS'!L303</f>
        <v>0</v>
      </c>
      <c r="M524" s="623">
        <f>'7. LISTADO DE PELÍCULAS'!M303</f>
        <v>0</v>
      </c>
      <c r="N524" s="624">
        <f>'7. LISTADO DE PELÍCULAS'!N303</f>
        <v>0</v>
      </c>
      <c r="O524" s="32"/>
      <c r="P524" s="352"/>
      <c r="Q524" s="352"/>
      <c r="R524" s="352"/>
    </row>
    <row r="525" spans="2:18" s="347" customFormat="1" ht="35.1" customHeight="1" x14ac:dyDescent="0.25">
      <c r="B525" s="618">
        <f>'7. LISTADO DE PELÍCULAS'!B304</f>
        <v>0</v>
      </c>
      <c r="C525" s="619">
        <f>'7. LISTADO DE PELÍCULAS'!C304</f>
        <v>0</v>
      </c>
      <c r="D525" s="618">
        <f>'7. LISTADO DE PELÍCULAS'!D304</f>
        <v>0</v>
      </c>
      <c r="E525" s="625" t="e">
        <f>VLOOKUP(D525,PAÍSES!$A$2:$C$200,3,FALSE)</f>
        <v>#N/A</v>
      </c>
      <c r="F525" s="622">
        <f>'7. LISTADO DE PELÍCULAS'!F304</f>
        <v>0</v>
      </c>
      <c r="G525" s="624">
        <f>'7. LISTADO DE PELÍCULAS'!G304</f>
        <v>0</v>
      </c>
      <c r="H525" s="622">
        <f>'7. LISTADO DE PELÍCULAS'!H304</f>
        <v>0</v>
      </c>
      <c r="I525" s="623">
        <f>'7. LISTADO DE PELÍCULAS'!I304</f>
        <v>0</v>
      </c>
      <c r="J525" s="623">
        <f>'7. LISTADO DE PELÍCULAS'!J304</f>
        <v>0</v>
      </c>
      <c r="K525" s="624">
        <f>'7. LISTADO DE PELÍCULAS'!K304</f>
        <v>0</v>
      </c>
      <c r="L525" s="622">
        <f>'7. LISTADO DE PELÍCULAS'!L304</f>
        <v>0</v>
      </c>
      <c r="M525" s="623">
        <f>'7. LISTADO DE PELÍCULAS'!M304</f>
        <v>0</v>
      </c>
      <c r="N525" s="624">
        <f>'7. LISTADO DE PELÍCULAS'!N304</f>
        <v>0</v>
      </c>
      <c r="O525" s="32"/>
      <c r="P525" s="352"/>
      <c r="Q525" s="352"/>
      <c r="R525" s="352"/>
    </row>
    <row r="526" spans="2:18" s="347" customFormat="1" ht="35.1" customHeight="1" x14ac:dyDescent="0.25">
      <c r="B526" s="618">
        <f>'7. LISTADO DE PELÍCULAS'!B305</f>
        <v>0</v>
      </c>
      <c r="C526" s="619">
        <f>'7. LISTADO DE PELÍCULAS'!C305</f>
        <v>0</v>
      </c>
      <c r="D526" s="618">
        <f>'7. LISTADO DE PELÍCULAS'!D305</f>
        <v>0</v>
      </c>
      <c r="E526" s="625" t="e">
        <f>VLOOKUP(D526,PAÍSES!$A$2:$C$200,3,FALSE)</f>
        <v>#N/A</v>
      </c>
      <c r="F526" s="622">
        <f>'7. LISTADO DE PELÍCULAS'!F305</f>
        <v>0</v>
      </c>
      <c r="G526" s="624">
        <f>'7. LISTADO DE PELÍCULAS'!G305</f>
        <v>0</v>
      </c>
      <c r="H526" s="622">
        <f>'7. LISTADO DE PELÍCULAS'!H305</f>
        <v>0</v>
      </c>
      <c r="I526" s="623">
        <f>'7. LISTADO DE PELÍCULAS'!I305</f>
        <v>0</v>
      </c>
      <c r="J526" s="623">
        <f>'7. LISTADO DE PELÍCULAS'!J305</f>
        <v>0</v>
      </c>
      <c r="K526" s="624">
        <f>'7. LISTADO DE PELÍCULAS'!K305</f>
        <v>0</v>
      </c>
      <c r="L526" s="622">
        <f>'7. LISTADO DE PELÍCULAS'!L305</f>
        <v>0</v>
      </c>
      <c r="M526" s="623">
        <f>'7. LISTADO DE PELÍCULAS'!M305</f>
        <v>0</v>
      </c>
      <c r="N526" s="624">
        <f>'7. LISTADO DE PELÍCULAS'!N305</f>
        <v>0</v>
      </c>
      <c r="O526" s="32"/>
      <c r="P526" s="352"/>
      <c r="Q526" s="352"/>
      <c r="R526" s="352"/>
    </row>
    <row r="527" spans="2:18" s="347" customFormat="1" ht="35.1" customHeight="1" x14ac:dyDescent="0.25">
      <c r="B527" s="618">
        <f>'7. LISTADO DE PELÍCULAS'!B306</f>
        <v>0</v>
      </c>
      <c r="C527" s="619">
        <f>'7. LISTADO DE PELÍCULAS'!C306</f>
        <v>0</v>
      </c>
      <c r="D527" s="618">
        <f>'7. LISTADO DE PELÍCULAS'!D306</f>
        <v>0</v>
      </c>
      <c r="E527" s="625" t="e">
        <f>VLOOKUP(D527,PAÍSES!$A$2:$C$200,3,FALSE)</f>
        <v>#N/A</v>
      </c>
      <c r="F527" s="622">
        <f>'7. LISTADO DE PELÍCULAS'!F306</f>
        <v>0</v>
      </c>
      <c r="G527" s="624">
        <f>'7. LISTADO DE PELÍCULAS'!G306</f>
        <v>0</v>
      </c>
      <c r="H527" s="622">
        <f>'7. LISTADO DE PELÍCULAS'!H306</f>
        <v>0</v>
      </c>
      <c r="I527" s="623">
        <f>'7. LISTADO DE PELÍCULAS'!I306</f>
        <v>0</v>
      </c>
      <c r="J527" s="623">
        <f>'7. LISTADO DE PELÍCULAS'!J306</f>
        <v>0</v>
      </c>
      <c r="K527" s="624">
        <f>'7. LISTADO DE PELÍCULAS'!K306</f>
        <v>0</v>
      </c>
      <c r="L527" s="622">
        <f>'7. LISTADO DE PELÍCULAS'!L306</f>
        <v>0</v>
      </c>
      <c r="M527" s="623">
        <f>'7. LISTADO DE PELÍCULAS'!M306</f>
        <v>0</v>
      </c>
      <c r="N527" s="624">
        <f>'7. LISTADO DE PELÍCULAS'!N306</f>
        <v>0</v>
      </c>
      <c r="O527" s="32"/>
      <c r="P527" s="352"/>
      <c r="Q527" s="352"/>
      <c r="R527" s="352"/>
    </row>
    <row r="528" spans="2:18" s="347" customFormat="1" ht="35.1" customHeight="1" x14ac:dyDescent="0.25">
      <c r="B528" s="618">
        <f>'7. LISTADO DE PELÍCULAS'!B307</f>
        <v>0</v>
      </c>
      <c r="C528" s="619">
        <f>'7. LISTADO DE PELÍCULAS'!C307</f>
        <v>0</v>
      </c>
      <c r="D528" s="618">
        <f>'7. LISTADO DE PELÍCULAS'!D307</f>
        <v>0</v>
      </c>
      <c r="E528" s="625" t="e">
        <f>VLOOKUP(D528,PAÍSES!$A$2:$C$200,3,FALSE)</f>
        <v>#N/A</v>
      </c>
      <c r="F528" s="622">
        <f>'7. LISTADO DE PELÍCULAS'!F307</f>
        <v>0</v>
      </c>
      <c r="G528" s="624">
        <f>'7. LISTADO DE PELÍCULAS'!G307</f>
        <v>0</v>
      </c>
      <c r="H528" s="622">
        <f>'7. LISTADO DE PELÍCULAS'!H307</f>
        <v>0</v>
      </c>
      <c r="I528" s="623">
        <f>'7. LISTADO DE PELÍCULAS'!I307</f>
        <v>0</v>
      </c>
      <c r="J528" s="623">
        <f>'7. LISTADO DE PELÍCULAS'!J307</f>
        <v>0</v>
      </c>
      <c r="K528" s="624">
        <f>'7. LISTADO DE PELÍCULAS'!K307</f>
        <v>0</v>
      </c>
      <c r="L528" s="622">
        <f>'7. LISTADO DE PELÍCULAS'!L307</f>
        <v>0</v>
      </c>
      <c r="M528" s="623">
        <f>'7. LISTADO DE PELÍCULAS'!M307</f>
        <v>0</v>
      </c>
      <c r="N528" s="624">
        <f>'7. LISTADO DE PELÍCULAS'!N307</f>
        <v>0</v>
      </c>
      <c r="O528" s="32"/>
      <c r="P528" s="352"/>
      <c r="Q528" s="352"/>
      <c r="R528" s="352"/>
    </row>
    <row r="529" spans="2:18" s="347" customFormat="1" ht="35.1" customHeight="1" x14ac:dyDescent="0.25">
      <c r="B529" s="618">
        <f>'7. LISTADO DE PELÍCULAS'!B308</f>
        <v>0</v>
      </c>
      <c r="C529" s="619">
        <f>'7. LISTADO DE PELÍCULAS'!C308</f>
        <v>0</v>
      </c>
      <c r="D529" s="618">
        <f>'7. LISTADO DE PELÍCULAS'!D308</f>
        <v>0</v>
      </c>
      <c r="E529" s="625" t="e">
        <f>VLOOKUP(D529,PAÍSES!$A$2:$C$200,3,FALSE)</f>
        <v>#N/A</v>
      </c>
      <c r="F529" s="622">
        <f>'7. LISTADO DE PELÍCULAS'!F308</f>
        <v>0</v>
      </c>
      <c r="G529" s="624">
        <f>'7. LISTADO DE PELÍCULAS'!G308</f>
        <v>0</v>
      </c>
      <c r="H529" s="622">
        <f>'7. LISTADO DE PELÍCULAS'!H308</f>
        <v>0</v>
      </c>
      <c r="I529" s="623">
        <f>'7. LISTADO DE PELÍCULAS'!I308</f>
        <v>0</v>
      </c>
      <c r="J529" s="623">
        <f>'7. LISTADO DE PELÍCULAS'!J308</f>
        <v>0</v>
      </c>
      <c r="K529" s="624">
        <f>'7. LISTADO DE PELÍCULAS'!K308</f>
        <v>0</v>
      </c>
      <c r="L529" s="622">
        <f>'7. LISTADO DE PELÍCULAS'!L308</f>
        <v>0</v>
      </c>
      <c r="M529" s="623">
        <f>'7. LISTADO DE PELÍCULAS'!M308</f>
        <v>0</v>
      </c>
      <c r="N529" s="624">
        <f>'7. LISTADO DE PELÍCULAS'!N308</f>
        <v>0</v>
      </c>
      <c r="O529" s="32"/>
      <c r="P529" s="352"/>
      <c r="Q529" s="352"/>
      <c r="R529" s="352"/>
    </row>
    <row r="530" spans="2:18" s="347" customFormat="1" ht="35.1" customHeight="1" x14ac:dyDescent="0.25">
      <c r="B530" s="618">
        <f>'7. LISTADO DE PELÍCULAS'!B309</f>
        <v>0</v>
      </c>
      <c r="C530" s="619">
        <f>'7. LISTADO DE PELÍCULAS'!C309</f>
        <v>0</v>
      </c>
      <c r="D530" s="618">
        <f>'7. LISTADO DE PELÍCULAS'!D309</f>
        <v>0</v>
      </c>
      <c r="E530" s="625" t="e">
        <f>VLOOKUP(D530,PAÍSES!$A$2:$C$200,3,FALSE)</f>
        <v>#N/A</v>
      </c>
      <c r="F530" s="622">
        <f>'7. LISTADO DE PELÍCULAS'!F309</f>
        <v>0</v>
      </c>
      <c r="G530" s="624">
        <f>'7. LISTADO DE PELÍCULAS'!G309</f>
        <v>0</v>
      </c>
      <c r="H530" s="622">
        <f>'7. LISTADO DE PELÍCULAS'!H309</f>
        <v>0</v>
      </c>
      <c r="I530" s="623">
        <f>'7. LISTADO DE PELÍCULAS'!I309</f>
        <v>0</v>
      </c>
      <c r="J530" s="623">
        <f>'7. LISTADO DE PELÍCULAS'!J309</f>
        <v>0</v>
      </c>
      <c r="K530" s="624">
        <f>'7. LISTADO DE PELÍCULAS'!K309</f>
        <v>0</v>
      </c>
      <c r="L530" s="622">
        <f>'7. LISTADO DE PELÍCULAS'!L309</f>
        <v>0</v>
      </c>
      <c r="M530" s="623">
        <f>'7. LISTADO DE PELÍCULAS'!M309</f>
        <v>0</v>
      </c>
      <c r="N530" s="624">
        <f>'7. LISTADO DE PELÍCULAS'!N309</f>
        <v>0</v>
      </c>
      <c r="O530" s="32"/>
      <c r="P530" s="352"/>
      <c r="Q530" s="352"/>
      <c r="R530" s="352"/>
    </row>
    <row r="531" spans="2:18" s="347" customFormat="1" ht="35.1" customHeight="1" x14ac:dyDescent="0.25">
      <c r="B531" s="618">
        <f>'7. LISTADO DE PELÍCULAS'!B310</f>
        <v>0</v>
      </c>
      <c r="C531" s="619">
        <f>'7. LISTADO DE PELÍCULAS'!C310</f>
        <v>0</v>
      </c>
      <c r="D531" s="618">
        <f>'7. LISTADO DE PELÍCULAS'!D310</f>
        <v>0</v>
      </c>
      <c r="E531" s="625" t="e">
        <f>VLOOKUP(D531,PAÍSES!$A$2:$C$200,3,FALSE)</f>
        <v>#N/A</v>
      </c>
      <c r="F531" s="622">
        <f>'7. LISTADO DE PELÍCULAS'!F310</f>
        <v>0</v>
      </c>
      <c r="G531" s="624">
        <f>'7. LISTADO DE PELÍCULAS'!G310</f>
        <v>0</v>
      </c>
      <c r="H531" s="622">
        <f>'7. LISTADO DE PELÍCULAS'!H310</f>
        <v>0</v>
      </c>
      <c r="I531" s="623">
        <f>'7. LISTADO DE PELÍCULAS'!I310</f>
        <v>0</v>
      </c>
      <c r="J531" s="623">
        <f>'7. LISTADO DE PELÍCULAS'!J310</f>
        <v>0</v>
      </c>
      <c r="K531" s="624">
        <f>'7. LISTADO DE PELÍCULAS'!K310</f>
        <v>0</v>
      </c>
      <c r="L531" s="622">
        <f>'7. LISTADO DE PELÍCULAS'!L310</f>
        <v>0</v>
      </c>
      <c r="M531" s="623">
        <f>'7. LISTADO DE PELÍCULAS'!M310</f>
        <v>0</v>
      </c>
      <c r="N531" s="624">
        <f>'7. LISTADO DE PELÍCULAS'!N310</f>
        <v>0</v>
      </c>
      <c r="O531" s="32"/>
      <c r="P531" s="352"/>
      <c r="Q531" s="352"/>
      <c r="R531" s="352"/>
    </row>
    <row r="532" spans="2:18" s="347" customFormat="1" ht="35.1" customHeight="1" x14ac:dyDescent="0.25">
      <c r="B532" s="618">
        <f>'7. LISTADO DE PELÍCULAS'!B311</f>
        <v>0</v>
      </c>
      <c r="C532" s="619">
        <f>'7. LISTADO DE PELÍCULAS'!C311</f>
        <v>0</v>
      </c>
      <c r="D532" s="618">
        <f>'7. LISTADO DE PELÍCULAS'!D311</f>
        <v>0</v>
      </c>
      <c r="E532" s="625" t="e">
        <f>VLOOKUP(D532,PAÍSES!$A$2:$C$200,3,FALSE)</f>
        <v>#N/A</v>
      </c>
      <c r="F532" s="622">
        <f>'7. LISTADO DE PELÍCULAS'!F311</f>
        <v>0</v>
      </c>
      <c r="G532" s="624">
        <f>'7. LISTADO DE PELÍCULAS'!G311</f>
        <v>0</v>
      </c>
      <c r="H532" s="622">
        <f>'7. LISTADO DE PELÍCULAS'!H311</f>
        <v>0</v>
      </c>
      <c r="I532" s="623">
        <f>'7. LISTADO DE PELÍCULAS'!I311</f>
        <v>0</v>
      </c>
      <c r="J532" s="623">
        <f>'7. LISTADO DE PELÍCULAS'!J311</f>
        <v>0</v>
      </c>
      <c r="K532" s="624">
        <f>'7. LISTADO DE PELÍCULAS'!K311</f>
        <v>0</v>
      </c>
      <c r="L532" s="622">
        <f>'7. LISTADO DE PELÍCULAS'!L311</f>
        <v>0</v>
      </c>
      <c r="M532" s="623">
        <f>'7. LISTADO DE PELÍCULAS'!M311</f>
        <v>0</v>
      </c>
      <c r="N532" s="624">
        <f>'7. LISTADO DE PELÍCULAS'!N311</f>
        <v>0</v>
      </c>
      <c r="O532" s="32"/>
      <c r="P532" s="352"/>
      <c r="Q532" s="352"/>
      <c r="R532" s="352"/>
    </row>
    <row r="533" spans="2:18" s="347" customFormat="1" ht="35.1" customHeight="1" x14ac:dyDescent="0.25">
      <c r="B533" s="618">
        <f>'7. LISTADO DE PELÍCULAS'!B312</f>
        <v>0</v>
      </c>
      <c r="C533" s="619">
        <f>'7. LISTADO DE PELÍCULAS'!C312</f>
        <v>0</v>
      </c>
      <c r="D533" s="618">
        <f>'7. LISTADO DE PELÍCULAS'!D312</f>
        <v>0</v>
      </c>
      <c r="E533" s="625" t="e">
        <f>VLOOKUP(D533,PAÍSES!$A$2:$C$200,3,FALSE)</f>
        <v>#N/A</v>
      </c>
      <c r="F533" s="622">
        <f>'7. LISTADO DE PELÍCULAS'!F312</f>
        <v>0</v>
      </c>
      <c r="G533" s="624">
        <f>'7. LISTADO DE PELÍCULAS'!G312</f>
        <v>0</v>
      </c>
      <c r="H533" s="622">
        <f>'7. LISTADO DE PELÍCULAS'!H312</f>
        <v>0</v>
      </c>
      <c r="I533" s="623">
        <f>'7. LISTADO DE PELÍCULAS'!I312</f>
        <v>0</v>
      </c>
      <c r="J533" s="623">
        <f>'7. LISTADO DE PELÍCULAS'!J312</f>
        <v>0</v>
      </c>
      <c r="K533" s="624">
        <f>'7. LISTADO DE PELÍCULAS'!K312</f>
        <v>0</v>
      </c>
      <c r="L533" s="622">
        <f>'7. LISTADO DE PELÍCULAS'!L312</f>
        <v>0</v>
      </c>
      <c r="M533" s="623">
        <f>'7. LISTADO DE PELÍCULAS'!M312</f>
        <v>0</v>
      </c>
      <c r="N533" s="624">
        <f>'7. LISTADO DE PELÍCULAS'!N312</f>
        <v>0</v>
      </c>
      <c r="O533" s="32"/>
      <c r="P533" s="352"/>
      <c r="Q533" s="352"/>
      <c r="R533" s="352"/>
    </row>
    <row r="534" spans="2:18" s="347" customFormat="1" ht="35.1" customHeight="1" x14ac:dyDescent="0.25">
      <c r="B534" s="618">
        <f>'7. LISTADO DE PELÍCULAS'!B313</f>
        <v>0</v>
      </c>
      <c r="C534" s="619">
        <f>'7. LISTADO DE PELÍCULAS'!C313</f>
        <v>0</v>
      </c>
      <c r="D534" s="618">
        <f>'7. LISTADO DE PELÍCULAS'!D313</f>
        <v>0</v>
      </c>
      <c r="E534" s="625" t="e">
        <f>VLOOKUP(D534,PAÍSES!$A$2:$C$200,3,FALSE)</f>
        <v>#N/A</v>
      </c>
      <c r="F534" s="622">
        <f>'7. LISTADO DE PELÍCULAS'!F313</f>
        <v>0</v>
      </c>
      <c r="G534" s="624">
        <f>'7. LISTADO DE PELÍCULAS'!G313</f>
        <v>0</v>
      </c>
      <c r="H534" s="622">
        <f>'7. LISTADO DE PELÍCULAS'!H313</f>
        <v>0</v>
      </c>
      <c r="I534" s="623">
        <f>'7. LISTADO DE PELÍCULAS'!I313</f>
        <v>0</v>
      </c>
      <c r="J534" s="623">
        <f>'7. LISTADO DE PELÍCULAS'!J313</f>
        <v>0</v>
      </c>
      <c r="K534" s="624">
        <f>'7. LISTADO DE PELÍCULAS'!K313</f>
        <v>0</v>
      </c>
      <c r="L534" s="622">
        <f>'7. LISTADO DE PELÍCULAS'!L313</f>
        <v>0</v>
      </c>
      <c r="M534" s="623">
        <f>'7. LISTADO DE PELÍCULAS'!M313</f>
        <v>0</v>
      </c>
      <c r="N534" s="624">
        <f>'7. LISTADO DE PELÍCULAS'!N313</f>
        <v>0</v>
      </c>
      <c r="O534" s="32"/>
      <c r="P534" s="352"/>
      <c r="Q534" s="352"/>
      <c r="R534" s="352"/>
    </row>
    <row r="535" spans="2:18" s="347" customFormat="1" ht="35.1" customHeight="1" x14ac:dyDescent="0.25">
      <c r="B535" s="618">
        <f>'7. LISTADO DE PELÍCULAS'!B314</f>
        <v>0</v>
      </c>
      <c r="C535" s="619">
        <f>'7. LISTADO DE PELÍCULAS'!C314</f>
        <v>0</v>
      </c>
      <c r="D535" s="618">
        <f>'7. LISTADO DE PELÍCULAS'!D314</f>
        <v>0</v>
      </c>
      <c r="E535" s="625" t="e">
        <f>VLOOKUP(D535,PAÍSES!$A$2:$C$200,3,FALSE)</f>
        <v>#N/A</v>
      </c>
      <c r="F535" s="622">
        <f>'7. LISTADO DE PELÍCULAS'!F314</f>
        <v>0</v>
      </c>
      <c r="G535" s="624">
        <f>'7. LISTADO DE PELÍCULAS'!G314</f>
        <v>0</v>
      </c>
      <c r="H535" s="622">
        <f>'7. LISTADO DE PELÍCULAS'!H314</f>
        <v>0</v>
      </c>
      <c r="I535" s="623">
        <f>'7. LISTADO DE PELÍCULAS'!I314</f>
        <v>0</v>
      </c>
      <c r="J535" s="623">
        <f>'7. LISTADO DE PELÍCULAS'!J314</f>
        <v>0</v>
      </c>
      <c r="K535" s="624">
        <f>'7. LISTADO DE PELÍCULAS'!K314</f>
        <v>0</v>
      </c>
      <c r="L535" s="622">
        <f>'7. LISTADO DE PELÍCULAS'!L314</f>
        <v>0</v>
      </c>
      <c r="M535" s="623">
        <f>'7. LISTADO DE PELÍCULAS'!M314</f>
        <v>0</v>
      </c>
      <c r="N535" s="624">
        <f>'7. LISTADO DE PELÍCULAS'!N314</f>
        <v>0</v>
      </c>
      <c r="O535" s="32"/>
      <c r="P535" s="352"/>
      <c r="Q535" s="352"/>
      <c r="R535" s="352"/>
    </row>
    <row r="536" spans="2:18" s="347" customFormat="1" ht="35.1" customHeight="1" x14ac:dyDescent="0.25">
      <c r="B536" s="618">
        <f>'7. LISTADO DE PELÍCULAS'!B315</f>
        <v>0</v>
      </c>
      <c r="C536" s="619">
        <f>'7. LISTADO DE PELÍCULAS'!C315</f>
        <v>0</v>
      </c>
      <c r="D536" s="618">
        <f>'7. LISTADO DE PELÍCULAS'!D315</f>
        <v>0</v>
      </c>
      <c r="E536" s="625" t="e">
        <f>VLOOKUP(D536,PAÍSES!$A$2:$C$200,3,FALSE)</f>
        <v>#N/A</v>
      </c>
      <c r="F536" s="622">
        <f>'7. LISTADO DE PELÍCULAS'!F315</f>
        <v>0</v>
      </c>
      <c r="G536" s="624">
        <f>'7. LISTADO DE PELÍCULAS'!G315</f>
        <v>0</v>
      </c>
      <c r="H536" s="622">
        <f>'7. LISTADO DE PELÍCULAS'!H315</f>
        <v>0</v>
      </c>
      <c r="I536" s="623">
        <f>'7. LISTADO DE PELÍCULAS'!I315</f>
        <v>0</v>
      </c>
      <c r="J536" s="623">
        <f>'7. LISTADO DE PELÍCULAS'!J315</f>
        <v>0</v>
      </c>
      <c r="K536" s="624">
        <f>'7. LISTADO DE PELÍCULAS'!K315</f>
        <v>0</v>
      </c>
      <c r="L536" s="622">
        <f>'7. LISTADO DE PELÍCULAS'!L315</f>
        <v>0</v>
      </c>
      <c r="M536" s="623">
        <f>'7. LISTADO DE PELÍCULAS'!M315</f>
        <v>0</v>
      </c>
      <c r="N536" s="624">
        <f>'7. LISTADO DE PELÍCULAS'!N315</f>
        <v>0</v>
      </c>
      <c r="O536" s="32"/>
      <c r="P536" s="352"/>
      <c r="Q536" s="352"/>
      <c r="R536" s="352"/>
    </row>
    <row r="537" spans="2:18" s="347" customFormat="1" ht="35.1" customHeight="1" x14ac:dyDescent="0.25">
      <c r="B537" s="618">
        <f>'7. LISTADO DE PELÍCULAS'!B316</f>
        <v>0</v>
      </c>
      <c r="C537" s="619">
        <f>'7. LISTADO DE PELÍCULAS'!C316</f>
        <v>0</v>
      </c>
      <c r="D537" s="618">
        <f>'7. LISTADO DE PELÍCULAS'!D316</f>
        <v>0</v>
      </c>
      <c r="E537" s="625" t="e">
        <f>VLOOKUP(D537,PAÍSES!$A$2:$C$200,3,FALSE)</f>
        <v>#N/A</v>
      </c>
      <c r="F537" s="622">
        <f>'7. LISTADO DE PELÍCULAS'!F316</f>
        <v>0</v>
      </c>
      <c r="G537" s="624">
        <f>'7. LISTADO DE PELÍCULAS'!G316</f>
        <v>0</v>
      </c>
      <c r="H537" s="622">
        <f>'7. LISTADO DE PELÍCULAS'!H316</f>
        <v>0</v>
      </c>
      <c r="I537" s="623">
        <f>'7. LISTADO DE PELÍCULAS'!I316</f>
        <v>0</v>
      </c>
      <c r="J537" s="623">
        <f>'7. LISTADO DE PELÍCULAS'!J316</f>
        <v>0</v>
      </c>
      <c r="K537" s="624">
        <f>'7. LISTADO DE PELÍCULAS'!K316</f>
        <v>0</v>
      </c>
      <c r="L537" s="622">
        <f>'7. LISTADO DE PELÍCULAS'!L316</f>
        <v>0</v>
      </c>
      <c r="M537" s="623">
        <f>'7. LISTADO DE PELÍCULAS'!M316</f>
        <v>0</v>
      </c>
      <c r="N537" s="624">
        <f>'7. LISTADO DE PELÍCULAS'!N316</f>
        <v>0</v>
      </c>
      <c r="O537" s="32"/>
      <c r="P537" s="352"/>
      <c r="Q537" s="352"/>
      <c r="R537" s="352"/>
    </row>
    <row r="538" spans="2:18" s="347" customFormat="1" ht="35.1" customHeight="1" x14ac:dyDescent="0.25">
      <c r="B538" s="618">
        <f>'7. LISTADO DE PELÍCULAS'!B317</f>
        <v>0</v>
      </c>
      <c r="C538" s="619">
        <f>'7. LISTADO DE PELÍCULAS'!C317</f>
        <v>0</v>
      </c>
      <c r="D538" s="618">
        <f>'7. LISTADO DE PELÍCULAS'!D317</f>
        <v>0</v>
      </c>
      <c r="E538" s="625" t="e">
        <f>VLOOKUP(D538,PAÍSES!$A$2:$C$200,3,FALSE)</f>
        <v>#N/A</v>
      </c>
      <c r="F538" s="622">
        <f>'7. LISTADO DE PELÍCULAS'!F317</f>
        <v>0</v>
      </c>
      <c r="G538" s="624">
        <f>'7. LISTADO DE PELÍCULAS'!G317</f>
        <v>0</v>
      </c>
      <c r="H538" s="622">
        <f>'7. LISTADO DE PELÍCULAS'!H317</f>
        <v>0</v>
      </c>
      <c r="I538" s="623">
        <f>'7. LISTADO DE PELÍCULAS'!I317</f>
        <v>0</v>
      </c>
      <c r="J538" s="623">
        <f>'7. LISTADO DE PELÍCULAS'!J317</f>
        <v>0</v>
      </c>
      <c r="K538" s="624">
        <f>'7. LISTADO DE PELÍCULAS'!K317</f>
        <v>0</v>
      </c>
      <c r="L538" s="622">
        <f>'7. LISTADO DE PELÍCULAS'!L317</f>
        <v>0</v>
      </c>
      <c r="M538" s="623">
        <f>'7. LISTADO DE PELÍCULAS'!M317</f>
        <v>0</v>
      </c>
      <c r="N538" s="624">
        <f>'7. LISTADO DE PELÍCULAS'!N317</f>
        <v>0</v>
      </c>
      <c r="O538" s="32"/>
      <c r="P538" s="352"/>
      <c r="Q538" s="352"/>
      <c r="R538" s="352"/>
    </row>
    <row r="539" spans="2:18" s="347" customFormat="1" ht="35.1" customHeight="1" x14ac:dyDescent="0.25">
      <c r="B539" s="618">
        <f>'7. LISTADO DE PELÍCULAS'!B318</f>
        <v>0</v>
      </c>
      <c r="C539" s="619">
        <f>'7. LISTADO DE PELÍCULAS'!C318</f>
        <v>0</v>
      </c>
      <c r="D539" s="618">
        <f>'7. LISTADO DE PELÍCULAS'!D318</f>
        <v>0</v>
      </c>
      <c r="E539" s="625" t="e">
        <f>VLOOKUP(D539,PAÍSES!$A$2:$C$200,3,FALSE)</f>
        <v>#N/A</v>
      </c>
      <c r="F539" s="622">
        <f>'7. LISTADO DE PELÍCULAS'!F318</f>
        <v>0</v>
      </c>
      <c r="G539" s="624">
        <f>'7. LISTADO DE PELÍCULAS'!G318</f>
        <v>0</v>
      </c>
      <c r="H539" s="622">
        <f>'7. LISTADO DE PELÍCULAS'!H318</f>
        <v>0</v>
      </c>
      <c r="I539" s="623">
        <f>'7. LISTADO DE PELÍCULAS'!I318</f>
        <v>0</v>
      </c>
      <c r="J539" s="623">
        <f>'7. LISTADO DE PELÍCULAS'!J318</f>
        <v>0</v>
      </c>
      <c r="K539" s="624">
        <f>'7. LISTADO DE PELÍCULAS'!K318</f>
        <v>0</v>
      </c>
      <c r="L539" s="622">
        <f>'7. LISTADO DE PELÍCULAS'!L318</f>
        <v>0</v>
      </c>
      <c r="M539" s="623">
        <f>'7. LISTADO DE PELÍCULAS'!M318</f>
        <v>0</v>
      </c>
      <c r="N539" s="624">
        <f>'7. LISTADO DE PELÍCULAS'!N318</f>
        <v>0</v>
      </c>
      <c r="O539" s="32"/>
      <c r="P539" s="352"/>
      <c r="Q539" s="352"/>
      <c r="R539" s="352"/>
    </row>
    <row r="540" spans="2:18" s="347" customFormat="1" ht="35.1" customHeight="1" x14ac:dyDescent="0.25">
      <c r="B540" s="618">
        <f>'7. LISTADO DE PELÍCULAS'!B319</f>
        <v>0</v>
      </c>
      <c r="C540" s="619">
        <f>'7. LISTADO DE PELÍCULAS'!C319</f>
        <v>0</v>
      </c>
      <c r="D540" s="618">
        <f>'7. LISTADO DE PELÍCULAS'!D319</f>
        <v>0</v>
      </c>
      <c r="E540" s="625" t="e">
        <f>VLOOKUP(D540,PAÍSES!$A$2:$C$200,3,FALSE)</f>
        <v>#N/A</v>
      </c>
      <c r="F540" s="622">
        <f>'7. LISTADO DE PELÍCULAS'!F319</f>
        <v>0</v>
      </c>
      <c r="G540" s="624">
        <f>'7. LISTADO DE PELÍCULAS'!G319</f>
        <v>0</v>
      </c>
      <c r="H540" s="622">
        <f>'7. LISTADO DE PELÍCULAS'!H319</f>
        <v>0</v>
      </c>
      <c r="I540" s="623">
        <f>'7. LISTADO DE PELÍCULAS'!I319</f>
        <v>0</v>
      </c>
      <c r="J540" s="623">
        <f>'7. LISTADO DE PELÍCULAS'!J319</f>
        <v>0</v>
      </c>
      <c r="K540" s="624">
        <f>'7. LISTADO DE PELÍCULAS'!K319</f>
        <v>0</v>
      </c>
      <c r="L540" s="622">
        <f>'7. LISTADO DE PELÍCULAS'!L319</f>
        <v>0</v>
      </c>
      <c r="M540" s="623">
        <f>'7. LISTADO DE PELÍCULAS'!M319</f>
        <v>0</v>
      </c>
      <c r="N540" s="624">
        <f>'7. LISTADO DE PELÍCULAS'!N319</f>
        <v>0</v>
      </c>
      <c r="O540" s="32"/>
      <c r="P540" s="352"/>
      <c r="Q540" s="352"/>
      <c r="R540" s="352"/>
    </row>
    <row r="541" spans="2:18" s="347" customFormat="1" ht="35.1" customHeight="1" x14ac:dyDescent="0.25">
      <c r="B541" s="618">
        <f>'7. LISTADO DE PELÍCULAS'!B320</f>
        <v>0</v>
      </c>
      <c r="C541" s="619">
        <f>'7. LISTADO DE PELÍCULAS'!C320</f>
        <v>0</v>
      </c>
      <c r="D541" s="618">
        <f>'7. LISTADO DE PELÍCULAS'!D320</f>
        <v>0</v>
      </c>
      <c r="E541" s="625" t="e">
        <f>VLOOKUP(D541,PAÍSES!$A$2:$C$200,3,FALSE)</f>
        <v>#N/A</v>
      </c>
      <c r="F541" s="622">
        <f>'7. LISTADO DE PELÍCULAS'!F320</f>
        <v>0</v>
      </c>
      <c r="G541" s="624">
        <f>'7. LISTADO DE PELÍCULAS'!G320</f>
        <v>0</v>
      </c>
      <c r="H541" s="622">
        <f>'7. LISTADO DE PELÍCULAS'!H320</f>
        <v>0</v>
      </c>
      <c r="I541" s="623">
        <f>'7. LISTADO DE PELÍCULAS'!I320</f>
        <v>0</v>
      </c>
      <c r="J541" s="623">
        <f>'7. LISTADO DE PELÍCULAS'!J320</f>
        <v>0</v>
      </c>
      <c r="K541" s="624">
        <f>'7. LISTADO DE PELÍCULAS'!K320</f>
        <v>0</v>
      </c>
      <c r="L541" s="622">
        <f>'7. LISTADO DE PELÍCULAS'!L320</f>
        <v>0</v>
      </c>
      <c r="M541" s="623">
        <f>'7. LISTADO DE PELÍCULAS'!M320</f>
        <v>0</v>
      </c>
      <c r="N541" s="624">
        <f>'7. LISTADO DE PELÍCULAS'!N320</f>
        <v>0</v>
      </c>
      <c r="O541" s="32"/>
      <c r="P541" s="352"/>
      <c r="Q541" s="352"/>
      <c r="R541" s="352"/>
    </row>
    <row r="542" spans="2:18" s="347" customFormat="1" ht="35.1" customHeight="1" x14ac:dyDescent="0.25">
      <c r="B542" s="618">
        <f>'7. LISTADO DE PELÍCULAS'!B321</f>
        <v>0</v>
      </c>
      <c r="C542" s="619">
        <f>'7. LISTADO DE PELÍCULAS'!C321</f>
        <v>0</v>
      </c>
      <c r="D542" s="618">
        <f>'7. LISTADO DE PELÍCULAS'!D321</f>
        <v>0</v>
      </c>
      <c r="E542" s="625" t="e">
        <f>VLOOKUP(D542,PAÍSES!$A$2:$C$200,3,FALSE)</f>
        <v>#N/A</v>
      </c>
      <c r="F542" s="622">
        <f>'7. LISTADO DE PELÍCULAS'!F321</f>
        <v>0</v>
      </c>
      <c r="G542" s="624">
        <f>'7. LISTADO DE PELÍCULAS'!G321</f>
        <v>0</v>
      </c>
      <c r="H542" s="622">
        <f>'7. LISTADO DE PELÍCULAS'!H321</f>
        <v>0</v>
      </c>
      <c r="I542" s="623">
        <f>'7. LISTADO DE PELÍCULAS'!I321</f>
        <v>0</v>
      </c>
      <c r="J542" s="623">
        <f>'7. LISTADO DE PELÍCULAS'!J321</f>
        <v>0</v>
      </c>
      <c r="K542" s="624">
        <f>'7. LISTADO DE PELÍCULAS'!K321</f>
        <v>0</v>
      </c>
      <c r="L542" s="622">
        <f>'7. LISTADO DE PELÍCULAS'!L321</f>
        <v>0</v>
      </c>
      <c r="M542" s="623">
        <f>'7. LISTADO DE PELÍCULAS'!M321</f>
        <v>0</v>
      </c>
      <c r="N542" s="624">
        <f>'7. LISTADO DE PELÍCULAS'!N321</f>
        <v>0</v>
      </c>
      <c r="O542" s="32"/>
      <c r="P542" s="352"/>
      <c r="Q542" s="352"/>
      <c r="R542" s="352"/>
    </row>
    <row r="543" spans="2:18" s="347" customFormat="1" ht="35.1" customHeight="1" x14ac:dyDescent="0.25">
      <c r="B543" s="618">
        <f>'7. LISTADO DE PELÍCULAS'!B322</f>
        <v>0</v>
      </c>
      <c r="C543" s="619">
        <f>'7. LISTADO DE PELÍCULAS'!C322</f>
        <v>0</v>
      </c>
      <c r="D543" s="618">
        <f>'7. LISTADO DE PELÍCULAS'!D322</f>
        <v>0</v>
      </c>
      <c r="E543" s="625" t="e">
        <f>VLOOKUP(D543,PAÍSES!$A$2:$C$200,3,FALSE)</f>
        <v>#N/A</v>
      </c>
      <c r="F543" s="622">
        <f>'7. LISTADO DE PELÍCULAS'!F322</f>
        <v>0</v>
      </c>
      <c r="G543" s="624">
        <f>'7. LISTADO DE PELÍCULAS'!G322</f>
        <v>0</v>
      </c>
      <c r="H543" s="622">
        <f>'7. LISTADO DE PELÍCULAS'!H322</f>
        <v>0</v>
      </c>
      <c r="I543" s="623">
        <f>'7. LISTADO DE PELÍCULAS'!I322</f>
        <v>0</v>
      </c>
      <c r="J543" s="623">
        <f>'7. LISTADO DE PELÍCULAS'!J322</f>
        <v>0</v>
      </c>
      <c r="K543" s="624">
        <f>'7. LISTADO DE PELÍCULAS'!K322</f>
        <v>0</v>
      </c>
      <c r="L543" s="622">
        <f>'7. LISTADO DE PELÍCULAS'!L322</f>
        <v>0</v>
      </c>
      <c r="M543" s="623">
        <f>'7. LISTADO DE PELÍCULAS'!M322</f>
        <v>0</v>
      </c>
      <c r="N543" s="624">
        <f>'7. LISTADO DE PELÍCULAS'!N322</f>
        <v>0</v>
      </c>
      <c r="O543" s="32"/>
      <c r="P543" s="352"/>
      <c r="Q543" s="352"/>
      <c r="R543" s="352"/>
    </row>
    <row r="544" spans="2:18" s="347" customFormat="1" ht="35.1" customHeight="1" x14ac:dyDescent="0.25">
      <c r="B544" s="618">
        <f>'7. LISTADO DE PELÍCULAS'!B323</f>
        <v>0</v>
      </c>
      <c r="C544" s="619">
        <f>'7. LISTADO DE PELÍCULAS'!C323</f>
        <v>0</v>
      </c>
      <c r="D544" s="618">
        <f>'7. LISTADO DE PELÍCULAS'!D323</f>
        <v>0</v>
      </c>
      <c r="E544" s="625" t="e">
        <f>VLOOKUP(D544,PAÍSES!$A$2:$C$200,3,FALSE)</f>
        <v>#N/A</v>
      </c>
      <c r="F544" s="622">
        <f>'7. LISTADO DE PELÍCULAS'!F323</f>
        <v>0</v>
      </c>
      <c r="G544" s="624">
        <f>'7. LISTADO DE PELÍCULAS'!G323</f>
        <v>0</v>
      </c>
      <c r="H544" s="622">
        <f>'7. LISTADO DE PELÍCULAS'!H323</f>
        <v>0</v>
      </c>
      <c r="I544" s="623">
        <f>'7. LISTADO DE PELÍCULAS'!I323</f>
        <v>0</v>
      </c>
      <c r="J544" s="623">
        <f>'7. LISTADO DE PELÍCULAS'!J323</f>
        <v>0</v>
      </c>
      <c r="K544" s="624">
        <f>'7. LISTADO DE PELÍCULAS'!K323</f>
        <v>0</v>
      </c>
      <c r="L544" s="622">
        <f>'7. LISTADO DE PELÍCULAS'!L323</f>
        <v>0</v>
      </c>
      <c r="M544" s="623">
        <f>'7. LISTADO DE PELÍCULAS'!M323</f>
        <v>0</v>
      </c>
      <c r="N544" s="624">
        <f>'7. LISTADO DE PELÍCULAS'!N323</f>
        <v>0</v>
      </c>
      <c r="O544" s="32"/>
      <c r="P544" s="352"/>
      <c r="Q544" s="352"/>
      <c r="R544" s="352"/>
    </row>
    <row r="545" spans="2:18" s="347" customFormat="1" ht="35.1" customHeight="1" x14ac:dyDescent="0.25">
      <c r="B545" s="618">
        <f>'7. LISTADO DE PELÍCULAS'!B324</f>
        <v>0</v>
      </c>
      <c r="C545" s="619">
        <f>'7. LISTADO DE PELÍCULAS'!C324</f>
        <v>0</v>
      </c>
      <c r="D545" s="618">
        <f>'7. LISTADO DE PELÍCULAS'!D324</f>
        <v>0</v>
      </c>
      <c r="E545" s="625" t="e">
        <f>VLOOKUP(D545,PAÍSES!$A$2:$C$200,3,FALSE)</f>
        <v>#N/A</v>
      </c>
      <c r="F545" s="622">
        <f>'7. LISTADO DE PELÍCULAS'!F324</f>
        <v>0</v>
      </c>
      <c r="G545" s="624">
        <f>'7. LISTADO DE PELÍCULAS'!G324</f>
        <v>0</v>
      </c>
      <c r="H545" s="622">
        <f>'7. LISTADO DE PELÍCULAS'!H324</f>
        <v>0</v>
      </c>
      <c r="I545" s="623">
        <f>'7. LISTADO DE PELÍCULAS'!I324</f>
        <v>0</v>
      </c>
      <c r="J545" s="623">
        <f>'7. LISTADO DE PELÍCULAS'!J324</f>
        <v>0</v>
      </c>
      <c r="K545" s="624">
        <f>'7. LISTADO DE PELÍCULAS'!K324</f>
        <v>0</v>
      </c>
      <c r="L545" s="622">
        <f>'7. LISTADO DE PELÍCULAS'!L324</f>
        <v>0</v>
      </c>
      <c r="M545" s="623">
        <f>'7. LISTADO DE PELÍCULAS'!M324</f>
        <v>0</v>
      </c>
      <c r="N545" s="624">
        <f>'7. LISTADO DE PELÍCULAS'!N324</f>
        <v>0</v>
      </c>
      <c r="O545" s="32"/>
      <c r="P545" s="352"/>
      <c r="Q545" s="352"/>
      <c r="R545" s="352"/>
    </row>
    <row r="546" spans="2:18" s="347" customFormat="1" ht="35.1" customHeight="1" x14ac:dyDescent="0.25">
      <c r="B546" s="618">
        <f>'7. LISTADO DE PELÍCULAS'!B325</f>
        <v>0</v>
      </c>
      <c r="C546" s="619">
        <f>'7. LISTADO DE PELÍCULAS'!C325</f>
        <v>0</v>
      </c>
      <c r="D546" s="618">
        <f>'7. LISTADO DE PELÍCULAS'!D325</f>
        <v>0</v>
      </c>
      <c r="E546" s="625" t="e">
        <f>VLOOKUP(D546,PAÍSES!$A$2:$C$200,3,FALSE)</f>
        <v>#N/A</v>
      </c>
      <c r="F546" s="622">
        <f>'7. LISTADO DE PELÍCULAS'!F325</f>
        <v>0</v>
      </c>
      <c r="G546" s="624">
        <f>'7. LISTADO DE PELÍCULAS'!G325</f>
        <v>0</v>
      </c>
      <c r="H546" s="622">
        <f>'7. LISTADO DE PELÍCULAS'!H325</f>
        <v>0</v>
      </c>
      <c r="I546" s="623">
        <f>'7. LISTADO DE PELÍCULAS'!I325</f>
        <v>0</v>
      </c>
      <c r="J546" s="623">
        <f>'7. LISTADO DE PELÍCULAS'!J325</f>
        <v>0</v>
      </c>
      <c r="K546" s="624">
        <f>'7. LISTADO DE PELÍCULAS'!K325</f>
        <v>0</v>
      </c>
      <c r="L546" s="622">
        <f>'7. LISTADO DE PELÍCULAS'!L325</f>
        <v>0</v>
      </c>
      <c r="M546" s="623">
        <f>'7. LISTADO DE PELÍCULAS'!M325</f>
        <v>0</v>
      </c>
      <c r="N546" s="624">
        <f>'7. LISTADO DE PELÍCULAS'!N325</f>
        <v>0</v>
      </c>
      <c r="O546" s="32"/>
      <c r="P546" s="352"/>
      <c r="Q546" s="352"/>
      <c r="R546" s="352"/>
    </row>
    <row r="547" spans="2:18" s="347" customFormat="1" ht="35.1" customHeight="1" x14ac:dyDescent="0.25">
      <c r="B547" s="618">
        <f>'7. LISTADO DE PELÍCULAS'!B326</f>
        <v>0</v>
      </c>
      <c r="C547" s="619">
        <f>'7. LISTADO DE PELÍCULAS'!C326</f>
        <v>0</v>
      </c>
      <c r="D547" s="618">
        <f>'7. LISTADO DE PELÍCULAS'!D326</f>
        <v>0</v>
      </c>
      <c r="E547" s="625" t="e">
        <f>VLOOKUP(D547,PAÍSES!$A$2:$C$200,3,FALSE)</f>
        <v>#N/A</v>
      </c>
      <c r="F547" s="622">
        <f>'7. LISTADO DE PELÍCULAS'!F326</f>
        <v>0</v>
      </c>
      <c r="G547" s="624">
        <f>'7. LISTADO DE PELÍCULAS'!G326</f>
        <v>0</v>
      </c>
      <c r="H547" s="622">
        <f>'7. LISTADO DE PELÍCULAS'!H326</f>
        <v>0</v>
      </c>
      <c r="I547" s="623">
        <f>'7. LISTADO DE PELÍCULAS'!I326</f>
        <v>0</v>
      </c>
      <c r="J547" s="623">
        <f>'7. LISTADO DE PELÍCULAS'!J326</f>
        <v>0</v>
      </c>
      <c r="K547" s="624">
        <f>'7. LISTADO DE PELÍCULAS'!K326</f>
        <v>0</v>
      </c>
      <c r="L547" s="622">
        <f>'7. LISTADO DE PELÍCULAS'!L326</f>
        <v>0</v>
      </c>
      <c r="M547" s="623">
        <f>'7. LISTADO DE PELÍCULAS'!M326</f>
        <v>0</v>
      </c>
      <c r="N547" s="624">
        <f>'7. LISTADO DE PELÍCULAS'!N326</f>
        <v>0</v>
      </c>
      <c r="O547" s="32"/>
      <c r="P547" s="352"/>
      <c r="Q547" s="352"/>
      <c r="R547" s="352"/>
    </row>
    <row r="548" spans="2:18" s="347" customFormat="1" ht="35.1" customHeight="1" x14ac:dyDescent="0.25">
      <c r="B548" s="618">
        <f>'7. LISTADO DE PELÍCULAS'!B327</f>
        <v>0</v>
      </c>
      <c r="C548" s="619">
        <f>'7. LISTADO DE PELÍCULAS'!C327</f>
        <v>0</v>
      </c>
      <c r="D548" s="618">
        <f>'7. LISTADO DE PELÍCULAS'!D327</f>
        <v>0</v>
      </c>
      <c r="E548" s="625" t="e">
        <f>VLOOKUP(D548,PAÍSES!$A$2:$C$200,3,FALSE)</f>
        <v>#N/A</v>
      </c>
      <c r="F548" s="622">
        <f>'7. LISTADO DE PELÍCULAS'!F327</f>
        <v>0</v>
      </c>
      <c r="G548" s="624">
        <f>'7. LISTADO DE PELÍCULAS'!G327</f>
        <v>0</v>
      </c>
      <c r="H548" s="622">
        <f>'7. LISTADO DE PELÍCULAS'!H327</f>
        <v>0</v>
      </c>
      <c r="I548" s="623">
        <f>'7. LISTADO DE PELÍCULAS'!I327</f>
        <v>0</v>
      </c>
      <c r="J548" s="623">
        <f>'7. LISTADO DE PELÍCULAS'!J327</f>
        <v>0</v>
      </c>
      <c r="K548" s="624">
        <f>'7. LISTADO DE PELÍCULAS'!K327</f>
        <v>0</v>
      </c>
      <c r="L548" s="622">
        <f>'7. LISTADO DE PELÍCULAS'!L327</f>
        <v>0</v>
      </c>
      <c r="M548" s="623">
        <f>'7. LISTADO DE PELÍCULAS'!M327</f>
        <v>0</v>
      </c>
      <c r="N548" s="624">
        <f>'7. LISTADO DE PELÍCULAS'!N327</f>
        <v>0</v>
      </c>
      <c r="O548" s="32"/>
      <c r="P548" s="352"/>
      <c r="Q548" s="352"/>
      <c r="R548" s="352"/>
    </row>
    <row r="549" spans="2:18" s="347" customFormat="1" ht="35.1" customHeight="1" x14ac:dyDescent="0.25">
      <c r="B549" s="618">
        <f>'7. LISTADO DE PELÍCULAS'!B328</f>
        <v>0</v>
      </c>
      <c r="C549" s="619">
        <f>'7. LISTADO DE PELÍCULAS'!C328</f>
        <v>0</v>
      </c>
      <c r="D549" s="618">
        <f>'7. LISTADO DE PELÍCULAS'!D328</f>
        <v>0</v>
      </c>
      <c r="E549" s="625" t="e">
        <f>VLOOKUP(D549,PAÍSES!$A$2:$C$200,3,FALSE)</f>
        <v>#N/A</v>
      </c>
      <c r="F549" s="622">
        <f>'7. LISTADO DE PELÍCULAS'!F328</f>
        <v>0</v>
      </c>
      <c r="G549" s="624">
        <f>'7. LISTADO DE PELÍCULAS'!G328</f>
        <v>0</v>
      </c>
      <c r="H549" s="622">
        <f>'7. LISTADO DE PELÍCULAS'!H328</f>
        <v>0</v>
      </c>
      <c r="I549" s="623">
        <f>'7. LISTADO DE PELÍCULAS'!I328</f>
        <v>0</v>
      </c>
      <c r="J549" s="623">
        <f>'7. LISTADO DE PELÍCULAS'!J328</f>
        <v>0</v>
      </c>
      <c r="K549" s="624">
        <f>'7. LISTADO DE PELÍCULAS'!K328</f>
        <v>0</v>
      </c>
      <c r="L549" s="622">
        <f>'7. LISTADO DE PELÍCULAS'!L328</f>
        <v>0</v>
      </c>
      <c r="M549" s="623">
        <f>'7. LISTADO DE PELÍCULAS'!M328</f>
        <v>0</v>
      </c>
      <c r="N549" s="624">
        <f>'7. LISTADO DE PELÍCULAS'!N328</f>
        <v>0</v>
      </c>
      <c r="O549" s="32"/>
      <c r="P549" s="352"/>
      <c r="Q549" s="352"/>
      <c r="R549" s="352"/>
    </row>
    <row r="550" spans="2:18" s="347" customFormat="1" ht="35.1" customHeight="1" x14ac:dyDescent="0.25">
      <c r="B550" s="618">
        <f>'7. LISTADO DE PELÍCULAS'!B329</f>
        <v>0</v>
      </c>
      <c r="C550" s="619">
        <f>'7. LISTADO DE PELÍCULAS'!C329</f>
        <v>0</v>
      </c>
      <c r="D550" s="618">
        <f>'7. LISTADO DE PELÍCULAS'!D329</f>
        <v>0</v>
      </c>
      <c r="E550" s="625" t="e">
        <f>VLOOKUP(D550,PAÍSES!$A$2:$C$200,3,FALSE)</f>
        <v>#N/A</v>
      </c>
      <c r="F550" s="622">
        <f>'7. LISTADO DE PELÍCULAS'!F329</f>
        <v>0</v>
      </c>
      <c r="G550" s="624">
        <f>'7. LISTADO DE PELÍCULAS'!G329</f>
        <v>0</v>
      </c>
      <c r="H550" s="622">
        <f>'7. LISTADO DE PELÍCULAS'!H329</f>
        <v>0</v>
      </c>
      <c r="I550" s="623">
        <f>'7. LISTADO DE PELÍCULAS'!I329</f>
        <v>0</v>
      </c>
      <c r="J550" s="623">
        <f>'7. LISTADO DE PELÍCULAS'!J329</f>
        <v>0</v>
      </c>
      <c r="K550" s="624">
        <f>'7. LISTADO DE PELÍCULAS'!K329</f>
        <v>0</v>
      </c>
      <c r="L550" s="622">
        <f>'7. LISTADO DE PELÍCULAS'!L329</f>
        <v>0</v>
      </c>
      <c r="M550" s="623">
        <f>'7. LISTADO DE PELÍCULAS'!M329</f>
        <v>0</v>
      </c>
      <c r="N550" s="624">
        <f>'7. LISTADO DE PELÍCULAS'!N329</f>
        <v>0</v>
      </c>
      <c r="O550" s="32"/>
      <c r="P550" s="352"/>
      <c r="Q550" s="352"/>
      <c r="R550" s="352"/>
    </row>
    <row r="551" spans="2:18" s="347" customFormat="1" ht="35.1" customHeight="1" x14ac:dyDescent="0.25">
      <c r="B551" s="618">
        <f>'7. LISTADO DE PELÍCULAS'!B330</f>
        <v>0</v>
      </c>
      <c r="C551" s="619">
        <f>'7. LISTADO DE PELÍCULAS'!C330</f>
        <v>0</v>
      </c>
      <c r="D551" s="618">
        <f>'7. LISTADO DE PELÍCULAS'!D330</f>
        <v>0</v>
      </c>
      <c r="E551" s="625" t="e">
        <f>VLOOKUP(D551,PAÍSES!$A$2:$C$200,3,FALSE)</f>
        <v>#N/A</v>
      </c>
      <c r="F551" s="622">
        <f>'7. LISTADO DE PELÍCULAS'!F330</f>
        <v>0</v>
      </c>
      <c r="G551" s="624">
        <f>'7. LISTADO DE PELÍCULAS'!G330</f>
        <v>0</v>
      </c>
      <c r="H551" s="622">
        <f>'7. LISTADO DE PELÍCULAS'!H330</f>
        <v>0</v>
      </c>
      <c r="I551" s="623">
        <f>'7. LISTADO DE PELÍCULAS'!I330</f>
        <v>0</v>
      </c>
      <c r="J551" s="623">
        <f>'7. LISTADO DE PELÍCULAS'!J330</f>
        <v>0</v>
      </c>
      <c r="K551" s="624">
        <f>'7. LISTADO DE PELÍCULAS'!K330</f>
        <v>0</v>
      </c>
      <c r="L551" s="622">
        <f>'7. LISTADO DE PELÍCULAS'!L330</f>
        <v>0</v>
      </c>
      <c r="M551" s="623">
        <f>'7. LISTADO DE PELÍCULAS'!M330</f>
        <v>0</v>
      </c>
      <c r="N551" s="624">
        <f>'7. LISTADO DE PELÍCULAS'!N330</f>
        <v>0</v>
      </c>
      <c r="O551" s="32"/>
      <c r="P551" s="352"/>
      <c r="Q551" s="352"/>
      <c r="R551" s="352"/>
    </row>
    <row r="552" spans="2:18" s="347" customFormat="1" ht="35.1" customHeight="1" x14ac:dyDescent="0.25">
      <c r="B552" s="618">
        <f>'7. LISTADO DE PELÍCULAS'!B331</f>
        <v>0</v>
      </c>
      <c r="C552" s="619">
        <f>'7. LISTADO DE PELÍCULAS'!C331</f>
        <v>0</v>
      </c>
      <c r="D552" s="618">
        <f>'7. LISTADO DE PELÍCULAS'!D331</f>
        <v>0</v>
      </c>
      <c r="E552" s="625" t="e">
        <f>VLOOKUP(D552,PAÍSES!$A$2:$C$200,3,FALSE)</f>
        <v>#N/A</v>
      </c>
      <c r="F552" s="622">
        <f>'7. LISTADO DE PELÍCULAS'!F331</f>
        <v>0</v>
      </c>
      <c r="G552" s="624">
        <f>'7. LISTADO DE PELÍCULAS'!G331</f>
        <v>0</v>
      </c>
      <c r="H552" s="622">
        <f>'7. LISTADO DE PELÍCULAS'!H331</f>
        <v>0</v>
      </c>
      <c r="I552" s="623">
        <f>'7. LISTADO DE PELÍCULAS'!I331</f>
        <v>0</v>
      </c>
      <c r="J552" s="623">
        <f>'7. LISTADO DE PELÍCULAS'!J331</f>
        <v>0</v>
      </c>
      <c r="K552" s="624">
        <f>'7. LISTADO DE PELÍCULAS'!K331</f>
        <v>0</v>
      </c>
      <c r="L552" s="622">
        <f>'7. LISTADO DE PELÍCULAS'!L331</f>
        <v>0</v>
      </c>
      <c r="M552" s="623">
        <f>'7. LISTADO DE PELÍCULAS'!M331</f>
        <v>0</v>
      </c>
      <c r="N552" s="624">
        <f>'7. LISTADO DE PELÍCULAS'!N331</f>
        <v>0</v>
      </c>
      <c r="O552" s="32"/>
      <c r="P552" s="352"/>
      <c r="Q552" s="352"/>
      <c r="R552" s="352"/>
    </row>
    <row r="553" spans="2:18" s="347" customFormat="1" ht="35.1" customHeight="1" x14ac:dyDescent="0.25">
      <c r="B553" s="618">
        <f>'7. LISTADO DE PELÍCULAS'!B332</f>
        <v>0</v>
      </c>
      <c r="C553" s="619">
        <f>'7. LISTADO DE PELÍCULAS'!C332</f>
        <v>0</v>
      </c>
      <c r="D553" s="618">
        <f>'7. LISTADO DE PELÍCULAS'!D332</f>
        <v>0</v>
      </c>
      <c r="E553" s="625" t="e">
        <f>VLOOKUP(D553,PAÍSES!$A$2:$C$200,3,FALSE)</f>
        <v>#N/A</v>
      </c>
      <c r="F553" s="622">
        <f>'7. LISTADO DE PELÍCULAS'!F332</f>
        <v>0</v>
      </c>
      <c r="G553" s="624">
        <f>'7. LISTADO DE PELÍCULAS'!G332</f>
        <v>0</v>
      </c>
      <c r="H553" s="622">
        <f>'7. LISTADO DE PELÍCULAS'!H332</f>
        <v>0</v>
      </c>
      <c r="I553" s="623">
        <f>'7. LISTADO DE PELÍCULAS'!I332</f>
        <v>0</v>
      </c>
      <c r="J553" s="623">
        <f>'7. LISTADO DE PELÍCULAS'!J332</f>
        <v>0</v>
      </c>
      <c r="K553" s="624">
        <f>'7. LISTADO DE PELÍCULAS'!K332</f>
        <v>0</v>
      </c>
      <c r="L553" s="622">
        <f>'7. LISTADO DE PELÍCULAS'!L332</f>
        <v>0</v>
      </c>
      <c r="M553" s="623">
        <f>'7. LISTADO DE PELÍCULAS'!M332</f>
        <v>0</v>
      </c>
      <c r="N553" s="624">
        <f>'7. LISTADO DE PELÍCULAS'!N332</f>
        <v>0</v>
      </c>
      <c r="O553" s="32"/>
      <c r="P553" s="352"/>
      <c r="Q553" s="352"/>
      <c r="R553" s="352"/>
    </row>
    <row r="554" spans="2:18" s="347" customFormat="1" ht="35.1" customHeight="1" x14ac:dyDescent="0.25">
      <c r="B554" s="618">
        <f>'7. LISTADO DE PELÍCULAS'!B333</f>
        <v>0</v>
      </c>
      <c r="C554" s="619">
        <f>'7. LISTADO DE PELÍCULAS'!C333</f>
        <v>0</v>
      </c>
      <c r="D554" s="618">
        <f>'7. LISTADO DE PELÍCULAS'!D333</f>
        <v>0</v>
      </c>
      <c r="E554" s="625" t="e">
        <f>VLOOKUP(D554,PAÍSES!$A$2:$C$200,3,FALSE)</f>
        <v>#N/A</v>
      </c>
      <c r="F554" s="622">
        <f>'7. LISTADO DE PELÍCULAS'!F333</f>
        <v>0</v>
      </c>
      <c r="G554" s="624">
        <f>'7. LISTADO DE PELÍCULAS'!G333</f>
        <v>0</v>
      </c>
      <c r="H554" s="622">
        <f>'7. LISTADO DE PELÍCULAS'!H333</f>
        <v>0</v>
      </c>
      <c r="I554" s="623">
        <f>'7. LISTADO DE PELÍCULAS'!I333</f>
        <v>0</v>
      </c>
      <c r="J554" s="623">
        <f>'7. LISTADO DE PELÍCULAS'!J333</f>
        <v>0</v>
      </c>
      <c r="K554" s="624">
        <f>'7. LISTADO DE PELÍCULAS'!K333</f>
        <v>0</v>
      </c>
      <c r="L554" s="622">
        <f>'7. LISTADO DE PELÍCULAS'!L333</f>
        <v>0</v>
      </c>
      <c r="M554" s="623">
        <f>'7. LISTADO DE PELÍCULAS'!M333</f>
        <v>0</v>
      </c>
      <c r="N554" s="624">
        <f>'7. LISTADO DE PELÍCULAS'!N333</f>
        <v>0</v>
      </c>
      <c r="O554" s="32"/>
      <c r="P554" s="352"/>
      <c r="Q554" s="352"/>
      <c r="R554" s="352"/>
    </row>
    <row r="555" spans="2:18" s="347" customFormat="1" ht="35.1" customHeight="1" x14ac:dyDescent="0.25">
      <c r="B555" s="618">
        <f>'7. LISTADO DE PELÍCULAS'!B334</f>
        <v>0</v>
      </c>
      <c r="C555" s="619">
        <f>'7. LISTADO DE PELÍCULAS'!C334</f>
        <v>0</v>
      </c>
      <c r="D555" s="618">
        <f>'7. LISTADO DE PELÍCULAS'!D334</f>
        <v>0</v>
      </c>
      <c r="E555" s="625" t="e">
        <f>VLOOKUP(D555,PAÍSES!$A$2:$C$200,3,FALSE)</f>
        <v>#N/A</v>
      </c>
      <c r="F555" s="622">
        <f>'7. LISTADO DE PELÍCULAS'!F334</f>
        <v>0</v>
      </c>
      <c r="G555" s="624">
        <f>'7. LISTADO DE PELÍCULAS'!G334</f>
        <v>0</v>
      </c>
      <c r="H555" s="622">
        <f>'7. LISTADO DE PELÍCULAS'!H334</f>
        <v>0</v>
      </c>
      <c r="I555" s="623">
        <f>'7. LISTADO DE PELÍCULAS'!I334</f>
        <v>0</v>
      </c>
      <c r="J555" s="623">
        <f>'7. LISTADO DE PELÍCULAS'!J334</f>
        <v>0</v>
      </c>
      <c r="K555" s="624">
        <f>'7. LISTADO DE PELÍCULAS'!K334</f>
        <v>0</v>
      </c>
      <c r="L555" s="622">
        <f>'7. LISTADO DE PELÍCULAS'!L334</f>
        <v>0</v>
      </c>
      <c r="M555" s="623">
        <f>'7. LISTADO DE PELÍCULAS'!M334</f>
        <v>0</v>
      </c>
      <c r="N555" s="624">
        <f>'7. LISTADO DE PELÍCULAS'!N334</f>
        <v>0</v>
      </c>
      <c r="O555" s="32"/>
      <c r="P555" s="352"/>
      <c r="Q555" s="352"/>
      <c r="R555" s="352"/>
    </row>
    <row r="556" spans="2:18" s="347" customFormat="1" ht="35.1" customHeight="1" x14ac:dyDescent="0.25">
      <c r="B556" s="618">
        <f>'7. LISTADO DE PELÍCULAS'!B335</f>
        <v>0</v>
      </c>
      <c r="C556" s="619">
        <f>'7. LISTADO DE PELÍCULAS'!C335</f>
        <v>0</v>
      </c>
      <c r="D556" s="618">
        <f>'7. LISTADO DE PELÍCULAS'!D335</f>
        <v>0</v>
      </c>
      <c r="E556" s="625" t="e">
        <f>VLOOKUP(D556,PAÍSES!$A$2:$C$200,3,FALSE)</f>
        <v>#N/A</v>
      </c>
      <c r="F556" s="622">
        <f>'7. LISTADO DE PELÍCULAS'!F335</f>
        <v>0</v>
      </c>
      <c r="G556" s="624">
        <f>'7. LISTADO DE PELÍCULAS'!G335</f>
        <v>0</v>
      </c>
      <c r="H556" s="622">
        <f>'7. LISTADO DE PELÍCULAS'!H335</f>
        <v>0</v>
      </c>
      <c r="I556" s="623">
        <f>'7. LISTADO DE PELÍCULAS'!I335</f>
        <v>0</v>
      </c>
      <c r="J556" s="623">
        <f>'7. LISTADO DE PELÍCULAS'!J335</f>
        <v>0</v>
      </c>
      <c r="K556" s="624">
        <f>'7. LISTADO DE PELÍCULAS'!K335</f>
        <v>0</v>
      </c>
      <c r="L556" s="622">
        <f>'7. LISTADO DE PELÍCULAS'!L335</f>
        <v>0</v>
      </c>
      <c r="M556" s="623">
        <f>'7. LISTADO DE PELÍCULAS'!M335</f>
        <v>0</v>
      </c>
      <c r="N556" s="624">
        <f>'7. LISTADO DE PELÍCULAS'!N335</f>
        <v>0</v>
      </c>
      <c r="O556" s="32"/>
      <c r="P556" s="352"/>
      <c r="Q556" s="352"/>
      <c r="R556" s="352"/>
    </row>
    <row r="557" spans="2:18" s="347" customFormat="1" ht="35.1" customHeight="1" x14ac:dyDescent="0.25">
      <c r="B557" s="618">
        <f>'7. LISTADO DE PELÍCULAS'!B336</f>
        <v>0</v>
      </c>
      <c r="C557" s="619">
        <f>'7. LISTADO DE PELÍCULAS'!C336</f>
        <v>0</v>
      </c>
      <c r="D557" s="618">
        <f>'7. LISTADO DE PELÍCULAS'!D336</f>
        <v>0</v>
      </c>
      <c r="E557" s="625" t="e">
        <f>VLOOKUP(D557,PAÍSES!$A$2:$C$200,3,FALSE)</f>
        <v>#N/A</v>
      </c>
      <c r="F557" s="622">
        <f>'7. LISTADO DE PELÍCULAS'!F336</f>
        <v>0</v>
      </c>
      <c r="G557" s="624">
        <f>'7. LISTADO DE PELÍCULAS'!G336</f>
        <v>0</v>
      </c>
      <c r="H557" s="622">
        <f>'7. LISTADO DE PELÍCULAS'!H336</f>
        <v>0</v>
      </c>
      <c r="I557" s="623">
        <f>'7. LISTADO DE PELÍCULAS'!I336</f>
        <v>0</v>
      </c>
      <c r="J557" s="623">
        <f>'7. LISTADO DE PELÍCULAS'!J336</f>
        <v>0</v>
      </c>
      <c r="K557" s="624">
        <f>'7. LISTADO DE PELÍCULAS'!K336</f>
        <v>0</v>
      </c>
      <c r="L557" s="622">
        <f>'7. LISTADO DE PELÍCULAS'!L336</f>
        <v>0</v>
      </c>
      <c r="M557" s="623">
        <f>'7. LISTADO DE PELÍCULAS'!M336</f>
        <v>0</v>
      </c>
      <c r="N557" s="624">
        <f>'7. LISTADO DE PELÍCULAS'!N336</f>
        <v>0</v>
      </c>
      <c r="O557" s="32"/>
      <c r="P557" s="352"/>
      <c r="Q557" s="352"/>
      <c r="R557" s="352"/>
    </row>
    <row r="558" spans="2:18" s="347" customFormat="1" ht="35.1" customHeight="1" x14ac:dyDescent="0.25">
      <c r="B558" s="618">
        <f>'7. LISTADO DE PELÍCULAS'!B337</f>
        <v>0</v>
      </c>
      <c r="C558" s="619">
        <f>'7. LISTADO DE PELÍCULAS'!C337</f>
        <v>0</v>
      </c>
      <c r="D558" s="618">
        <f>'7. LISTADO DE PELÍCULAS'!D337</f>
        <v>0</v>
      </c>
      <c r="E558" s="625" t="e">
        <f>VLOOKUP(D558,PAÍSES!$A$2:$C$200,3,FALSE)</f>
        <v>#N/A</v>
      </c>
      <c r="F558" s="622">
        <f>'7. LISTADO DE PELÍCULAS'!F337</f>
        <v>0</v>
      </c>
      <c r="G558" s="624">
        <f>'7. LISTADO DE PELÍCULAS'!G337</f>
        <v>0</v>
      </c>
      <c r="H558" s="622">
        <f>'7. LISTADO DE PELÍCULAS'!H337</f>
        <v>0</v>
      </c>
      <c r="I558" s="623">
        <f>'7. LISTADO DE PELÍCULAS'!I337</f>
        <v>0</v>
      </c>
      <c r="J558" s="623">
        <f>'7. LISTADO DE PELÍCULAS'!J337</f>
        <v>0</v>
      </c>
      <c r="K558" s="624">
        <f>'7. LISTADO DE PELÍCULAS'!K337</f>
        <v>0</v>
      </c>
      <c r="L558" s="622">
        <f>'7. LISTADO DE PELÍCULAS'!L337</f>
        <v>0</v>
      </c>
      <c r="M558" s="623">
        <f>'7. LISTADO DE PELÍCULAS'!M337</f>
        <v>0</v>
      </c>
      <c r="N558" s="624">
        <f>'7. LISTADO DE PELÍCULAS'!N337</f>
        <v>0</v>
      </c>
      <c r="O558" s="32"/>
      <c r="P558" s="352"/>
      <c r="Q558" s="352"/>
      <c r="R558" s="352"/>
    </row>
    <row r="559" spans="2:18" s="347" customFormat="1" ht="35.1" customHeight="1" x14ac:dyDescent="0.25">
      <c r="B559" s="618">
        <f>'7. LISTADO DE PELÍCULAS'!B338</f>
        <v>0</v>
      </c>
      <c r="C559" s="619">
        <f>'7. LISTADO DE PELÍCULAS'!C338</f>
        <v>0</v>
      </c>
      <c r="D559" s="618">
        <f>'7. LISTADO DE PELÍCULAS'!D338</f>
        <v>0</v>
      </c>
      <c r="E559" s="625" t="e">
        <f>VLOOKUP(D559,PAÍSES!$A$2:$C$200,3,FALSE)</f>
        <v>#N/A</v>
      </c>
      <c r="F559" s="622">
        <f>'7. LISTADO DE PELÍCULAS'!F338</f>
        <v>0</v>
      </c>
      <c r="G559" s="624">
        <f>'7. LISTADO DE PELÍCULAS'!G338</f>
        <v>0</v>
      </c>
      <c r="H559" s="622">
        <f>'7. LISTADO DE PELÍCULAS'!H338</f>
        <v>0</v>
      </c>
      <c r="I559" s="623">
        <f>'7. LISTADO DE PELÍCULAS'!I338</f>
        <v>0</v>
      </c>
      <c r="J559" s="623">
        <f>'7. LISTADO DE PELÍCULAS'!J338</f>
        <v>0</v>
      </c>
      <c r="K559" s="624">
        <f>'7. LISTADO DE PELÍCULAS'!K338</f>
        <v>0</v>
      </c>
      <c r="L559" s="622">
        <f>'7. LISTADO DE PELÍCULAS'!L338</f>
        <v>0</v>
      </c>
      <c r="M559" s="623">
        <f>'7. LISTADO DE PELÍCULAS'!M338</f>
        <v>0</v>
      </c>
      <c r="N559" s="624">
        <f>'7. LISTADO DE PELÍCULAS'!N338</f>
        <v>0</v>
      </c>
      <c r="O559" s="32"/>
      <c r="P559" s="352"/>
      <c r="Q559" s="352"/>
      <c r="R559" s="352"/>
    </row>
    <row r="560" spans="2:18" s="347" customFormat="1" ht="35.1" customHeight="1" x14ac:dyDescent="0.25">
      <c r="B560" s="618">
        <f>'7. LISTADO DE PELÍCULAS'!B339</f>
        <v>0</v>
      </c>
      <c r="C560" s="619">
        <f>'7. LISTADO DE PELÍCULAS'!C339</f>
        <v>0</v>
      </c>
      <c r="D560" s="618">
        <f>'7. LISTADO DE PELÍCULAS'!D339</f>
        <v>0</v>
      </c>
      <c r="E560" s="625" t="e">
        <f>VLOOKUP(D560,PAÍSES!$A$2:$C$200,3,FALSE)</f>
        <v>#N/A</v>
      </c>
      <c r="F560" s="622">
        <f>'7. LISTADO DE PELÍCULAS'!F339</f>
        <v>0</v>
      </c>
      <c r="G560" s="624">
        <f>'7. LISTADO DE PELÍCULAS'!G339</f>
        <v>0</v>
      </c>
      <c r="H560" s="622">
        <f>'7. LISTADO DE PELÍCULAS'!H339</f>
        <v>0</v>
      </c>
      <c r="I560" s="623">
        <f>'7. LISTADO DE PELÍCULAS'!I339</f>
        <v>0</v>
      </c>
      <c r="J560" s="623">
        <f>'7. LISTADO DE PELÍCULAS'!J339</f>
        <v>0</v>
      </c>
      <c r="K560" s="624">
        <f>'7. LISTADO DE PELÍCULAS'!K339</f>
        <v>0</v>
      </c>
      <c r="L560" s="622">
        <f>'7. LISTADO DE PELÍCULAS'!L339</f>
        <v>0</v>
      </c>
      <c r="M560" s="623">
        <f>'7. LISTADO DE PELÍCULAS'!M339</f>
        <v>0</v>
      </c>
      <c r="N560" s="624">
        <f>'7. LISTADO DE PELÍCULAS'!N339</f>
        <v>0</v>
      </c>
      <c r="O560" s="32"/>
      <c r="P560" s="352"/>
      <c r="Q560" s="352"/>
      <c r="R560" s="352"/>
    </row>
    <row r="561" spans="2:18" s="347" customFormat="1" ht="35.1" customHeight="1" x14ac:dyDescent="0.25">
      <c r="B561" s="618">
        <f>'7. LISTADO DE PELÍCULAS'!B340</f>
        <v>0</v>
      </c>
      <c r="C561" s="619">
        <f>'7. LISTADO DE PELÍCULAS'!C340</f>
        <v>0</v>
      </c>
      <c r="D561" s="618">
        <f>'7. LISTADO DE PELÍCULAS'!D340</f>
        <v>0</v>
      </c>
      <c r="E561" s="625" t="e">
        <f>VLOOKUP(D561,PAÍSES!$A$2:$C$200,3,FALSE)</f>
        <v>#N/A</v>
      </c>
      <c r="F561" s="622">
        <f>'7. LISTADO DE PELÍCULAS'!F340</f>
        <v>0</v>
      </c>
      <c r="G561" s="624">
        <f>'7. LISTADO DE PELÍCULAS'!G340</f>
        <v>0</v>
      </c>
      <c r="H561" s="622">
        <f>'7. LISTADO DE PELÍCULAS'!H340</f>
        <v>0</v>
      </c>
      <c r="I561" s="623">
        <f>'7. LISTADO DE PELÍCULAS'!I340</f>
        <v>0</v>
      </c>
      <c r="J561" s="623">
        <f>'7. LISTADO DE PELÍCULAS'!J340</f>
        <v>0</v>
      </c>
      <c r="K561" s="624">
        <f>'7. LISTADO DE PELÍCULAS'!K340</f>
        <v>0</v>
      </c>
      <c r="L561" s="622">
        <f>'7. LISTADO DE PELÍCULAS'!L340</f>
        <v>0</v>
      </c>
      <c r="M561" s="623">
        <f>'7. LISTADO DE PELÍCULAS'!M340</f>
        <v>0</v>
      </c>
      <c r="N561" s="624">
        <f>'7. LISTADO DE PELÍCULAS'!N340</f>
        <v>0</v>
      </c>
      <c r="O561" s="32"/>
      <c r="P561" s="352"/>
      <c r="Q561" s="352"/>
      <c r="R561" s="352"/>
    </row>
    <row r="562" spans="2:18" s="347" customFormat="1" ht="35.1" customHeight="1" x14ac:dyDescent="0.25">
      <c r="B562" s="618">
        <f>'7. LISTADO DE PELÍCULAS'!B341</f>
        <v>0</v>
      </c>
      <c r="C562" s="619">
        <f>'7. LISTADO DE PELÍCULAS'!C341</f>
        <v>0</v>
      </c>
      <c r="D562" s="618">
        <f>'7. LISTADO DE PELÍCULAS'!D341</f>
        <v>0</v>
      </c>
      <c r="E562" s="625" t="e">
        <f>VLOOKUP(D562,PAÍSES!$A$2:$C$200,3,FALSE)</f>
        <v>#N/A</v>
      </c>
      <c r="F562" s="622">
        <f>'7. LISTADO DE PELÍCULAS'!F341</f>
        <v>0</v>
      </c>
      <c r="G562" s="624">
        <f>'7. LISTADO DE PELÍCULAS'!G341</f>
        <v>0</v>
      </c>
      <c r="H562" s="622">
        <f>'7. LISTADO DE PELÍCULAS'!H341</f>
        <v>0</v>
      </c>
      <c r="I562" s="623">
        <f>'7. LISTADO DE PELÍCULAS'!I341</f>
        <v>0</v>
      </c>
      <c r="J562" s="623">
        <f>'7. LISTADO DE PELÍCULAS'!J341</f>
        <v>0</v>
      </c>
      <c r="K562" s="624">
        <f>'7. LISTADO DE PELÍCULAS'!K341</f>
        <v>0</v>
      </c>
      <c r="L562" s="622">
        <f>'7. LISTADO DE PELÍCULAS'!L341</f>
        <v>0</v>
      </c>
      <c r="M562" s="623">
        <f>'7. LISTADO DE PELÍCULAS'!M341</f>
        <v>0</v>
      </c>
      <c r="N562" s="624">
        <f>'7. LISTADO DE PELÍCULAS'!N341</f>
        <v>0</v>
      </c>
      <c r="O562" s="32"/>
      <c r="P562" s="352"/>
      <c r="Q562" s="352"/>
      <c r="R562" s="352"/>
    </row>
    <row r="563" spans="2:18" s="347" customFormat="1" ht="35.1" customHeight="1" x14ac:dyDescent="0.25">
      <c r="B563" s="618">
        <f>'7. LISTADO DE PELÍCULAS'!B342</f>
        <v>0</v>
      </c>
      <c r="C563" s="619">
        <f>'7. LISTADO DE PELÍCULAS'!C342</f>
        <v>0</v>
      </c>
      <c r="D563" s="618">
        <f>'7. LISTADO DE PELÍCULAS'!D342</f>
        <v>0</v>
      </c>
      <c r="E563" s="625" t="e">
        <f>VLOOKUP(D563,PAÍSES!$A$2:$C$200,3,FALSE)</f>
        <v>#N/A</v>
      </c>
      <c r="F563" s="622">
        <f>'7. LISTADO DE PELÍCULAS'!F342</f>
        <v>0</v>
      </c>
      <c r="G563" s="624">
        <f>'7. LISTADO DE PELÍCULAS'!G342</f>
        <v>0</v>
      </c>
      <c r="H563" s="622">
        <f>'7. LISTADO DE PELÍCULAS'!H342</f>
        <v>0</v>
      </c>
      <c r="I563" s="623">
        <f>'7. LISTADO DE PELÍCULAS'!I342</f>
        <v>0</v>
      </c>
      <c r="J563" s="623">
        <f>'7. LISTADO DE PELÍCULAS'!J342</f>
        <v>0</v>
      </c>
      <c r="K563" s="624">
        <f>'7. LISTADO DE PELÍCULAS'!K342</f>
        <v>0</v>
      </c>
      <c r="L563" s="622">
        <f>'7. LISTADO DE PELÍCULAS'!L342</f>
        <v>0</v>
      </c>
      <c r="M563" s="623">
        <f>'7. LISTADO DE PELÍCULAS'!M342</f>
        <v>0</v>
      </c>
      <c r="N563" s="624">
        <f>'7. LISTADO DE PELÍCULAS'!N342</f>
        <v>0</v>
      </c>
      <c r="O563" s="32"/>
      <c r="P563" s="352"/>
      <c r="Q563" s="352"/>
      <c r="R563" s="352"/>
    </row>
    <row r="564" spans="2:18" s="347" customFormat="1" ht="35.1" customHeight="1" x14ac:dyDescent="0.25">
      <c r="B564" s="618">
        <f>'7. LISTADO DE PELÍCULAS'!B343</f>
        <v>0</v>
      </c>
      <c r="C564" s="619">
        <f>'7. LISTADO DE PELÍCULAS'!C343</f>
        <v>0</v>
      </c>
      <c r="D564" s="618">
        <f>'7. LISTADO DE PELÍCULAS'!D343</f>
        <v>0</v>
      </c>
      <c r="E564" s="625" t="e">
        <f>VLOOKUP(D564,PAÍSES!$A$2:$C$200,3,FALSE)</f>
        <v>#N/A</v>
      </c>
      <c r="F564" s="622">
        <f>'7. LISTADO DE PELÍCULAS'!F343</f>
        <v>0</v>
      </c>
      <c r="G564" s="624">
        <f>'7. LISTADO DE PELÍCULAS'!G343</f>
        <v>0</v>
      </c>
      <c r="H564" s="622">
        <f>'7. LISTADO DE PELÍCULAS'!H343</f>
        <v>0</v>
      </c>
      <c r="I564" s="623">
        <f>'7. LISTADO DE PELÍCULAS'!I343</f>
        <v>0</v>
      </c>
      <c r="J564" s="623">
        <f>'7. LISTADO DE PELÍCULAS'!J343</f>
        <v>0</v>
      </c>
      <c r="K564" s="624">
        <f>'7. LISTADO DE PELÍCULAS'!K343</f>
        <v>0</v>
      </c>
      <c r="L564" s="622">
        <f>'7. LISTADO DE PELÍCULAS'!L343</f>
        <v>0</v>
      </c>
      <c r="M564" s="623">
        <f>'7. LISTADO DE PELÍCULAS'!M343</f>
        <v>0</v>
      </c>
      <c r="N564" s="624">
        <f>'7. LISTADO DE PELÍCULAS'!N343</f>
        <v>0</v>
      </c>
      <c r="O564" s="32"/>
      <c r="P564" s="352"/>
      <c r="Q564" s="352"/>
      <c r="R564" s="352"/>
    </row>
    <row r="565" spans="2:18" s="347" customFormat="1" ht="35.1" customHeight="1" x14ac:dyDescent="0.25">
      <c r="B565" s="618">
        <f>'7. LISTADO DE PELÍCULAS'!B344</f>
        <v>0</v>
      </c>
      <c r="C565" s="619">
        <f>'7. LISTADO DE PELÍCULAS'!C344</f>
        <v>0</v>
      </c>
      <c r="D565" s="618">
        <f>'7. LISTADO DE PELÍCULAS'!D344</f>
        <v>0</v>
      </c>
      <c r="E565" s="625" t="e">
        <f>VLOOKUP(D565,PAÍSES!$A$2:$C$200,3,FALSE)</f>
        <v>#N/A</v>
      </c>
      <c r="F565" s="622">
        <f>'7. LISTADO DE PELÍCULAS'!F344</f>
        <v>0</v>
      </c>
      <c r="G565" s="624">
        <f>'7. LISTADO DE PELÍCULAS'!G344</f>
        <v>0</v>
      </c>
      <c r="H565" s="622">
        <f>'7. LISTADO DE PELÍCULAS'!H344</f>
        <v>0</v>
      </c>
      <c r="I565" s="623">
        <f>'7. LISTADO DE PELÍCULAS'!I344</f>
        <v>0</v>
      </c>
      <c r="J565" s="623">
        <f>'7. LISTADO DE PELÍCULAS'!J344</f>
        <v>0</v>
      </c>
      <c r="K565" s="624">
        <f>'7. LISTADO DE PELÍCULAS'!K344</f>
        <v>0</v>
      </c>
      <c r="L565" s="622">
        <f>'7. LISTADO DE PELÍCULAS'!L344</f>
        <v>0</v>
      </c>
      <c r="M565" s="623">
        <f>'7. LISTADO DE PELÍCULAS'!M344</f>
        <v>0</v>
      </c>
      <c r="N565" s="624">
        <f>'7. LISTADO DE PELÍCULAS'!N344</f>
        <v>0</v>
      </c>
      <c r="O565" s="32"/>
      <c r="P565" s="352"/>
      <c r="Q565" s="352"/>
      <c r="R565" s="352"/>
    </row>
    <row r="566" spans="2:18" s="347" customFormat="1" ht="35.1" customHeight="1" x14ac:dyDescent="0.25">
      <c r="B566" s="618">
        <f>'7. LISTADO DE PELÍCULAS'!B345</f>
        <v>0</v>
      </c>
      <c r="C566" s="619">
        <f>'7. LISTADO DE PELÍCULAS'!C345</f>
        <v>0</v>
      </c>
      <c r="D566" s="618">
        <f>'7. LISTADO DE PELÍCULAS'!D345</f>
        <v>0</v>
      </c>
      <c r="E566" s="625" t="e">
        <f>VLOOKUP(D566,PAÍSES!$A$2:$C$200,3,FALSE)</f>
        <v>#N/A</v>
      </c>
      <c r="F566" s="622">
        <f>'7. LISTADO DE PELÍCULAS'!F345</f>
        <v>0</v>
      </c>
      <c r="G566" s="624">
        <f>'7. LISTADO DE PELÍCULAS'!G345</f>
        <v>0</v>
      </c>
      <c r="H566" s="622">
        <f>'7. LISTADO DE PELÍCULAS'!H345</f>
        <v>0</v>
      </c>
      <c r="I566" s="623">
        <f>'7. LISTADO DE PELÍCULAS'!I345</f>
        <v>0</v>
      </c>
      <c r="J566" s="623">
        <f>'7. LISTADO DE PELÍCULAS'!J345</f>
        <v>0</v>
      </c>
      <c r="K566" s="624">
        <f>'7. LISTADO DE PELÍCULAS'!K345</f>
        <v>0</v>
      </c>
      <c r="L566" s="622">
        <f>'7. LISTADO DE PELÍCULAS'!L345</f>
        <v>0</v>
      </c>
      <c r="M566" s="623">
        <f>'7. LISTADO DE PELÍCULAS'!M345</f>
        <v>0</v>
      </c>
      <c r="N566" s="624">
        <f>'7. LISTADO DE PELÍCULAS'!N345</f>
        <v>0</v>
      </c>
      <c r="O566" s="32"/>
      <c r="P566" s="352"/>
      <c r="Q566" s="352"/>
      <c r="R566" s="352"/>
    </row>
    <row r="567" spans="2:18" s="347" customFormat="1" ht="35.1" customHeight="1" x14ac:dyDescent="0.25">
      <c r="B567" s="618">
        <f>'7. LISTADO DE PELÍCULAS'!B346</f>
        <v>0</v>
      </c>
      <c r="C567" s="619">
        <f>'7. LISTADO DE PELÍCULAS'!C346</f>
        <v>0</v>
      </c>
      <c r="D567" s="618">
        <f>'7. LISTADO DE PELÍCULAS'!D346</f>
        <v>0</v>
      </c>
      <c r="E567" s="625" t="e">
        <f>VLOOKUP(D567,PAÍSES!$A$2:$C$200,3,FALSE)</f>
        <v>#N/A</v>
      </c>
      <c r="F567" s="622">
        <f>'7. LISTADO DE PELÍCULAS'!F346</f>
        <v>0</v>
      </c>
      <c r="G567" s="624">
        <f>'7. LISTADO DE PELÍCULAS'!G346</f>
        <v>0</v>
      </c>
      <c r="H567" s="622">
        <f>'7. LISTADO DE PELÍCULAS'!H346</f>
        <v>0</v>
      </c>
      <c r="I567" s="623">
        <f>'7. LISTADO DE PELÍCULAS'!I346</f>
        <v>0</v>
      </c>
      <c r="J567" s="623">
        <f>'7. LISTADO DE PELÍCULAS'!J346</f>
        <v>0</v>
      </c>
      <c r="K567" s="624">
        <f>'7. LISTADO DE PELÍCULAS'!K346</f>
        <v>0</v>
      </c>
      <c r="L567" s="622">
        <f>'7. LISTADO DE PELÍCULAS'!L346</f>
        <v>0</v>
      </c>
      <c r="M567" s="623">
        <f>'7. LISTADO DE PELÍCULAS'!M346</f>
        <v>0</v>
      </c>
      <c r="N567" s="624">
        <f>'7. LISTADO DE PELÍCULAS'!N346</f>
        <v>0</v>
      </c>
      <c r="O567" s="32"/>
      <c r="P567" s="352"/>
      <c r="Q567" s="352"/>
      <c r="R567" s="352"/>
    </row>
    <row r="568" spans="2:18" s="347" customFormat="1" ht="35.1" customHeight="1" x14ac:dyDescent="0.25">
      <c r="B568" s="618">
        <f>'7. LISTADO DE PELÍCULAS'!B347</f>
        <v>0</v>
      </c>
      <c r="C568" s="619">
        <f>'7. LISTADO DE PELÍCULAS'!C347</f>
        <v>0</v>
      </c>
      <c r="D568" s="618">
        <f>'7. LISTADO DE PELÍCULAS'!D347</f>
        <v>0</v>
      </c>
      <c r="E568" s="625" t="e">
        <f>VLOOKUP(D568,PAÍSES!$A$2:$C$200,3,FALSE)</f>
        <v>#N/A</v>
      </c>
      <c r="F568" s="622">
        <f>'7. LISTADO DE PELÍCULAS'!F347</f>
        <v>0</v>
      </c>
      <c r="G568" s="624">
        <f>'7. LISTADO DE PELÍCULAS'!G347</f>
        <v>0</v>
      </c>
      <c r="H568" s="622">
        <f>'7. LISTADO DE PELÍCULAS'!H347</f>
        <v>0</v>
      </c>
      <c r="I568" s="623">
        <f>'7. LISTADO DE PELÍCULAS'!I347</f>
        <v>0</v>
      </c>
      <c r="J568" s="623">
        <f>'7. LISTADO DE PELÍCULAS'!J347</f>
        <v>0</v>
      </c>
      <c r="K568" s="624">
        <f>'7. LISTADO DE PELÍCULAS'!K347</f>
        <v>0</v>
      </c>
      <c r="L568" s="622">
        <f>'7. LISTADO DE PELÍCULAS'!L347</f>
        <v>0</v>
      </c>
      <c r="M568" s="623">
        <f>'7. LISTADO DE PELÍCULAS'!M347</f>
        <v>0</v>
      </c>
      <c r="N568" s="624">
        <f>'7. LISTADO DE PELÍCULAS'!N347</f>
        <v>0</v>
      </c>
      <c r="O568" s="32"/>
      <c r="P568" s="352"/>
      <c r="Q568" s="352"/>
      <c r="R568" s="352"/>
    </row>
    <row r="569" spans="2:18" s="347" customFormat="1" ht="35.1" customHeight="1" x14ac:dyDescent="0.25">
      <c r="B569" s="618">
        <f>'7. LISTADO DE PELÍCULAS'!B348</f>
        <v>0</v>
      </c>
      <c r="C569" s="619">
        <f>'7. LISTADO DE PELÍCULAS'!C348</f>
        <v>0</v>
      </c>
      <c r="D569" s="618">
        <f>'7. LISTADO DE PELÍCULAS'!D348</f>
        <v>0</v>
      </c>
      <c r="E569" s="625" t="e">
        <f>VLOOKUP(D569,PAÍSES!$A$2:$C$200,3,FALSE)</f>
        <v>#N/A</v>
      </c>
      <c r="F569" s="622">
        <f>'7. LISTADO DE PELÍCULAS'!F348</f>
        <v>0</v>
      </c>
      <c r="G569" s="624">
        <f>'7. LISTADO DE PELÍCULAS'!G348</f>
        <v>0</v>
      </c>
      <c r="H569" s="622">
        <f>'7. LISTADO DE PELÍCULAS'!H348</f>
        <v>0</v>
      </c>
      <c r="I569" s="623">
        <f>'7. LISTADO DE PELÍCULAS'!I348</f>
        <v>0</v>
      </c>
      <c r="J569" s="623">
        <f>'7. LISTADO DE PELÍCULAS'!J348</f>
        <v>0</v>
      </c>
      <c r="K569" s="624">
        <f>'7. LISTADO DE PELÍCULAS'!K348</f>
        <v>0</v>
      </c>
      <c r="L569" s="622">
        <f>'7. LISTADO DE PELÍCULAS'!L348</f>
        <v>0</v>
      </c>
      <c r="M569" s="623">
        <f>'7. LISTADO DE PELÍCULAS'!M348</f>
        <v>0</v>
      </c>
      <c r="N569" s="624">
        <f>'7. LISTADO DE PELÍCULAS'!N348</f>
        <v>0</v>
      </c>
      <c r="O569" s="32"/>
      <c r="P569" s="352"/>
      <c r="Q569" s="352"/>
      <c r="R569" s="352"/>
    </row>
    <row r="570" spans="2:18" s="347" customFormat="1" ht="35.1" customHeight="1" x14ac:dyDescent="0.25">
      <c r="B570" s="618">
        <f>'7. LISTADO DE PELÍCULAS'!B349</f>
        <v>0</v>
      </c>
      <c r="C570" s="619">
        <f>'7. LISTADO DE PELÍCULAS'!C349</f>
        <v>0</v>
      </c>
      <c r="D570" s="618">
        <f>'7. LISTADO DE PELÍCULAS'!D349</f>
        <v>0</v>
      </c>
      <c r="E570" s="625" t="e">
        <f>VLOOKUP(D570,PAÍSES!$A$2:$C$200,3,FALSE)</f>
        <v>#N/A</v>
      </c>
      <c r="F570" s="622">
        <f>'7. LISTADO DE PELÍCULAS'!F349</f>
        <v>0</v>
      </c>
      <c r="G570" s="624">
        <f>'7. LISTADO DE PELÍCULAS'!G349</f>
        <v>0</v>
      </c>
      <c r="H570" s="622">
        <f>'7. LISTADO DE PELÍCULAS'!H349</f>
        <v>0</v>
      </c>
      <c r="I570" s="623">
        <f>'7. LISTADO DE PELÍCULAS'!I349</f>
        <v>0</v>
      </c>
      <c r="J570" s="623">
        <f>'7. LISTADO DE PELÍCULAS'!J349</f>
        <v>0</v>
      </c>
      <c r="K570" s="624">
        <f>'7. LISTADO DE PELÍCULAS'!K349</f>
        <v>0</v>
      </c>
      <c r="L570" s="622">
        <f>'7. LISTADO DE PELÍCULAS'!L349</f>
        <v>0</v>
      </c>
      <c r="M570" s="623">
        <f>'7. LISTADO DE PELÍCULAS'!M349</f>
        <v>0</v>
      </c>
      <c r="N570" s="624">
        <f>'7. LISTADO DE PELÍCULAS'!N349</f>
        <v>0</v>
      </c>
      <c r="O570" s="32"/>
      <c r="P570" s="352"/>
      <c r="Q570" s="352"/>
      <c r="R570" s="352"/>
    </row>
    <row r="571" spans="2:18" s="347" customFormat="1" ht="35.1" customHeight="1" x14ac:dyDescent="0.25">
      <c r="B571" s="618">
        <f>'7. LISTADO DE PELÍCULAS'!B350</f>
        <v>0</v>
      </c>
      <c r="C571" s="619">
        <f>'7. LISTADO DE PELÍCULAS'!C350</f>
        <v>0</v>
      </c>
      <c r="D571" s="618">
        <f>'7. LISTADO DE PELÍCULAS'!D350</f>
        <v>0</v>
      </c>
      <c r="E571" s="625" t="e">
        <f>VLOOKUP(D571,PAÍSES!$A$2:$C$200,3,FALSE)</f>
        <v>#N/A</v>
      </c>
      <c r="F571" s="622">
        <f>'7. LISTADO DE PELÍCULAS'!F350</f>
        <v>0</v>
      </c>
      <c r="G571" s="624">
        <f>'7. LISTADO DE PELÍCULAS'!G350</f>
        <v>0</v>
      </c>
      <c r="H571" s="622">
        <f>'7. LISTADO DE PELÍCULAS'!H350</f>
        <v>0</v>
      </c>
      <c r="I571" s="623">
        <f>'7. LISTADO DE PELÍCULAS'!I350</f>
        <v>0</v>
      </c>
      <c r="J571" s="623">
        <f>'7. LISTADO DE PELÍCULAS'!J350</f>
        <v>0</v>
      </c>
      <c r="K571" s="624">
        <f>'7. LISTADO DE PELÍCULAS'!K350</f>
        <v>0</v>
      </c>
      <c r="L571" s="622">
        <f>'7. LISTADO DE PELÍCULAS'!L350</f>
        <v>0</v>
      </c>
      <c r="M571" s="623">
        <f>'7. LISTADO DE PELÍCULAS'!M350</f>
        <v>0</v>
      </c>
      <c r="N571" s="624">
        <f>'7. LISTADO DE PELÍCULAS'!N350</f>
        <v>0</v>
      </c>
      <c r="O571" s="32"/>
      <c r="P571" s="352"/>
      <c r="Q571" s="352"/>
      <c r="R571" s="352"/>
    </row>
    <row r="572" spans="2:18" s="347" customFormat="1" ht="35.1" customHeight="1" x14ac:dyDescent="0.25">
      <c r="B572" s="618">
        <f>'7. LISTADO DE PELÍCULAS'!B351</f>
        <v>0</v>
      </c>
      <c r="C572" s="619">
        <f>'7. LISTADO DE PELÍCULAS'!C351</f>
        <v>0</v>
      </c>
      <c r="D572" s="618">
        <f>'7. LISTADO DE PELÍCULAS'!D351</f>
        <v>0</v>
      </c>
      <c r="E572" s="625" t="e">
        <f>VLOOKUP(D572,PAÍSES!$A$2:$C$200,3,FALSE)</f>
        <v>#N/A</v>
      </c>
      <c r="F572" s="622">
        <f>'7. LISTADO DE PELÍCULAS'!F351</f>
        <v>0</v>
      </c>
      <c r="G572" s="624">
        <f>'7. LISTADO DE PELÍCULAS'!G351</f>
        <v>0</v>
      </c>
      <c r="H572" s="622">
        <f>'7. LISTADO DE PELÍCULAS'!H351</f>
        <v>0</v>
      </c>
      <c r="I572" s="623">
        <f>'7. LISTADO DE PELÍCULAS'!I351</f>
        <v>0</v>
      </c>
      <c r="J572" s="623">
        <f>'7. LISTADO DE PELÍCULAS'!J351</f>
        <v>0</v>
      </c>
      <c r="K572" s="624">
        <f>'7. LISTADO DE PELÍCULAS'!K351</f>
        <v>0</v>
      </c>
      <c r="L572" s="622">
        <f>'7. LISTADO DE PELÍCULAS'!L351</f>
        <v>0</v>
      </c>
      <c r="M572" s="623">
        <f>'7. LISTADO DE PELÍCULAS'!M351</f>
        <v>0</v>
      </c>
      <c r="N572" s="624">
        <f>'7. LISTADO DE PELÍCULAS'!N351</f>
        <v>0</v>
      </c>
      <c r="O572" s="32"/>
      <c r="P572" s="352"/>
      <c r="Q572" s="352"/>
      <c r="R572" s="352"/>
    </row>
    <row r="573" spans="2:18" s="347" customFormat="1" ht="35.1" customHeight="1" x14ac:dyDescent="0.25">
      <c r="B573" s="618">
        <f>'7. LISTADO DE PELÍCULAS'!B352</f>
        <v>0</v>
      </c>
      <c r="C573" s="619">
        <f>'7. LISTADO DE PELÍCULAS'!C352</f>
        <v>0</v>
      </c>
      <c r="D573" s="618">
        <f>'7. LISTADO DE PELÍCULAS'!D352</f>
        <v>0</v>
      </c>
      <c r="E573" s="625" t="e">
        <f>VLOOKUP(D573,PAÍSES!$A$2:$C$200,3,FALSE)</f>
        <v>#N/A</v>
      </c>
      <c r="F573" s="622">
        <f>'7. LISTADO DE PELÍCULAS'!F352</f>
        <v>0</v>
      </c>
      <c r="G573" s="624">
        <f>'7. LISTADO DE PELÍCULAS'!G352</f>
        <v>0</v>
      </c>
      <c r="H573" s="622">
        <f>'7. LISTADO DE PELÍCULAS'!H352</f>
        <v>0</v>
      </c>
      <c r="I573" s="623">
        <f>'7. LISTADO DE PELÍCULAS'!I352</f>
        <v>0</v>
      </c>
      <c r="J573" s="623">
        <f>'7. LISTADO DE PELÍCULAS'!J352</f>
        <v>0</v>
      </c>
      <c r="K573" s="624">
        <f>'7. LISTADO DE PELÍCULAS'!K352</f>
        <v>0</v>
      </c>
      <c r="L573" s="622">
        <f>'7. LISTADO DE PELÍCULAS'!L352</f>
        <v>0</v>
      </c>
      <c r="M573" s="623">
        <f>'7. LISTADO DE PELÍCULAS'!M352</f>
        <v>0</v>
      </c>
      <c r="N573" s="624">
        <f>'7. LISTADO DE PELÍCULAS'!N352</f>
        <v>0</v>
      </c>
      <c r="O573" s="32"/>
      <c r="P573" s="352"/>
      <c r="Q573" s="352"/>
      <c r="R573" s="352"/>
    </row>
    <row r="574" spans="2:18" s="347" customFormat="1" ht="35.1" customHeight="1" x14ac:dyDescent="0.25">
      <c r="B574" s="618">
        <f>'7. LISTADO DE PELÍCULAS'!B353</f>
        <v>0</v>
      </c>
      <c r="C574" s="619">
        <f>'7. LISTADO DE PELÍCULAS'!C353</f>
        <v>0</v>
      </c>
      <c r="D574" s="618">
        <f>'7. LISTADO DE PELÍCULAS'!D353</f>
        <v>0</v>
      </c>
      <c r="E574" s="625" t="e">
        <f>VLOOKUP(D574,PAÍSES!$A$2:$C$200,3,FALSE)</f>
        <v>#N/A</v>
      </c>
      <c r="F574" s="622">
        <f>'7. LISTADO DE PELÍCULAS'!F353</f>
        <v>0</v>
      </c>
      <c r="G574" s="624">
        <f>'7. LISTADO DE PELÍCULAS'!G353</f>
        <v>0</v>
      </c>
      <c r="H574" s="622">
        <f>'7. LISTADO DE PELÍCULAS'!H353</f>
        <v>0</v>
      </c>
      <c r="I574" s="623">
        <f>'7. LISTADO DE PELÍCULAS'!I353</f>
        <v>0</v>
      </c>
      <c r="J574" s="623">
        <f>'7. LISTADO DE PELÍCULAS'!J353</f>
        <v>0</v>
      </c>
      <c r="K574" s="624">
        <f>'7. LISTADO DE PELÍCULAS'!K353</f>
        <v>0</v>
      </c>
      <c r="L574" s="622">
        <f>'7. LISTADO DE PELÍCULAS'!L353</f>
        <v>0</v>
      </c>
      <c r="M574" s="623">
        <f>'7. LISTADO DE PELÍCULAS'!M353</f>
        <v>0</v>
      </c>
      <c r="N574" s="624">
        <f>'7. LISTADO DE PELÍCULAS'!N353</f>
        <v>0</v>
      </c>
      <c r="O574" s="32"/>
      <c r="P574" s="352"/>
      <c r="Q574" s="352"/>
      <c r="R574" s="352"/>
    </row>
    <row r="575" spans="2:18" s="347" customFormat="1" ht="35.1" customHeight="1" x14ac:dyDescent="0.25">
      <c r="B575" s="618">
        <f>'7. LISTADO DE PELÍCULAS'!B354</f>
        <v>0</v>
      </c>
      <c r="C575" s="619">
        <f>'7. LISTADO DE PELÍCULAS'!C354</f>
        <v>0</v>
      </c>
      <c r="D575" s="618">
        <f>'7. LISTADO DE PELÍCULAS'!D354</f>
        <v>0</v>
      </c>
      <c r="E575" s="625" t="e">
        <f>VLOOKUP(D575,PAÍSES!$A$2:$C$200,3,FALSE)</f>
        <v>#N/A</v>
      </c>
      <c r="F575" s="622">
        <f>'7. LISTADO DE PELÍCULAS'!F354</f>
        <v>0</v>
      </c>
      <c r="G575" s="624">
        <f>'7. LISTADO DE PELÍCULAS'!G354</f>
        <v>0</v>
      </c>
      <c r="H575" s="622">
        <f>'7. LISTADO DE PELÍCULAS'!H354</f>
        <v>0</v>
      </c>
      <c r="I575" s="623">
        <f>'7. LISTADO DE PELÍCULAS'!I354</f>
        <v>0</v>
      </c>
      <c r="J575" s="623">
        <f>'7. LISTADO DE PELÍCULAS'!J354</f>
        <v>0</v>
      </c>
      <c r="K575" s="624">
        <f>'7. LISTADO DE PELÍCULAS'!K354</f>
        <v>0</v>
      </c>
      <c r="L575" s="622">
        <f>'7. LISTADO DE PELÍCULAS'!L354</f>
        <v>0</v>
      </c>
      <c r="M575" s="623">
        <f>'7. LISTADO DE PELÍCULAS'!M354</f>
        <v>0</v>
      </c>
      <c r="N575" s="624">
        <f>'7. LISTADO DE PELÍCULAS'!N354</f>
        <v>0</v>
      </c>
      <c r="O575" s="32"/>
      <c r="P575" s="352"/>
      <c r="Q575" s="352"/>
      <c r="R575" s="352"/>
    </row>
    <row r="576" spans="2:18" s="347" customFormat="1" ht="35.1" customHeight="1" x14ac:dyDescent="0.25">
      <c r="B576" s="618">
        <f>'7. LISTADO DE PELÍCULAS'!B355</f>
        <v>0</v>
      </c>
      <c r="C576" s="619">
        <f>'7. LISTADO DE PELÍCULAS'!C355</f>
        <v>0</v>
      </c>
      <c r="D576" s="618">
        <f>'7. LISTADO DE PELÍCULAS'!D355</f>
        <v>0</v>
      </c>
      <c r="E576" s="625" t="e">
        <f>VLOOKUP(D576,PAÍSES!$A$2:$C$200,3,FALSE)</f>
        <v>#N/A</v>
      </c>
      <c r="F576" s="622">
        <f>'7. LISTADO DE PELÍCULAS'!F355</f>
        <v>0</v>
      </c>
      <c r="G576" s="624">
        <f>'7. LISTADO DE PELÍCULAS'!G355</f>
        <v>0</v>
      </c>
      <c r="H576" s="622">
        <f>'7. LISTADO DE PELÍCULAS'!H355</f>
        <v>0</v>
      </c>
      <c r="I576" s="623">
        <f>'7. LISTADO DE PELÍCULAS'!I355</f>
        <v>0</v>
      </c>
      <c r="J576" s="623">
        <f>'7. LISTADO DE PELÍCULAS'!J355</f>
        <v>0</v>
      </c>
      <c r="K576" s="624">
        <f>'7. LISTADO DE PELÍCULAS'!K355</f>
        <v>0</v>
      </c>
      <c r="L576" s="622">
        <f>'7. LISTADO DE PELÍCULAS'!L355</f>
        <v>0</v>
      </c>
      <c r="M576" s="623">
        <f>'7. LISTADO DE PELÍCULAS'!M355</f>
        <v>0</v>
      </c>
      <c r="N576" s="624">
        <f>'7. LISTADO DE PELÍCULAS'!N355</f>
        <v>0</v>
      </c>
      <c r="O576" s="32"/>
      <c r="P576" s="352"/>
      <c r="Q576" s="352"/>
      <c r="R576" s="352"/>
    </row>
    <row r="577" spans="2:18" s="347" customFormat="1" ht="35.1" customHeight="1" x14ac:dyDescent="0.25">
      <c r="B577" s="618">
        <f>'7. LISTADO DE PELÍCULAS'!B356</f>
        <v>0</v>
      </c>
      <c r="C577" s="619">
        <f>'7. LISTADO DE PELÍCULAS'!C356</f>
        <v>0</v>
      </c>
      <c r="D577" s="618">
        <f>'7. LISTADO DE PELÍCULAS'!D356</f>
        <v>0</v>
      </c>
      <c r="E577" s="625" t="e">
        <f>VLOOKUP(D577,PAÍSES!$A$2:$C$200,3,FALSE)</f>
        <v>#N/A</v>
      </c>
      <c r="F577" s="622">
        <f>'7. LISTADO DE PELÍCULAS'!F356</f>
        <v>0</v>
      </c>
      <c r="G577" s="624">
        <f>'7. LISTADO DE PELÍCULAS'!G356</f>
        <v>0</v>
      </c>
      <c r="H577" s="622">
        <f>'7. LISTADO DE PELÍCULAS'!H356</f>
        <v>0</v>
      </c>
      <c r="I577" s="623">
        <f>'7. LISTADO DE PELÍCULAS'!I356</f>
        <v>0</v>
      </c>
      <c r="J577" s="623">
        <f>'7. LISTADO DE PELÍCULAS'!J356</f>
        <v>0</v>
      </c>
      <c r="K577" s="624">
        <f>'7. LISTADO DE PELÍCULAS'!K356</f>
        <v>0</v>
      </c>
      <c r="L577" s="622">
        <f>'7. LISTADO DE PELÍCULAS'!L356</f>
        <v>0</v>
      </c>
      <c r="M577" s="623">
        <f>'7. LISTADO DE PELÍCULAS'!M356</f>
        <v>0</v>
      </c>
      <c r="N577" s="624">
        <f>'7. LISTADO DE PELÍCULAS'!N356</f>
        <v>0</v>
      </c>
      <c r="O577" s="32"/>
      <c r="P577" s="352"/>
      <c r="Q577" s="352"/>
      <c r="R577" s="352"/>
    </row>
    <row r="578" spans="2:18" s="347" customFormat="1" ht="35.1" customHeight="1" x14ac:dyDescent="0.25">
      <c r="B578" s="618">
        <f>'7. LISTADO DE PELÍCULAS'!B357</f>
        <v>0</v>
      </c>
      <c r="C578" s="619">
        <f>'7. LISTADO DE PELÍCULAS'!C357</f>
        <v>0</v>
      </c>
      <c r="D578" s="618">
        <f>'7. LISTADO DE PELÍCULAS'!D357</f>
        <v>0</v>
      </c>
      <c r="E578" s="625" t="e">
        <f>VLOOKUP(D578,PAÍSES!$A$2:$C$200,3,FALSE)</f>
        <v>#N/A</v>
      </c>
      <c r="F578" s="622">
        <f>'7. LISTADO DE PELÍCULAS'!F357</f>
        <v>0</v>
      </c>
      <c r="G578" s="624">
        <f>'7. LISTADO DE PELÍCULAS'!G357</f>
        <v>0</v>
      </c>
      <c r="H578" s="622">
        <f>'7. LISTADO DE PELÍCULAS'!H357</f>
        <v>0</v>
      </c>
      <c r="I578" s="623">
        <f>'7. LISTADO DE PELÍCULAS'!I357</f>
        <v>0</v>
      </c>
      <c r="J578" s="623">
        <f>'7. LISTADO DE PELÍCULAS'!J357</f>
        <v>0</v>
      </c>
      <c r="K578" s="624">
        <f>'7. LISTADO DE PELÍCULAS'!K357</f>
        <v>0</v>
      </c>
      <c r="L578" s="622">
        <f>'7. LISTADO DE PELÍCULAS'!L357</f>
        <v>0</v>
      </c>
      <c r="M578" s="623">
        <f>'7. LISTADO DE PELÍCULAS'!M357</f>
        <v>0</v>
      </c>
      <c r="N578" s="624">
        <f>'7. LISTADO DE PELÍCULAS'!N357</f>
        <v>0</v>
      </c>
      <c r="O578" s="32"/>
      <c r="P578" s="352"/>
      <c r="Q578" s="352"/>
      <c r="R578" s="352"/>
    </row>
    <row r="579" spans="2:18" s="347" customFormat="1" ht="35.1" customHeight="1" x14ac:dyDescent="0.25">
      <c r="B579" s="618">
        <f>'7. LISTADO DE PELÍCULAS'!B358</f>
        <v>0</v>
      </c>
      <c r="C579" s="619">
        <f>'7. LISTADO DE PELÍCULAS'!C358</f>
        <v>0</v>
      </c>
      <c r="D579" s="618">
        <f>'7. LISTADO DE PELÍCULAS'!D358</f>
        <v>0</v>
      </c>
      <c r="E579" s="625" t="e">
        <f>VLOOKUP(D579,PAÍSES!$A$2:$C$200,3,FALSE)</f>
        <v>#N/A</v>
      </c>
      <c r="F579" s="622">
        <f>'7. LISTADO DE PELÍCULAS'!F358</f>
        <v>0</v>
      </c>
      <c r="G579" s="624">
        <f>'7. LISTADO DE PELÍCULAS'!G358</f>
        <v>0</v>
      </c>
      <c r="H579" s="622">
        <f>'7. LISTADO DE PELÍCULAS'!H358</f>
        <v>0</v>
      </c>
      <c r="I579" s="623">
        <f>'7. LISTADO DE PELÍCULAS'!I358</f>
        <v>0</v>
      </c>
      <c r="J579" s="623">
        <f>'7. LISTADO DE PELÍCULAS'!J358</f>
        <v>0</v>
      </c>
      <c r="K579" s="624">
        <f>'7. LISTADO DE PELÍCULAS'!K358</f>
        <v>0</v>
      </c>
      <c r="L579" s="622">
        <f>'7. LISTADO DE PELÍCULAS'!L358</f>
        <v>0</v>
      </c>
      <c r="M579" s="623">
        <f>'7. LISTADO DE PELÍCULAS'!M358</f>
        <v>0</v>
      </c>
      <c r="N579" s="624">
        <f>'7. LISTADO DE PELÍCULAS'!N358</f>
        <v>0</v>
      </c>
      <c r="O579" s="32"/>
      <c r="P579" s="352"/>
      <c r="Q579" s="352"/>
      <c r="R579" s="352"/>
    </row>
    <row r="580" spans="2:18" s="347" customFormat="1" ht="35.1" customHeight="1" x14ac:dyDescent="0.25">
      <c r="B580" s="618">
        <f>'7. LISTADO DE PELÍCULAS'!B359</f>
        <v>0</v>
      </c>
      <c r="C580" s="619">
        <f>'7. LISTADO DE PELÍCULAS'!C359</f>
        <v>0</v>
      </c>
      <c r="D580" s="618">
        <f>'7. LISTADO DE PELÍCULAS'!D359</f>
        <v>0</v>
      </c>
      <c r="E580" s="625" t="e">
        <f>VLOOKUP(D580,PAÍSES!$A$2:$C$200,3,FALSE)</f>
        <v>#N/A</v>
      </c>
      <c r="F580" s="622">
        <f>'7. LISTADO DE PELÍCULAS'!F359</f>
        <v>0</v>
      </c>
      <c r="G580" s="624">
        <f>'7. LISTADO DE PELÍCULAS'!G359</f>
        <v>0</v>
      </c>
      <c r="H580" s="622">
        <f>'7. LISTADO DE PELÍCULAS'!H359</f>
        <v>0</v>
      </c>
      <c r="I580" s="623">
        <f>'7. LISTADO DE PELÍCULAS'!I359</f>
        <v>0</v>
      </c>
      <c r="J580" s="623">
        <f>'7. LISTADO DE PELÍCULAS'!J359</f>
        <v>0</v>
      </c>
      <c r="K580" s="624">
        <f>'7. LISTADO DE PELÍCULAS'!K359</f>
        <v>0</v>
      </c>
      <c r="L580" s="622">
        <f>'7. LISTADO DE PELÍCULAS'!L359</f>
        <v>0</v>
      </c>
      <c r="M580" s="623">
        <f>'7. LISTADO DE PELÍCULAS'!M359</f>
        <v>0</v>
      </c>
      <c r="N580" s="624">
        <f>'7. LISTADO DE PELÍCULAS'!N359</f>
        <v>0</v>
      </c>
      <c r="O580" s="32"/>
      <c r="P580" s="352"/>
      <c r="Q580" s="352"/>
      <c r="R580" s="352"/>
    </row>
    <row r="581" spans="2:18" s="347" customFormat="1" ht="35.1" customHeight="1" x14ac:dyDescent="0.25">
      <c r="B581" s="618">
        <f>'7. LISTADO DE PELÍCULAS'!B360</f>
        <v>0</v>
      </c>
      <c r="C581" s="619">
        <f>'7. LISTADO DE PELÍCULAS'!C360</f>
        <v>0</v>
      </c>
      <c r="D581" s="618">
        <f>'7. LISTADO DE PELÍCULAS'!D360</f>
        <v>0</v>
      </c>
      <c r="E581" s="625" t="e">
        <f>VLOOKUP(D581,PAÍSES!$A$2:$C$200,3,FALSE)</f>
        <v>#N/A</v>
      </c>
      <c r="F581" s="622">
        <f>'7. LISTADO DE PELÍCULAS'!F360</f>
        <v>0</v>
      </c>
      <c r="G581" s="624">
        <f>'7. LISTADO DE PELÍCULAS'!G360</f>
        <v>0</v>
      </c>
      <c r="H581" s="622">
        <f>'7. LISTADO DE PELÍCULAS'!H360</f>
        <v>0</v>
      </c>
      <c r="I581" s="623">
        <f>'7. LISTADO DE PELÍCULAS'!I360</f>
        <v>0</v>
      </c>
      <c r="J581" s="623">
        <f>'7. LISTADO DE PELÍCULAS'!J360</f>
        <v>0</v>
      </c>
      <c r="K581" s="624">
        <f>'7. LISTADO DE PELÍCULAS'!K360</f>
        <v>0</v>
      </c>
      <c r="L581" s="622">
        <f>'7. LISTADO DE PELÍCULAS'!L360</f>
        <v>0</v>
      </c>
      <c r="M581" s="623">
        <f>'7. LISTADO DE PELÍCULAS'!M360</f>
        <v>0</v>
      </c>
      <c r="N581" s="624">
        <f>'7. LISTADO DE PELÍCULAS'!N360</f>
        <v>0</v>
      </c>
      <c r="O581" s="32"/>
      <c r="P581" s="352"/>
      <c r="Q581" s="352"/>
      <c r="R581" s="352"/>
    </row>
    <row r="582" spans="2:18" s="347" customFormat="1" ht="35.1" customHeight="1" x14ac:dyDescent="0.25">
      <c r="B582" s="618">
        <f>'7. LISTADO DE PELÍCULAS'!B361</f>
        <v>0</v>
      </c>
      <c r="C582" s="619">
        <f>'7. LISTADO DE PELÍCULAS'!C361</f>
        <v>0</v>
      </c>
      <c r="D582" s="618">
        <f>'7. LISTADO DE PELÍCULAS'!D361</f>
        <v>0</v>
      </c>
      <c r="E582" s="625" t="e">
        <f>VLOOKUP(D582,PAÍSES!$A$2:$C$200,3,FALSE)</f>
        <v>#N/A</v>
      </c>
      <c r="F582" s="622">
        <f>'7. LISTADO DE PELÍCULAS'!F361</f>
        <v>0</v>
      </c>
      <c r="G582" s="624">
        <f>'7. LISTADO DE PELÍCULAS'!G361</f>
        <v>0</v>
      </c>
      <c r="H582" s="622">
        <f>'7. LISTADO DE PELÍCULAS'!H361</f>
        <v>0</v>
      </c>
      <c r="I582" s="623">
        <f>'7. LISTADO DE PELÍCULAS'!I361</f>
        <v>0</v>
      </c>
      <c r="J582" s="623">
        <f>'7. LISTADO DE PELÍCULAS'!J361</f>
        <v>0</v>
      </c>
      <c r="K582" s="624">
        <f>'7. LISTADO DE PELÍCULAS'!K361</f>
        <v>0</v>
      </c>
      <c r="L582" s="622">
        <f>'7. LISTADO DE PELÍCULAS'!L361</f>
        <v>0</v>
      </c>
      <c r="M582" s="623">
        <f>'7. LISTADO DE PELÍCULAS'!M361</f>
        <v>0</v>
      </c>
      <c r="N582" s="624">
        <f>'7. LISTADO DE PELÍCULAS'!N361</f>
        <v>0</v>
      </c>
      <c r="O582" s="32"/>
      <c r="P582" s="352"/>
      <c r="Q582" s="352"/>
      <c r="R582" s="352"/>
    </row>
    <row r="583" spans="2:18" s="347" customFormat="1" ht="35.1" customHeight="1" x14ac:dyDescent="0.25">
      <c r="B583" s="618">
        <f>'7. LISTADO DE PELÍCULAS'!B362</f>
        <v>0</v>
      </c>
      <c r="C583" s="619">
        <f>'7. LISTADO DE PELÍCULAS'!C362</f>
        <v>0</v>
      </c>
      <c r="D583" s="618">
        <f>'7. LISTADO DE PELÍCULAS'!D362</f>
        <v>0</v>
      </c>
      <c r="E583" s="625" t="e">
        <f>VLOOKUP(D583,PAÍSES!$A$2:$C$200,3,FALSE)</f>
        <v>#N/A</v>
      </c>
      <c r="F583" s="622">
        <f>'7. LISTADO DE PELÍCULAS'!F362</f>
        <v>0</v>
      </c>
      <c r="G583" s="624">
        <f>'7. LISTADO DE PELÍCULAS'!G362</f>
        <v>0</v>
      </c>
      <c r="H583" s="622">
        <f>'7. LISTADO DE PELÍCULAS'!H362</f>
        <v>0</v>
      </c>
      <c r="I583" s="623">
        <f>'7. LISTADO DE PELÍCULAS'!I362</f>
        <v>0</v>
      </c>
      <c r="J583" s="623">
        <f>'7. LISTADO DE PELÍCULAS'!J362</f>
        <v>0</v>
      </c>
      <c r="K583" s="624">
        <f>'7. LISTADO DE PELÍCULAS'!K362</f>
        <v>0</v>
      </c>
      <c r="L583" s="622">
        <f>'7. LISTADO DE PELÍCULAS'!L362</f>
        <v>0</v>
      </c>
      <c r="M583" s="623">
        <f>'7. LISTADO DE PELÍCULAS'!M362</f>
        <v>0</v>
      </c>
      <c r="N583" s="624">
        <f>'7. LISTADO DE PELÍCULAS'!N362</f>
        <v>0</v>
      </c>
      <c r="O583" s="32"/>
      <c r="P583" s="352"/>
      <c r="Q583" s="352"/>
      <c r="R583" s="352"/>
    </row>
    <row r="584" spans="2:18" s="347" customFormat="1" ht="35.1" customHeight="1" x14ac:dyDescent="0.25">
      <c r="B584" s="618">
        <f>'7. LISTADO DE PELÍCULAS'!B363</f>
        <v>0</v>
      </c>
      <c r="C584" s="619">
        <f>'7. LISTADO DE PELÍCULAS'!C363</f>
        <v>0</v>
      </c>
      <c r="D584" s="618">
        <f>'7. LISTADO DE PELÍCULAS'!D363</f>
        <v>0</v>
      </c>
      <c r="E584" s="625" t="e">
        <f>VLOOKUP(D584,PAÍSES!$A$2:$C$200,3,FALSE)</f>
        <v>#N/A</v>
      </c>
      <c r="F584" s="622">
        <f>'7. LISTADO DE PELÍCULAS'!F363</f>
        <v>0</v>
      </c>
      <c r="G584" s="624">
        <f>'7. LISTADO DE PELÍCULAS'!G363</f>
        <v>0</v>
      </c>
      <c r="H584" s="622">
        <f>'7. LISTADO DE PELÍCULAS'!H363</f>
        <v>0</v>
      </c>
      <c r="I584" s="623">
        <f>'7. LISTADO DE PELÍCULAS'!I363</f>
        <v>0</v>
      </c>
      <c r="J584" s="623">
        <f>'7. LISTADO DE PELÍCULAS'!J363</f>
        <v>0</v>
      </c>
      <c r="K584" s="624">
        <f>'7. LISTADO DE PELÍCULAS'!K363</f>
        <v>0</v>
      </c>
      <c r="L584" s="622">
        <f>'7. LISTADO DE PELÍCULAS'!L363</f>
        <v>0</v>
      </c>
      <c r="M584" s="623">
        <f>'7. LISTADO DE PELÍCULAS'!M363</f>
        <v>0</v>
      </c>
      <c r="N584" s="624">
        <f>'7. LISTADO DE PELÍCULAS'!N363</f>
        <v>0</v>
      </c>
      <c r="O584" s="32"/>
      <c r="P584" s="352"/>
      <c r="Q584" s="352"/>
      <c r="R584" s="352"/>
    </row>
    <row r="585" spans="2:18" s="347" customFormat="1" ht="35.1" customHeight="1" x14ac:dyDescent="0.25">
      <c r="B585" s="618">
        <f>'7. LISTADO DE PELÍCULAS'!B364</f>
        <v>0</v>
      </c>
      <c r="C585" s="619">
        <f>'7. LISTADO DE PELÍCULAS'!C364</f>
        <v>0</v>
      </c>
      <c r="D585" s="618">
        <f>'7. LISTADO DE PELÍCULAS'!D364</f>
        <v>0</v>
      </c>
      <c r="E585" s="625" t="e">
        <f>VLOOKUP(D585,PAÍSES!$A$2:$C$200,3,FALSE)</f>
        <v>#N/A</v>
      </c>
      <c r="F585" s="622">
        <f>'7. LISTADO DE PELÍCULAS'!F364</f>
        <v>0</v>
      </c>
      <c r="G585" s="624">
        <f>'7. LISTADO DE PELÍCULAS'!G364</f>
        <v>0</v>
      </c>
      <c r="H585" s="622">
        <f>'7. LISTADO DE PELÍCULAS'!H364</f>
        <v>0</v>
      </c>
      <c r="I585" s="623">
        <f>'7. LISTADO DE PELÍCULAS'!I364</f>
        <v>0</v>
      </c>
      <c r="J585" s="623">
        <f>'7. LISTADO DE PELÍCULAS'!J364</f>
        <v>0</v>
      </c>
      <c r="K585" s="624">
        <f>'7. LISTADO DE PELÍCULAS'!K364</f>
        <v>0</v>
      </c>
      <c r="L585" s="622">
        <f>'7. LISTADO DE PELÍCULAS'!L364</f>
        <v>0</v>
      </c>
      <c r="M585" s="623">
        <f>'7. LISTADO DE PELÍCULAS'!M364</f>
        <v>0</v>
      </c>
      <c r="N585" s="624">
        <f>'7. LISTADO DE PELÍCULAS'!N364</f>
        <v>0</v>
      </c>
      <c r="O585" s="32"/>
      <c r="P585" s="352"/>
      <c r="Q585" s="352"/>
      <c r="R585" s="352"/>
    </row>
    <row r="586" spans="2:18" s="347" customFormat="1" ht="35.1" customHeight="1" x14ac:dyDescent="0.25">
      <c r="B586" s="618">
        <f>'7. LISTADO DE PELÍCULAS'!B365</f>
        <v>0</v>
      </c>
      <c r="C586" s="619">
        <f>'7. LISTADO DE PELÍCULAS'!C365</f>
        <v>0</v>
      </c>
      <c r="D586" s="618">
        <f>'7. LISTADO DE PELÍCULAS'!D365</f>
        <v>0</v>
      </c>
      <c r="E586" s="625" t="e">
        <f>VLOOKUP(D586,PAÍSES!$A$2:$C$200,3,FALSE)</f>
        <v>#N/A</v>
      </c>
      <c r="F586" s="622">
        <f>'7. LISTADO DE PELÍCULAS'!F365</f>
        <v>0</v>
      </c>
      <c r="G586" s="624">
        <f>'7. LISTADO DE PELÍCULAS'!G365</f>
        <v>0</v>
      </c>
      <c r="H586" s="622">
        <f>'7. LISTADO DE PELÍCULAS'!H365</f>
        <v>0</v>
      </c>
      <c r="I586" s="623">
        <f>'7. LISTADO DE PELÍCULAS'!I365</f>
        <v>0</v>
      </c>
      <c r="J586" s="623">
        <f>'7. LISTADO DE PELÍCULAS'!J365</f>
        <v>0</v>
      </c>
      <c r="K586" s="624">
        <f>'7. LISTADO DE PELÍCULAS'!K365</f>
        <v>0</v>
      </c>
      <c r="L586" s="622">
        <f>'7. LISTADO DE PELÍCULAS'!L365</f>
        <v>0</v>
      </c>
      <c r="M586" s="623">
        <f>'7. LISTADO DE PELÍCULAS'!M365</f>
        <v>0</v>
      </c>
      <c r="N586" s="624">
        <f>'7. LISTADO DE PELÍCULAS'!N365</f>
        <v>0</v>
      </c>
      <c r="O586" s="32"/>
      <c r="P586" s="352"/>
      <c r="Q586" s="352"/>
      <c r="R586" s="352"/>
    </row>
    <row r="587" spans="2:18" s="347" customFormat="1" ht="35.1" customHeight="1" x14ac:dyDescent="0.25">
      <c r="B587" s="618">
        <f>'7. LISTADO DE PELÍCULAS'!B366</f>
        <v>0</v>
      </c>
      <c r="C587" s="619">
        <f>'7. LISTADO DE PELÍCULAS'!C366</f>
        <v>0</v>
      </c>
      <c r="D587" s="618">
        <f>'7. LISTADO DE PELÍCULAS'!D366</f>
        <v>0</v>
      </c>
      <c r="E587" s="625" t="e">
        <f>VLOOKUP(D587,PAÍSES!$A$2:$C$200,3,FALSE)</f>
        <v>#N/A</v>
      </c>
      <c r="F587" s="622">
        <f>'7. LISTADO DE PELÍCULAS'!F366</f>
        <v>0</v>
      </c>
      <c r="G587" s="624">
        <f>'7. LISTADO DE PELÍCULAS'!G366</f>
        <v>0</v>
      </c>
      <c r="H587" s="622">
        <f>'7. LISTADO DE PELÍCULAS'!H366</f>
        <v>0</v>
      </c>
      <c r="I587" s="623">
        <f>'7. LISTADO DE PELÍCULAS'!I366</f>
        <v>0</v>
      </c>
      <c r="J587" s="623">
        <f>'7. LISTADO DE PELÍCULAS'!J366</f>
        <v>0</v>
      </c>
      <c r="K587" s="624">
        <f>'7. LISTADO DE PELÍCULAS'!K366</f>
        <v>0</v>
      </c>
      <c r="L587" s="622">
        <f>'7. LISTADO DE PELÍCULAS'!L366</f>
        <v>0</v>
      </c>
      <c r="M587" s="623">
        <f>'7. LISTADO DE PELÍCULAS'!M366</f>
        <v>0</v>
      </c>
      <c r="N587" s="624">
        <f>'7. LISTADO DE PELÍCULAS'!N366</f>
        <v>0</v>
      </c>
      <c r="O587" s="32"/>
      <c r="P587" s="352"/>
      <c r="Q587" s="352"/>
      <c r="R587" s="352"/>
    </row>
    <row r="588" spans="2:18" s="347" customFormat="1" ht="35.1" customHeight="1" x14ac:dyDescent="0.25">
      <c r="B588" s="618">
        <f>'7. LISTADO DE PELÍCULAS'!B367</f>
        <v>0</v>
      </c>
      <c r="C588" s="619">
        <f>'7. LISTADO DE PELÍCULAS'!C367</f>
        <v>0</v>
      </c>
      <c r="D588" s="618">
        <f>'7. LISTADO DE PELÍCULAS'!D367</f>
        <v>0</v>
      </c>
      <c r="E588" s="625" t="e">
        <f>VLOOKUP(D588,PAÍSES!$A$2:$C$200,3,FALSE)</f>
        <v>#N/A</v>
      </c>
      <c r="F588" s="622">
        <f>'7. LISTADO DE PELÍCULAS'!F367</f>
        <v>0</v>
      </c>
      <c r="G588" s="624">
        <f>'7. LISTADO DE PELÍCULAS'!G367</f>
        <v>0</v>
      </c>
      <c r="H588" s="622">
        <f>'7. LISTADO DE PELÍCULAS'!H367</f>
        <v>0</v>
      </c>
      <c r="I588" s="623">
        <f>'7. LISTADO DE PELÍCULAS'!I367</f>
        <v>0</v>
      </c>
      <c r="J588" s="623">
        <f>'7. LISTADO DE PELÍCULAS'!J367</f>
        <v>0</v>
      </c>
      <c r="K588" s="624">
        <f>'7. LISTADO DE PELÍCULAS'!K367</f>
        <v>0</v>
      </c>
      <c r="L588" s="622">
        <f>'7. LISTADO DE PELÍCULAS'!L367</f>
        <v>0</v>
      </c>
      <c r="M588" s="623">
        <f>'7. LISTADO DE PELÍCULAS'!M367</f>
        <v>0</v>
      </c>
      <c r="N588" s="624">
        <f>'7. LISTADO DE PELÍCULAS'!N367</f>
        <v>0</v>
      </c>
      <c r="O588" s="32"/>
      <c r="P588" s="352"/>
      <c r="Q588" s="352"/>
      <c r="R588" s="352"/>
    </row>
    <row r="589" spans="2:18" s="347" customFormat="1" ht="35.1" customHeight="1" x14ac:dyDescent="0.25">
      <c r="B589" s="618">
        <f>'7. LISTADO DE PELÍCULAS'!B368</f>
        <v>0</v>
      </c>
      <c r="C589" s="619">
        <f>'7. LISTADO DE PELÍCULAS'!C368</f>
        <v>0</v>
      </c>
      <c r="D589" s="618">
        <f>'7. LISTADO DE PELÍCULAS'!D368</f>
        <v>0</v>
      </c>
      <c r="E589" s="625" t="e">
        <f>VLOOKUP(D589,PAÍSES!$A$2:$C$200,3,FALSE)</f>
        <v>#N/A</v>
      </c>
      <c r="F589" s="622">
        <f>'7. LISTADO DE PELÍCULAS'!F368</f>
        <v>0</v>
      </c>
      <c r="G589" s="624">
        <f>'7. LISTADO DE PELÍCULAS'!G368</f>
        <v>0</v>
      </c>
      <c r="H589" s="622">
        <f>'7. LISTADO DE PELÍCULAS'!H368</f>
        <v>0</v>
      </c>
      <c r="I589" s="623">
        <f>'7. LISTADO DE PELÍCULAS'!I368</f>
        <v>0</v>
      </c>
      <c r="J589" s="623">
        <f>'7. LISTADO DE PELÍCULAS'!J368</f>
        <v>0</v>
      </c>
      <c r="K589" s="624">
        <f>'7. LISTADO DE PELÍCULAS'!K368</f>
        <v>0</v>
      </c>
      <c r="L589" s="622">
        <f>'7. LISTADO DE PELÍCULAS'!L368</f>
        <v>0</v>
      </c>
      <c r="M589" s="623">
        <f>'7. LISTADO DE PELÍCULAS'!M368</f>
        <v>0</v>
      </c>
      <c r="N589" s="624">
        <f>'7. LISTADO DE PELÍCULAS'!N368</f>
        <v>0</v>
      </c>
      <c r="O589" s="32"/>
      <c r="P589" s="352"/>
      <c r="Q589" s="352"/>
      <c r="R589" s="352"/>
    </row>
    <row r="590" spans="2:18" s="347" customFormat="1" ht="35.1" customHeight="1" x14ac:dyDescent="0.25">
      <c r="B590" s="618">
        <f>'7. LISTADO DE PELÍCULAS'!B369</f>
        <v>0</v>
      </c>
      <c r="C590" s="619">
        <f>'7. LISTADO DE PELÍCULAS'!C369</f>
        <v>0</v>
      </c>
      <c r="D590" s="618">
        <f>'7. LISTADO DE PELÍCULAS'!D369</f>
        <v>0</v>
      </c>
      <c r="E590" s="625" t="e">
        <f>VLOOKUP(D590,PAÍSES!$A$2:$C$200,3,FALSE)</f>
        <v>#N/A</v>
      </c>
      <c r="F590" s="622">
        <f>'7. LISTADO DE PELÍCULAS'!F369</f>
        <v>0</v>
      </c>
      <c r="G590" s="624">
        <f>'7. LISTADO DE PELÍCULAS'!G369</f>
        <v>0</v>
      </c>
      <c r="H590" s="622">
        <f>'7. LISTADO DE PELÍCULAS'!H369</f>
        <v>0</v>
      </c>
      <c r="I590" s="623">
        <f>'7. LISTADO DE PELÍCULAS'!I369</f>
        <v>0</v>
      </c>
      <c r="J590" s="623">
        <f>'7. LISTADO DE PELÍCULAS'!J369</f>
        <v>0</v>
      </c>
      <c r="K590" s="624">
        <f>'7. LISTADO DE PELÍCULAS'!K369</f>
        <v>0</v>
      </c>
      <c r="L590" s="622">
        <f>'7. LISTADO DE PELÍCULAS'!L369</f>
        <v>0</v>
      </c>
      <c r="M590" s="623">
        <f>'7. LISTADO DE PELÍCULAS'!M369</f>
        <v>0</v>
      </c>
      <c r="N590" s="624">
        <f>'7. LISTADO DE PELÍCULAS'!N369</f>
        <v>0</v>
      </c>
      <c r="O590" s="32"/>
      <c r="P590" s="352"/>
      <c r="Q590" s="352"/>
      <c r="R590" s="352"/>
    </row>
    <row r="591" spans="2:18" s="347" customFormat="1" ht="35.1" customHeight="1" x14ac:dyDescent="0.25">
      <c r="B591" s="618">
        <f>'7. LISTADO DE PELÍCULAS'!B370</f>
        <v>0</v>
      </c>
      <c r="C591" s="619">
        <f>'7. LISTADO DE PELÍCULAS'!C370</f>
        <v>0</v>
      </c>
      <c r="D591" s="618">
        <f>'7. LISTADO DE PELÍCULAS'!D370</f>
        <v>0</v>
      </c>
      <c r="E591" s="625" t="e">
        <f>VLOOKUP(D591,PAÍSES!$A$2:$C$200,3,FALSE)</f>
        <v>#N/A</v>
      </c>
      <c r="F591" s="622">
        <f>'7. LISTADO DE PELÍCULAS'!F370</f>
        <v>0</v>
      </c>
      <c r="G591" s="624">
        <f>'7. LISTADO DE PELÍCULAS'!G370</f>
        <v>0</v>
      </c>
      <c r="H591" s="622">
        <f>'7. LISTADO DE PELÍCULAS'!H370</f>
        <v>0</v>
      </c>
      <c r="I591" s="623">
        <f>'7. LISTADO DE PELÍCULAS'!I370</f>
        <v>0</v>
      </c>
      <c r="J591" s="623">
        <f>'7. LISTADO DE PELÍCULAS'!J370</f>
        <v>0</v>
      </c>
      <c r="K591" s="624">
        <f>'7. LISTADO DE PELÍCULAS'!K370</f>
        <v>0</v>
      </c>
      <c r="L591" s="622">
        <f>'7. LISTADO DE PELÍCULAS'!L370</f>
        <v>0</v>
      </c>
      <c r="M591" s="623">
        <f>'7. LISTADO DE PELÍCULAS'!M370</f>
        <v>0</v>
      </c>
      <c r="N591" s="624">
        <f>'7. LISTADO DE PELÍCULAS'!N370</f>
        <v>0</v>
      </c>
      <c r="O591" s="32"/>
      <c r="P591" s="352"/>
      <c r="Q591" s="352"/>
      <c r="R591" s="352"/>
    </row>
    <row r="592" spans="2:18" s="347" customFormat="1" ht="35.1" customHeight="1" x14ac:dyDescent="0.25">
      <c r="B592" s="618">
        <f>'7. LISTADO DE PELÍCULAS'!B371</f>
        <v>0</v>
      </c>
      <c r="C592" s="619">
        <f>'7. LISTADO DE PELÍCULAS'!C371</f>
        <v>0</v>
      </c>
      <c r="D592" s="618">
        <f>'7. LISTADO DE PELÍCULAS'!D371</f>
        <v>0</v>
      </c>
      <c r="E592" s="625" t="e">
        <f>VLOOKUP(D592,PAÍSES!$A$2:$C$200,3,FALSE)</f>
        <v>#N/A</v>
      </c>
      <c r="F592" s="622">
        <f>'7. LISTADO DE PELÍCULAS'!F371</f>
        <v>0</v>
      </c>
      <c r="G592" s="624">
        <f>'7. LISTADO DE PELÍCULAS'!G371</f>
        <v>0</v>
      </c>
      <c r="H592" s="622">
        <f>'7. LISTADO DE PELÍCULAS'!H371</f>
        <v>0</v>
      </c>
      <c r="I592" s="623">
        <f>'7. LISTADO DE PELÍCULAS'!I371</f>
        <v>0</v>
      </c>
      <c r="J592" s="623">
        <f>'7. LISTADO DE PELÍCULAS'!J371</f>
        <v>0</v>
      </c>
      <c r="K592" s="624">
        <f>'7. LISTADO DE PELÍCULAS'!K371</f>
        <v>0</v>
      </c>
      <c r="L592" s="622">
        <f>'7. LISTADO DE PELÍCULAS'!L371</f>
        <v>0</v>
      </c>
      <c r="M592" s="623">
        <f>'7. LISTADO DE PELÍCULAS'!M371</f>
        <v>0</v>
      </c>
      <c r="N592" s="624">
        <f>'7. LISTADO DE PELÍCULAS'!N371</f>
        <v>0</v>
      </c>
      <c r="O592" s="32"/>
      <c r="P592" s="352"/>
      <c r="Q592" s="352"/>
      <c r="R592" s="352"/>
    </row>
    <row r="593" spans="2:18" s="347" customFormat="1" ht="35.1" customHeight="1" x14ac:dyDescent="0.25">
      <c r="B593" s="618">
        <f>'7. LISTADO DE PELÍCULAS'!B372</f>
        <v>0</v>
      </c>
      <c r="C593" s="619">
        <f>'7. LISTADO DE PELÍCULAS'!C372</f>
        <v>0</v>
      </c>
      <c r="D593" s="618">
        <f>'7. LISTADO DE PELÍCULAS'!D372</f>
        <v>0</v>
      </c>
      <c r="E593" s="625" t="e">
        <f>VLOOKUP(D593,PAÍSES!$A$2:$C$200,3,FALSE)</f>
        <v>#N/A</v>
      </c>
      <c r="F593" s="622">
        <f>'7. LISTADO DE PELÍCULAS'!F372</f>
        <v>0</v>
      </c>
      <c r="G593" s="624">
        <f>'7. LISTADO DE PELÍCULAS'!G372</f>
        <v>0</v>
      </c>
      <c r="H593" s="622">
        <f>'7. LISTADO DE PELÍCULAS'!H372</f>
        <v>0</v>
      </c>
      <c r="I593" s="623">
        <f>'7. LISTADO DE PELÍCULAS'!I372</f>
        <v>0</v>
      </c>
      <c r="J593" s="623">
        <f>'7. LISTADO DE PELÍCULAS'!J372</f>
        <v>0</v>
      </c>
      <c r="K593" s="624">
        <f>'7. LISTADO DE PELÍCULAS'!K372</f>
        <v>0</v>
      </c>
      <c r="L593" s="622">
        <f>'7. LISTADO DE PELÍCULAS'!L372</f>
        <v>0</v>
      </c>
      <c r="M593" s="623">
        <f>'7. LISTADO DE PELÍCULAS'!M372</f>
        <v>0</v>
      </c>
      <c r="N593" s="624">
        <f>'7. LISTADO DE PELÍCULAS'!N372</f>
        <v>0</v>
      </c>
      <c r="O593" s="32"/>
      <c r="P593" s="352"/>
      <c r="Q593" s="352"/>
      <c r="R593" s="352"/>
    </row>
    <row r="594" spans="2:18" s="347" customFormat="1" ht="35.1" customHeight="1" x14ac:dyDescent="0.25">
      <c r="B594" s="618">
        <f>'7. LISTADO DE PELÍCULAS'!B373</f>
        <v>0</v>
      </c>
      <c r="C594" s="619">
        <f>'7. LISTADO DE PELÍCULAS'!C373</f>
        <v>0</v>
      </c>
      <c r="D594" s="618">
        <f>'7. LISTADO DE PELÍCULAS'!D373</f>
        <v>0</v>
      </c>
      <c r="E594" s="625" t="e">
        <f>VLOOKUP(D594,PAÍSES!$A$2:$C$200,3,FALSE)</f>
        <v>#N/A</v>
      </c>
      <c r="F594" s="622">
        <f>'7. LISTADO DE PELÍCULAS'!F373</f>
        <v>0</v>
      </c>
      <c r="G594" s="624">
        <f>'7. LISTADO DE PELÍCULAS'!G373</f>
        <v>0</v>
      </c>
      <c r="H594" s="622">
        <f>'7. LISTADO DE PELÍCULAS'!H373</f>
        <v>0</v>
      </c>
      <c r="I594" s="623">
        <f>'7. LISTADO DE PELÍCULAS'!I373</f>
        <v>0</v>
      </c>
      <c r="J594" s="623">
        <f>'7. LISTADO DE PELÍCULAS'!J373</f>
        <v>0</v>
      </c>
      <c r="K594" s="624">
        <f>'7. LISTADO DE PELÍCULAS'!K373</f>
        <v>0</v>
      </c>
      <c r="L594" s="622">
        <f>'7. LISTADO DE PELÍCULAS'!L373</f>
        <v>0</v>
      </c>
      <c r="M594" s="623">
        <f>'7. LISTADO DE PELÍCULAS'!M373</f>
        <v>0</v>
      </c>
      <c r="N594" s="624">
        <f>'7. LISTADO DE PELÍCULAS'!N373</f>
        <v>0</v>
      </c>
      <c r="O594" s="32"/>
      <c r="P594" s="352"/>
      <c r="Q594" s="352"/>
      <c r="R594" s="352"/>
    </row>
    <row r="595" spans="2:18" s="347" customFormat="1" ht="35.1" customHeight="1" x14ac:dyDescent="0.25">
      <c r="B595" s="618">
        <f>'7. LISTADO DE PELÍCULAS'!B374</f>
        <v>0</v>
      </c>
      <c r="C595" s="619">
        <f>'7. LISTADO DE PELÍCULAS'!C374</f>
        <v>0</v>
      </c>
      <c r="D595" s="618">
        <f>'7. LISTADO DE PELÍCULAS'!D374</f>
        <v>0</v>
      </c>
      <c r="E595" s="625" t="e">
        <f>VLOOKUP(D595,PAÍSES!$A$2:$C$200,3,FALSE)</f>
        <v>#N/A</v>
      </c>
      <c r="F595" s="622">
        <f>'7. LISTADO DE PELÍCULAS'!F374</f>
        <v>0</v>
      </c>
      <c r="G595" s="624">
        <f>'7. LISTADO DE PELÍCULAS'!G374</f>
        <v>0</v>
      </c>
      <c r="H595" s="622">
        <f>'7. LISTADO DE PELÍCULAS'!H374</f>
        <v>0</v>
      </c>
      <c r="I595" s="623">
        <f>'7. LISTADO DE PELÍCULAS'!I374</f>
        <v>0</v>
      </c>
      <c r="J595" s="623">
        <f>'7. LISTADO DE PELÍCULAS'!J374</f>
        <v>0</v>
      </c>
      <c r="K595" s="624">
        <f>'7. LISTADO DE PELÍCULAS'!K374</f>
        <v>0</v>
      </c>
      <c r="L595" s="622">
        <f>'7. LISTADO DE PELÍCULAS'!L374</f>
        <v>0</v>
      </c>
      <c r="M595" s="623">
        <f>'7. LISTADO DE PELÍCULAS'!M374</f>
        <v>0</v>
      </c>
      <c r="N595" s="624">
        <f>'7. LISTADO DE PELÍCULAS'!N374</f>
        <v>0</v>
      </c>
      <c r="O595" s="32"/>
      <c r="P595" s="352"/>
      <c r="Q595" s="352"/>
      <c r="R595" s="352"/>
    </row>
    <row r="596" spans="2:18" s="347" customFormat="1" ht="35.1" customHeight="1" x14ac:dyDescent="0.25">
      <c r="B596" s="618">
        <f>'7. LISTADO DE PELÍCULAS'!B375</f>
        <v>0</v>
      </c>
      <c r="C596" s="619">
        <f>'7. LISTADO DE PELÍCULAS'!C375</f>
        <v>0</v>
      </c>
      <c r="D596" s="618">
        <f>'7. LISTADO DE PELÍCULAS'!D375</f>
        <v>0</v>
      </c>
      <c r="E596" s="625" t="e">
        <f>VLOOKUP(D596,PAÍSES!$A$2:$C$200,3,FALSE)</f>
        <v>#N/A</v>
      </c>
      <c r="F596" s="622">
        <f>'7. LISTADO DE PELÍCULAS'!F375</f>
        <v>0</v>
      </c>
      <c r="G596" s="624">
        <f>'7. LISTADO DE PELÍCULAS'!G375</f>
        <v>0</v>
      </c>
      <c r="H596" s="622">
        <f>'7. LISTADO DE PELÍCULAS'!H375</f>
        <v>0</v>
      </c>
      <c r="I596" s="623">
        <f>'7. LISTADO DE PELÍCULAS'!I375</f>
        <v>0</v>
      </c>
      <c r="J596" s="623">
        <f>'7. LISTADO DE PELÍCULAS'!J375</f>
        <v>0</v>
      </c>
      <c r="K596" s="624">
        <f>'7. LISTADO DE PELÍCULAS'!K375</f>
        <v>0</v>
      </c>
      <c r="L596" s="622">
        <f>'7. LISTADO DE PELÍCULAS'!L375</f>
        <v>0</v>
      </c>
      <c r="M596" s="623">
        <f>'7. LISTADO DE PELÍCULAS'!M375</f>
        <v>0</v>
      </c>
      <c r="N596" s="624">
        <f>'7. LISTADO DE PELÍCULAS'!N375</f>
        <v>0</v>
      </c>
      <c r="O596" s="32"/>
      <c r="P596" s="352"/>
      <c r="Q596" s="352"/>
      <c r="R596" s="352"/>
    </row>
    <row r="597" spans="2:18" s="347" customFormat="1" ht="35.1" customHeight="1" x14ac:dyDescent="0.25">
      <c r="B597" s="618">
        <f>'7. LISTADO DE PELÍCULAS'!B376</f>
        <v>0</v>
      </c>
      <c r="C597" s="619">
        <f>'7. LISTADO DE PELÍCULAS'!C376</f>
        <v>0</v>
      </c>
      <c r="D597" s="618">
        <f>'7. LISTADO DE PELÍCULAS'!D376</f>
        <v>0</v>
      </c>
      <c r="E597" s="625" t="e">
        <f>VLOOKUP(D597,PAÍSES!$A$2:$C$200,3,FALSE)</f>
        <v>#N/A</v>
      </c>
      <c r="F597" s="622">
        <f>'7. LISTADO DE PELÍCULAS'!F376</f>
        <v>0</v>
      </c>
      <c r="G597" s="624">
        <f>'7. LISTADO DE PELÍCULAS'!G376</f>
        <v>0</v>
      </c>
      <c r="H597" s="622">
        <f>'7. LISTADO DE PELÍCULAS'!H376</f>
        <v>0</v>
      </c>
      <c r="I597" s="623">
        <f>'7. LISTADO DE PELÍCULAS'!I376</f>
        <v>0</v>
      </c>
      <c r="J597" s="623">
        <f>'7. LISTADO DE PELÍCULAS'!J376</f>
        <v>0</v>
      </c>
      <c r="K597" s="624">
        <f>'7. LISTADO DE PELÍCULAS'!K376</f>
        <v>0</v>
      </c>
      <c r="L597" s="622">
        <f>'7. LISTADO DE PELÍCULAS'!L376</f>
        <v>0</v>
      </c>
      <c r="M597" s="623">
        <f>'7. LISTADO DE PELÍCULAS'!M376</f>
        <v>0</v>
      </c>
      <c r="N597" s="624">
        <f>'7. LISTADO DE PELÍCULAS'!N376</f>
        <v>0</v>
      </c>
      <c r="O597" s="32"/>
      <c r="P597" s="352"/>
      <c r="Q597" s="352"/>
      <c r="R597" s="352"/>
    </row>
    <row r="598" spans="2:18" s="347" customFormat="1" ht="35.1" customHeight="1" x14ac:dyDescent="0.25">
      <c r="B598" s="618">
        <f>'7. LISTADO DE PELÍCULAS'!B377</f>
        <v>0</v>
      </c>
      <c r="C598" s="619">
        <f>'7. LISTADO DE PELÍCULAS'!C377</f>
        <v>0</v>
      </c>
      <c r="D598" s="618">
        <f>'7. LISTADO DE PELÍCULAS'!D377</f>
        <v>0</v>
      </c>
      <c r="E598" s="625" t="e">
        <f>VLOOKUP(D598,PAÍSES!$A$2:$C$200,3,FALSE)</f>
        <v>#N/A</v>
      </c>
      <c r="F598" s="622">
        <f>'7. LISTADO DE PELÍCULAS'!F377</f>
        <v>0</v>
      </c>
      <c r="G598" s="624">
        <f>'7. LISTADO DE PELÍCULAS'!G377</f>
        <v>0</v>
      </c>
      <c r="H598" s="622">
        <f>'7. LISTADO DE PELÍCULAS'!H377</f>
        <v>0</v>
      </c>
      <c r="I598" s="623">
        <f>'7. LISTADO DE PELÍCULAS'!I377</f>
        <v>0</v>
      </c>
      <c r="J598" s="623">
        <f>'7. LISTADO DE PELÍCULAS'!J377</f>
        <v>0</v>
      </c>
      <c r="K598" s="624">
        <f>'7. LISTADO DE PELÍCULAS'!K377</f>
        <v>0</v>
      </c>
      <c r="L598" s="622">
        <f>'7. LISTADO DE PELÍCULAS'!L377</f>
        <v>0</v>
      </c>
      <c r="M598" s="623">
        <f>'7. LISTADO DE PELÍCULAS'!M377</f>
        <v>0</v>
      </c>
      <c r="N598" s="624">
        <f>'7. LISTADO DE PELÍCULAS'!N377</f>
        <v>0</v>
      </c>
      <c r="O598" s="32"/>
      <c r="P598" s="352"/>
      <c r="Q598" s="352"/>
      <c r="R598" s="352"/>
    </row>
    <row r="599" spans="2:18" s="347" customFormat="1" ht="35.1" customHeight="1" x14ac:dyDescent="0.25">
      <c r="B599" s="618">
        <f>'7. LISTADO DE PELÍCULAS'!B378</f>
        <v>0</v>
      </c>
      <c r="C599" s="619">
        <f>'7. LISTADO DE PELÍCULAS'!C378</f>
        <v>0</v>
      </c>
      <c r="D599" s="618">
        <f>'7. LISTADO DE PELÍCULAS'!D378</f>
        <v>0</v>
      </c>
      <c r="E599" s="625" t="e">
        <f>VLOOKUP(D599,PAÍSES!$A$2:$C$200,3,FALSE)</f>
        <v>#N/A</v>
      </c>
      <c r="F599" s="622">
        <f>'7. LISTADO DE PELÍCULAS'!F378</f>
        <v>0</v>
      </c>
      <c r="G599" s="624">
        <f>'7. LISTADO DE PELÍCULAS'!G378</f>
        <v>0</v>
      </c>
      <c r="H599" s="622">
        <f>'7. LISTADO DE PELÍCULAS'!H378</f>
        <v>0</v>
      </c>
      <c r="I599" s="623">
        <f>'7. LISTADO DE PELÍCULAS'!I378</f>
        <v>0</v>
      </c>
      <c r="J599" s="623">
        <f>'7. LISTADO DE PELÍCULAS'!J378</f>
        <v>0</v>
      </c>
      <c r="K599" s="624">
        <f>'7. LISTADO DE PELÍCULAS'!K378</f>
        <v>0</v>
      </c>
      <c r="L599" s="622">
        <f>'7. LISTADO DE PELÍCULAS'!L378</f>
        <v>0</v>
      </c>
      <c r="M599" s="623">
        <f>'7. LISTADO DE PELÍCULAS'!M378</f>
        <v>0</v>
      </c>
      <c r="N599" s="624">
        <f>'7. LISTADO DE PELÍCULAS'!N378</f>
        <v>0</v>
      </c>
      <c r="O599" s="32"/>
      <c r="P599" s="352"/>
      <c r="Q599" s="352"/>
      <c r="R599" s="352"/>
    </row>
    <row r="600" spans="2:18" s="347" customFormat="1" ht="35.1" customHeight="1" x14ac:dyDescent="0.25">
      <c r="B600" s="618">
        <f>'7. LISTADO DE PELÍCULAS'!B379</f>
        <v>0</v>
      </c>
      <c r="C600" s="619">
        <f>'7. LISTADO DE PELÍCULAS'!C379</f>
        <v>0</v>
      </c>
      <c r="D600" s="618">
        <f>'7. LISTADO DE PELÍCULAS'!D379</f>
        <v>0</v>
      </c>
      <c r="E600" s="625" t="e">
        <f>VLOOKUP(D600,PAÍSES!$A$2:$C$200,3,FALSE)</f>
        <v>#N/A</v>
      </c>
      <c r="F600" s="622">
        <f>'7. LISTADO DE PELÍCULAS'!F379</f>
        <v>0</v>
      </c>
      <c r="G600" s="624">
        <f>'7. LISTADO DE PELÍCULAS'!G379</f>
        <v>0</v>
      </c>
      <c r="H600" s="622">
        <f>'7. LISTADO DE PELÍCULAS'!H379</f>
        <v>0</v>
      </c>
      <c r="I600" s="623">
        <f>'7. LISTADO DE PELÍCULAS'!I379</f>
        <v>0</v>
      </c>
      <c r="J600" s="623">
        <f>'7. LISTADO DE PELÍCULAS'!J379</f>
        <v>0</v>
      </c>
      <c r="K600" s="624">
        <f>'7. LISTADO DE PELÍCULAS'!K379</f>
        <v>0</v>
      </c>
      <c r="L600" s="622">
        <f>'7. LISTADO DE PELÍCULAS'!L379</f>
        <v>0</v>
      </c>
      <c r="M600" s="623">
        <f>'7. LISTADO DE PELÍCULAS'!M379</f>
        <v>0</v>
      </c>
      <c r="N600" s="624">
        <f>'7. LISTADO DE PELÍCULAS'!N379</f>
        <v>0</v>
      </c>
      <c r="O600" s="32"/>
      <c r="P600" s="352"/>
      <c r="Q600" s="352"/>
      <c r="R600" s="352"/>
    </row>
    <row r="601" spans="2:18" s="347" customFormat="1" ht="35.1" customHeight="1" x14ac:dyDescent="0.25">
      <c r="B601" s="618">
        <f>'7. LISTADO DE PELÍCULAS'!B380</f>
        <v>0</v>
      </c>
      <c r="C601" s="619">
        <f>'7. LISTADO DE PELÍCULAS'!C380</f>
        <v>0</v>
      </c>
      <c r="D601" s="618">
        <f>'7. LISTADO DE PELÍCULAS'!D380</f>
        <v>0</v>
      </c>
      <c r="E601" s="625" t="e">
        <f>VLOOKUP(D601,PAÍSES!$A$2:$C$200,3,FALSE)</f>
        <v>#N/A</v>
      </c>
      <c r="F601" s="622">
        <f>'7. LISTADO DE PELÍCULAS'!F380</f>
        <v>0</v>
      </c>
      <c r="G601" s="624">
        <f>'7. LISTADO DE PELÍCULAS'!G380</f>
        <v>0</v>
      </c>
      <c r="H601" s="622">
        <f>'7. LISTADO DE PELÍCULAS'!H380</f>
        <v>0</v>
      </c>
      <c r="I601" s="623">
        <f>'7. LISTADO DE PELÍCULAS'!I380</f>
        <v>0</v>
      </c>
      <c r="J601" s="623">
        <f>'7. LISTADO DE PELÍCULAS'!J380</f>
        <v>0</v>
      </c>
      <c r="K601" s="624">
        <f>'7. LISTADO DE PELÍCULAS'!K380</f>
        <v>0</v>
      </c>
      <c r="L601" s="622">
        <f>'7. LISTADO DE PELÍCULAS'!L380</f>
        <v>0</v>
      </c>
      <c r="M601" s="623">
        <f>'7. LISTADO DE PELÍCULAS'!M380</f>
        <v>0</v>
      </c>
      <c r="N601" s="624">
        <f>'7. LISTADO DE PELÍCULAS'!N380</f>
        <v>0</v>
      </c>
      <c r="O601" s="32"/>
      <c r="P601" s="352"/>
      <c r="Q601" s="352"/>
      <c r="R601" s="352"/>
    </row>
    <row r="602" spans="2:18" s="347" customFormat="1" ht="35.1" customHeight="1" x14ac:dyDescent="0.25">
      <c r="B602" s="618">
        <f>'7. LISTADO DE PELÍCULAS'!B381</f>
        <v>0</v>
      </c>
      <c r="C602" s="619">
        <f>'7. LISTADO DE PELÍCULAS'!C381</f>
        <v>0</v>
      </c>
      <c r="D602" s="618">
        <f>'7. LISTADO DE PELÍCULAS'!D381</f>
        <v>0</v>
      </c>
      <c r="E602" s="625" t="e">
        <f>VLOOKUP(D602,PAÍSES!$A$2:$C$200,3,FALSE)</f>
        <v>#N/A</v>
      </c>
      <c r="F602" s="622">
        <f>'7. LISTADO DE PELÍCULAS'!F381</f>
        <v>0</v>
      </c>
      <c r="G602" s="624">
        <f>'7. LISTADO DE PELÍCULAS'!G381</f>
        <v>0</v>
      </c>
      <c r="H602" s="622">
        <f>'7. LISTADO DE PELÍCULAS'!H381</f>
        <v>0</v>
      </c>
      <c r="I602" s="623">
        <f>'7. LISTADO DE PELÍCULAS'!I381</f>
        <v>0</v>
      </c>
      <c r="J602" s="623">
        <f>'7. LISTADO DE PELÍCULAS'!J381</f>
        <v>0</v>
      </c>
      <c r="K602" s="624">
        <f>'7. LISTADO DE PELÍCULAS'!K381</f>
        <v>0</v>
      </c>
      <c r="L602" s="622">
        <f>'7. LISTADO DE PELÍCULAS'!L381</f>
        <v>0</v>
      </c>
      <c r="M602" s="623">
        <f>'7. LISTADO DE PELÍCULAS'!M381</f>
        <v>0</v>
      </c>
      <c r="N602" s="624">
        <f>'7. LISTADO DE PELÍCULAS'!N381</f>
        <v>0</v>
      </c>
      <c r="O602" s="32"/>
      <c r="P602" s="352"/>
      <c r="Q602" s="352"/>
      <c r="R602" s="352"/>
    </row>
    <row r="603" spans="2:18" s="347" customFormat="1" ht="35.1" customHeight="1" x14ac:dyDescent="0.25">
      <c r="B603" s="618">
        <f>'7. LISTADO DE PELÍCULAS'!B382</f>
        <v>0</v>
      </c>
      <c r="C603" s="619">
        <f>'7. LISTADO DE PELÍCULAS'!C382</f>
        <v>0</v>
      </c>
      <c r="D603" s="618">
        <f>'7. LISTADO DE PELÍCULAS'!D382</f>
        <v>0</v>
      </c>
      <c r="E603" s="625" t="e">
        <f>VLOOKUP(D603,PAÍSES!$A$2:$C$200,3,FALSE)</f>
        <v>#N/A</v>
      </c>
      <c r="F603" s="622">
        <f>'7. LISTADO DE PELÍCULAS'!F382</f>
        <v>0</v>
      </c>
      <c r="G603" s="624">
        <f>'7. LISTADO DE PELÍCULAS'!G382</f>
        <v>0</v>
      </c>
      <c r="H603" s="622">
        <f>'7. LISTADO DE PELÍCULAS'!H382</f>
        <v>0</v>
      </c>
      <c r="I603" s="623">
        <f>'7. LISTADO DE PELÍCULAS'!I382</f>
        <v>0</v>
      </c>
      <c r="J603" s="623">
        <f>'7. LISTADO DE PELÍCULAS'!J382</f>
        <v>0</v>
      </c>
      <c r="K603" s="624">
        <f>'7. LISTADO DE PELÍCULAS'!K382</f>
        <v>0</v>
      </c>
      <c r="L603" s="622">
        <f>'7. LISTADO DE PELÍCULAS'!L382</f>
        <v>0</v>
      </c>
      <c r="M603" s="623">
        <f>'7. LISTADO DE PELÍCULAS'!M382</f>
        <v>0</v>
      </c>
      <c r="N603" s="624">
        <f>'7. LISTADO DE PELÍCULAS'!N382</f>
        <v>0</v>
      </c>
      <c r="O603" s="32"/>
      <c r="P603" s="352"/>
      <c r="Q603" s="352"/>
      <c r="R603" s="352"/>
    </row>
    <row r="604" spans="2:18" s="347" customFormat="1" ht="35.1" customHeight="1" x14ac:dyDescent="0.25">
      <c r="B604" s="618">
        <f>'7. LISTADO DE PELÍCULAS'!B383</f>
        <v>0</v>
      </c>
      <c r="C604" s="619">
        <f>'7. LISTADO DE PELÍCULAS'!C383</f>
        <v>0</v>
      </c>
      <c r="D604" s="618">
        <f>'7. LISTADO DE PELÍCULAS'!D383</f>
        <v>0</v>
      </c>
      <c r="E604" s="625" t="e">
        <f>VLOOKUP(D604,PAÍSES!$A$2:$C$200,3,FALSE)</f>
        <v>#N/A</v>
      </c>
      <c r="F604" s="622">
        <f>'7. LISTADO DE PELÍCULAS'!F383</f>
        <v>0</v>
      </c>
      <c r="G604" s="624">
        <f>'7. LISTADO DE PELÍCULAS'!G383</f>
        <v>0</v>
      </c>
      <c r="H604" s="622">
        <f>'7. LISTADO DE PELÍCULAS'!H383</f>
        <v>0</v>
      </c>
      <c r="I604" s="623">
        <f>'7. LISTADO DE PELÍCULAS'!I383</f>
        <v>0</v>
      </c>
      <c r="J604" s="623">
        <f>'7. LISTADO DE PELÍCULAS'!J383</f>
        <v>0</v>
      </c>
      <c r="K604" s="624">
        <f>'7. LISTADO DE PELÍCULAS'!K383</f>
        <v>0</v>
      </c>
      <c r="L604" s="622">
        <f>'7. LISTADO DE PELÍCULAS'!L383</f>
        <v>0</v>
      </c>
      <c r="M604" s="623">
        <f>'7. LISTADO DE PELÍCULAS'!M383</f>
        <v>0</v>
      </c>
      <c r="N604" s="624">
        <f>'7. LISTADO DE PELÍCULAS'!N383</f>
        <v>0</v>
      </c>
      <c r="O604" s="32"/>
      <c r="P604" s="352"/>
      <c r="Q604" s="352"/>
      <c r="R604" s="352"/>
    </row>
    <row r="605" spans="2:18" s="347" customFormat="1" ht="35.1" customHeight="1" x14ac:dyDescent="0.25">
      <c r="B605" s="618">
        <f>'7. LISTADO DE PELÍCULAS'!B384</f>
        <v>0</v>
      </c>
      <c r="C605" s="619">
        <f>'7. LISTADO DE PELÍCULAS'!C384</f>
        <v>0</v>
      </c>
      <c r="D605" s="618">
        <f>'7. LISTADO DE PELÍCULAS'!D384</f>
        <v>0</v>
      </c>
      <c r="E605" s="625" t="e">
        <f>VLOOKUP(D605,PAÍSES!$A$2:$C$200,3,FALSE)</f>
        <v>#N/A</v>
      </c>
      <c r="F605" s="622">
        <f>'7. LISTADO DE PELÍCULAS'!F384</f>
        <v>0</v>
      </c>
      <c r="G605" s="624">
        <f>'7. LISTADO DE PELÍCULAS'!G384</f>
        <v>0</v>
      </c>
      <c r="H605" s="622">
        <f>'7. LISTADO DE PELÍCULAS'!H384</f>
        <v>0</v>
      </c>
      <c r="I605" s="623">
        <f>'7. LISTADO DE PELÍCULAS'!I384</f>
        <v>0</v>
      </c>
      <c r="J605" s="623">
        <f>'7. LISTADO DE PELÍCULAS'!J384</f>
        <v>0</v>
      </c>
      <c r="K605" s="624">
        <f>'7. LISTADO DE PELÍCULAS'!K384</f>
        <v>0</v>
      </c>
      <c r="L605" s="622">
        <f>'7. LISTADO DE PELÍCULAS'!L384</f>
        <v>0</v>
      </c>
      <c r="M605" s="623">
        <f>'7. LISTADO DE PELÍCULAS'!M384</f>
        <v>0</v>
      </c>
      <c r="N605" s="624">
        <f>'7. LISTADO DE PELÍCULAS'!N384</f>
        <v>0</v>
      </c>
      <c r="O605" s="32"/>
      <c r="P605" s="352"/>
      <c r="Q605" s="352"/>
      <c r="R605" s="352"/>
    </row>
    <row r="606" spans="2:18" s="347" customFormat="1" ht="35.1" customHeight="1" x14ac:dyDescent="0.25">
      <c r="B606" s="618">
        <f>'7. LISTADO DE PELÍCULAS'!B385</f>
        <v>0</v>
      </c>
      <c r="C606" s="619">
        <f>'7. LISTADO DE PELÍCULAS'!C385</f>
        <v>0</v>
      </c>
      <c r="D606" s="618">
        <f>'7. LISTADO DE PELÍCULAS'!D385</f>
        <v>0</v>
      </c>
      <c r="E606" s="625" t="e">
        <f>VLOOKUP(D606,PAÍSES!$A$2:$C$200,3,FALSE)</f>
        <v>#N/A</v>
      </c>
      <c r="F606" s="622">
        <f>'7. LISTADO DE PELÍCULAS'!F385</f>
        <v>0</v>
      </c>
      <c r="G606" s="624">
        <f>'7. LISTADO DE PELÍCULAS'!G385</f>
        <v>0</v>
      </c>
      <c r="H606" s="622">
        <f>'7. LISTADO DE PELÍCULAS'!H385</f>
        <v>0</v>
      </c>
      <c r="I606" s="623">
        <f>'7. LISTADO DE PELÍCULAS'!I385</f>
        <v>0</v>
      </c>
      <c r="J606" s="623">
        <f>'7. LISTADO DE PELÍCULAS'!J385</f>
        <v>0</v>
      </c>
      <c r="K606" s="624">
        <f>'7. LISTADO DE PELÍCULAS'!K385</f>
        <v>0</v>
      </c>
      <c r="L606" s="622">
        <f>'7. LISTADO DE PELÍCULAS'!L385</f>
        <v>0</v>
      </c>
      <c r="M606" s="623">
        <f>'7. LISTADO DE PELÍCULAS'!M385</f>
        <v>0</v>
      </c>
      <c r="N606" s="624">
        <f>'7. LISTADO DE PELÍCULAS'!N385</f>
        <v>0</v>
      </c>
      <c r="O606" s="32"/>
      <c r="P606" s="352"/>
      <c r="Q606" s="352"/>
      <c r="R606" s="352"/>
    </row>
    <row r="607" spans="2:18" s="347" customFormat="1" ht="35.1" customHeight="1" x14ac:dyDescent="0.25">
      <c r="B607" s="618">
        <f>'7. LISTADO DE PELÍCULAS'!B386</f>
        <v>0</v>
      </c>
      <c r="C607" s="619">
        <f>'7. LISTADO DE PELÍCULAS'!C386</f>
        <v>0</v>
      </c>
      <c r="D607" s="618">
        <f>'7. LISTADO DE PELÍCULAS'!D386</f>
        <v>0</v>
      </c>
      <c r="E607" s="625" t="e">
        <f>VLOOKUP(D607,PAÍSES!$A$2:$C$200,3,FALSE)</f>
        <v>#N/A</v>
      </c>
      <c r="F607" s="622">
        <f>'7. LISTADO DE PELÍCULAS'!F386</f>
        <v>0</v>
      </c>
      <c r="G607" s="624">
        <f>'7. LISTADO DE PELÍCULAS'!G386</f>
        <v>0</v>
      </c>
      <c r="H607" s="622">
        <f>'7. LISTADO DE PELÍCULAS'!H386</f>
        <v>0</v>
      </c>
      <c r="I607" s="623">
        <f>'7. LISTADO DE PELÍCULAS'!I386</f>
        <v>0</v>
      </c>
      <c r="J607" s="623">
        <f>'7. LISTADO DE PELÍCULAS'!J386</f>
        <v>0</v>
      </c>
      <c r="K607" s="624">
        <f>'7. LISTADO DE PELÍCULAS'!K386</f>
        <v>0</v>
      </c>
      <c r="L607" s="622">
        <f>'7. LISTADO DE PELÍCULAS'!L386</f>
        <v>0</v>
      </c>
      <c r="M607" s="623">
        <f>'7. LISTADO DE PELÍCULAS'!M386</f>
        <v>0</v>
      </c>
      <c r="N607" s="624">
        <f>'7. LISTADO DE PELÍCULAS'!N386</f>
        <v>0</v>
      </c>
      <c r="O607" s="32"/>
      <c r="P607" s="352"/>
      <c r="Q607" s="352"/>
      <c r="R607" s="352"/>
    </row>
    <row r="608" spans="2:18" s="347" customFormat="1" ht="35.1" customHeight="1" x14ac:dyDescent="0.25">
      <c r="B608" s="618">
        <f>'7. LISTADO DE PELÍCULAS'!B387</f>
        <v>0</v>
      </c>
      <c r="C608" s="619">
        <f>'7. LISTADO DE PELÍCULAS'!C387</f>
        <v>0</v>
      </c>
      <c r="D608" s="618">
        <f>'7. LISTADO DE PELÍCULAS'!D387</f>
        <v>0</v>
      </c>
      <c r="E608" s="625" t="e">
        <f>VLOOKUP(D608,PAÍSES!$A$2:$C$200,3,FALSE)</f>
        <v>#N/A</v>
      </c>
      <c r="F608" s="622">
        <f>'7. LISTADO DE PELÍCULAS'!F387</f>
        <v>0</v>
      </c>
      <c r="G608" s="624">
        <f>'7. LISTADO DE PELÍCULAS'!G387</f>
        <v>0</v>
      </c>
      <c r="H608" s="622">
        <f>'7. LISTADO DE PELÍCULAS'!H387</f>
        <v>0</v>
      </c>
      <c r="I608" s="623">
        <f>'7. LISTADO DE PELÍCULAS'!I387</f>
        <v>0</v>
      </c>
      <c r="J608" s="623">
        <f>'7. LISTADO DE PELÍCULAS'!J387</f>
        <v>0</v>
      </c>
      <c r="K608" s="624">
        <f>'7. LISTADO DE PELÍCULAS'!K387</f>
        <v>0</v>
      </c>
      <c r="L608" s="622">
        <f>'7. LISTADO DE PELÍCULAS'!L387</f>
        <v>0</v>
      </c>
      <c r="M608" s="623">
        <f>'7. LISTADO DE PELÍCULAS'!M387</f>
        <v>0</v>
      </c>
      <c r="N608" s="624">
        <f>'7. LISTADO DE PELÍCULAS'!N387</f>
        <v>0</v>
      </c>
      <c r="O608" s="32"/>
      <c r="P608" s="352"/>
      <c r="Q608" s="352"/>
      <c r="R608" s="352"/>
    </row>
    <row r="609" spans="2:18" s="347" customFormat="1" ht="35.1" customHeight="1" x14ac:dyDescent="0.25">
      <c r="B609" s="618">
        <f>'7. LISTADO DE PELÍCULAS'!B388</f>
        <v>0</v>
      </c>
      <c r="C609" s="619">
        <f>'7. LISTADO DE PELÍCULAS'!C388</f>
        <v>0</v>
      </c>
      <c r="D609" s="618">
        <f>'7. LISTADO DE PELÍCULAS'!D388</f>
        <v>0</v>
      </c>
      <c r="E609" s="625" t="e">
        <f>VLOOKUP(D609,PAÍSES!$A$2:$C$200,3,FALSE)</f>
        <v>#N/A</v>
      </c>
      <c r="F609" s="622">
        <f>'7. LISTADO DE PELÍCULAS'!F388</f>
        <v>0</v>
      </c>
      <c r="G609" s="624">
        <f>'7. LISTADO DE PELÍCULAS'!G388</f>
        <v>0</v>
      </c>
      <c r="H609" s="622">
        <f>'7. LISTADO DE PELÍCULAS'!H388</f>
        <v>0</v>
      </c>
      <c r="I609" s="623">
        <f>'7. LISTADO DE PELÍCULAS'!I388</f>
        <v>0</v>
      </c>
      <c r="J609" s="623">
        <f>'7. LISTADO DE PELÍCULAS'!J388</f>
        <v>0</v>
      </c>
      <c r="K609" s="624">
        <f>'7. LISTADO DE PELÍCULAS'!K388</f>
        <v>0</v>
      </c>
      <c r="L609" s="622">
        <f>'7. LISTADO DE PELÍCULAS'!L388</f>
        <v>0</v>
      </c>
      <c r="M609" s="623">
        <f>'7. LISTADO DE PELÍCULAS'!M388</f>
        <v>0</v>
      </c>
      <c r="N609" s="624">
        <f>'7. LISTADO DE PELÍCULAS'!N388</f>
        <v>0</v>
      </c>
      <c r="O609" s="32"/>
      <c r="P609" s="352"/>
      <c r="Q609" s="352"/>
      <c r="R609" s="352"/>
    </row>
    <row r="610" spans="2:18" s="347" customFormat="1" ht="35.1" customHeight="1" x14ac:dyDescent="0.25">
      <c r="B610" s="618">
        <f>'7. LISTADO DE PELÍCULAS'!B389</f>
        <v>0</v>
      </c>
      <c r="C610" s="619">
        <f>'7. LISTADO DE PELÍCULAS'!C389</f>
        <v>0</v>
      </c>
      <c r="D610" s="618">
        <f>'7. LISTADO DE PELÍCULAS'!D389</f>
        <v>0</v>
      </c>
      <c r="E610" s="625" t="e">
        <f>VLOOKUP(D610,PAÍSES!$A$2:$C$200,3,FALSE)</f>
        <v>#N/A</v>
      </c>
      <c r="F610" s="622">
        <f>'7. LISTADO DE PELÍCULAS'!F389</f>
        <v>0</v>
      </c>
      <c r="G610" s="624">
        <f>'7. LISTADO DE PELÍCULAS'!G389</f>
        <v>0</v>
      </c>
      <c r="H610" s="622">
        <f>'7. LISTADO DE PELÍCULAS'!H389</f>
        <v>0</v>
      </c>
      <c r="I610" s="623">
        <f>'7. LISTADO DE PELÍCULAS'!I389</f>
        <v>0</v>
      </c>
      <c r="J610" s="623">
        <f>'7. LISTADO DE PELÍCULAS'!J389</f>
        <v>0</v>
      </c>
      <c r="K610" s="624">
        <f>'7. LISTADO DE PELÍCULAS'!K389</f>
        <v>0</v>
      </c>
      <c r="L610" s="622">
        <f>'7. LISTADO DE PELÍCULAS'!L389</f>
        <v>0</v>
      </c>
      <c r="M610" s="623">
        <f>'7. LISTADO DE PELÍCULAS'!M389</f>
        <v>0</v>
      </c>
      <c r="N610" s="624">
        <f>'7. LISTADO DE PELÍCULAS'!N389</f>
        <v>0</v>
      </c>
      <c r="O610" s="32"/>
      <c r="P610" s="352"/>
      <c r="Q610" s="352"/>
      <c r="R610" s="352"/>
    </row>
    <row r="611" spans="2:18" s="347" customFormat="1" ht="35.1" customHeight="1" x14ac:dyDescent="0.25">
      <c r="B611" s="618">
        <f>'7. LISTADO DE PELÍCULAS'!B390</f>
        <v>0</v>
      </c>
      <c r="C611" s="619">
        <f>'7. LISTADO DE PELÍCULAS'!C390</f>
        <v>0</v>
      </c>
      <c r="D611" s="618">
        <f>'7. LISTADO DE PELÍCULAS'!D390</f>
        <v>0</v>
      </c>
      <c r="E611" s="625" t="e">
        <f>VLOOKUP(D611,PAÍSES!$A$2:$C$200,3,FALSE)</f>
        <v>#N/A</v>
      </c>
      <c r="F611" s="622">
        <f>'7. LISTADO DE PELÍCULAS'!F390</f>
        <v>0</v>
      </c>
      <c r="G611" s="624">
        <f>'7. LISTADO DE PELÍCULAS'!G390</f>
        <v>0</v>
      </c>
      <c r="H611" s="622">
        <f>'7. LISTADO DE PELÍCULAS'!H390</f>
        <v>0</v>
      </c>
      <c r="I611" s="623">
        <f>'7. LISTADO DE PELÍCULAS'!I390</f>
        <v>0</v>
      </c>
      <c r="J611" s="623">
        <f>'7. LISTADO DE PELÍCULAS'!J390</f>
        <v>0</v>
      </c>
      <c r="K611" s="624">
        <f>'7. LISTADO DE PELÍCULAS'!K390</f>
        <v>0</v>
      </c>
      <c r="L611" s="622">
        <f>'7. LISTADO DE PELÍCULAS'!L390</f>
        <v>0</v>
      </c>
      <c r="M611" s="623">
        <f>'7. LISTADO DE PELÍCULAS'!M390</f>
        <v>0</v>
      </c>
      <c r="N611" s="624">
        <f>'7. LISTADO DE PELÍCULAS'!N390</f>
        <v>0</v>
      </c>
      <c r="O611" s="32"/>
      <c r="P611" s="352"/>
      <c r="Q611" s="352"/>
      <c r="R611" s="352"/>
    </row>
    <row r="612" spans="2:18" s="347" customFormat="1" ht="35.1" customHeight="1" x14ac:dyDescent="0.25">
      <c r="B612" s="618">
        <f>'7. LISTADO DE PELÍCULAS'!B391</f>
        <v>0</v>
      </c>
      <c r="C612" s="619">
        <f>'7. LISTADO DE PELÍCULAS'!C391</f>
        <v>0</v>
      </c>
      <c r="D612" s="618">
        <f>'7. LISTADO DE PELÍCULAS'!D391</f>
        <v>0</v>
      </c>
      <c r="E612" s="625" t="e">
        <f>VLOOKUP(D612,PAÍSES!$A$2:$C$200,3,FALSE)</f>
        <v>#N/A</v>
      </c>
      <c r="F612" s="622">
        <f>'7. LISTADO DE PELÍCULAS'!F391</f>
        <v>0</v>
      </c>
      <c r="G612" s="624">
        <f>'7. LISTADO DE PELÍCULAS'!G391</f>
        <v>0</v>
      </c>
      <c r="H612" s="622">
        <f>'7. LISTADO DE PELÍCULAS'!H391</f>
        <v>0</v>
      </c>
      <c r="I612" s="623">
        <f>'7. LISTADO DE PELÍCULAS'!I391</f>
        <v>0</v>
      </c>
      <c r="J612" s="623">
        <f>'7. LISTADO DE PELÍCULAS'!J391</f>
        <v>0</v>
      </c>
      <c r="K612" s="624">
        <f>'7. LISTADO DE PELÍCULAS'!K391</f>
        <v>0</v>
      </c>
      <c r="L612" s="622">
        <f>'7. LISTADO DE PELÍCULAS'!L391</f>
        <v>0</v>
      </c>
      <c r="M612" s="623">
        <f>'7. LISTADO DE PELÍCULAS'!M391</f>
        <v>0</v>
      </c>
      <c r="N612" s="624">
        <f>'7. LISTADO DE PELÍCULAS'!N391</f>
        <v>0</v>
      </c>
      <c r="O612" s="32"/>
      <c r="P612" s="352"/>
      <c r="Q612" s="352"/>
      <c r="R612" s="352"/>
    </row>
    <row r="613" spans="2:18" s="347" customFormat="1" ht="35.1" customHeight="1" x14ac:dyDescent="0.25">
      <c r="B613" s="618">
        <f>'7. LISTADO DE PELÍCULAS'!B392</f>
        <v>0</v>
      </c>
      <c r="C613" s="619">
        <f>'7. LISTADO DE PELÍCULAS'!C392</f>
        <v>0</v>
      </c>
      <c r="D613" s="618">
        <f>'7. LISTADO DE PELÍCULAS'!D392</f>
        <v>0</v>
      </c>
      <c r="E613" s="625" t="e">
        <f>VLOOKUP(D613,PAÍSES!$A$2:$C$200,3,FALSE)</f>
        <v>#N/A</v>
      </c>
      <c r="F613" s="622">
        <f>'7. LISTADO DE PELÍCULAS'!F392</f>
        <v>0</v>
      </c>
      <c r="G613" s="624">
        <f>'7. LISTADO DE PELÍCULAS'!G392</f>
        <v>0</v>
      </c>
      <c r="H613" s="622">
        <f>'7. LISTADO DE PELÍCULAS'!H392</f>
        <v>0</v>
      </c>
      <c r="I613" s="623">
        <f>'7. LISTADO DE PELÍCULAS'!I392</f>
        <v>0</v>
      </c>
      <c r="J613" s="623">
        <f>'7. LISTADO DE PELÍCULAS'!J392</f>
        <v>0</v>
      </c>
      <c r="K613" s="624">
        <f>'7. LISTADO DE PELÍCULAS'!K392</f>
        <v>0</v>
      </c>
      <c r="L613" s="622">
        <f>'7. LISTADO DE PELÍCULAS'!L392</f>
        <v>0</v>
      </c>
      <c r="M613" s="623">
        <f>'7. LISTADO DE PELÍCULAS'!M392</f>
        <v>0</v>
      </c>
      <c r="N613" s="624">
        <f>'7. LISTADO DE PELÍCULAS'!N392</f>
        <v>0</v>
      </c>
      <c r="O613" s="32"/>
      <c r="P613" s="352"/>
      <c r="Q613" s="352"/>
      <c r="R613" s="352"/>
    </row>
    <row r="614" spans="2:18" s="347" customFormat="1" ht="35.1" customHeight="1" x14ac:dyDescent="0.25">
      <c r="B614" s="618">
        <f>'7. LISTADO DE PELÍCULAS'!B393</f>
        <v>0</v>
      </c>
      <c r="C614" s="619">
        <f>'7. LISTADO DE PELÍCULAS'!C393</f>
        <v>0</v>
      </c>
      <c r="D614" s="618">
        <f>'7. LISTADO DE PELÍCULAS'!D393</f>
        <v>0</v>
      </c>
      <c r="E614" s="625" t="e">
        <f>VLOOKUP(D614,PAÍSES!$A$2:$C$200,3,FALSE)</f>
        <v>#N/A</v>
      </c>
      <c r="F614" s="622">
        <f>'7. LISTADO DE PELÍCULAS'!F393</f>
        <v>0</v>
      </c>
      <c r="G614" s="624">
        <f>'7. LISTADO DE PELÍCULAS'!G393</f>
        <v>0</v>
      </c>
      <c r="H614" s="622">
        <f>'7. LISTADO DE PELÍCULAS'!H393</f>
        <v>0</v>
      </c>
      <c r="I614" s="623">
        <f>'7. LISTADO DE PELÍCULAS'!I393</f>
        <v>0</v>
      </c>
      <c r="J614" s="623">
        <f>'7. LISTADO DE PELÍCULAS'!J393</f>
        <v>0</v>
      </c>
      <c r="K614" s="624">
        <f>'7. LISTADO DE PELÍCULAS'!K393</f>
        <v>0</v>
      </c>
      <c r="L614" s="622">
        <f>'7. LISTADO DE PELÍCULAS'!L393</f>
        <v>0</v>
      </c>
      <c r="M614" s="623">
        <f>'7. LISTADO DE PELÍCULAS'!M393</f>
        <v>0</v>
      </c>
      <c r="N614" s="624">
        <f>'7. LISTADO DE PELÍCULAS'!N393</f>
        <v>0</v>
      </c>
      <c r="O614" s="32"/>
      <c r="P614" s="352"/>
      <c r="Q614" s="352"/>
      <c r="R614" s="352"/>
    </row>
    <row r="615" spans="2:18" s="347" customFormat="1" ht="35.1" customHeight="1" x14ac:dyDescent="0.25">
      <c r="B615" s="618">
        <f>'7. LISTADO DE PELÍCULAS'!B394</f>
        <v>0</v>
      </c>
      <c r="C615" s="619">
        <f>'7. LISTADO DE PELÍCULAS'!C394</f>
        <v>0</v>
      </c>
      <c r="D615" s="618">
        <f>'7. LISTADO DE PELÍCULAS'!D394</f>
        <v>0</v>
      </c>
      <c r="E615" s="625" t="e">
        <f>VLOOKUP(D615,PAÍSES!$A$2:$C$200,3,FALSE)</f>
        <v>#N/A</v>
      </c>
      <c r="F615" s="622">
        <f>'7. LISTADO DE PELÍCULAS'!F394</f>
        <v>0</v>
      </c>
      <c r="G615" s="624">
        <f>'7. LISTADO DE PELÍCULAS'!G394</f>
        <v>0</v>
      </c>
      <c r="H615" s="622">
        <f>'7. LISTADO DE PELÍCULAS'!H394</f>
        <v>0</v>
      </c>
      <c r="I615" s="623">
        <f>'7. LISTADO DE PELÍCULAS'!I394</f>
        <v>0</v>
      </c>
      <c r="J615" s="623">
        <f>'7. LISTADO DE PELÍCULAS'!J394</f>
        <v>0</v>
      </c>
      <c r="K615" s="624">
        <f>'7. LISTADO DE PELÍCULAS'!K394</f>
        <v>0</v>
      </c>
      <c r="L615" s="622">
        <f>'7. LISTADO DE PELÍCULAS'!L394</f>
        <v>0</v>
      </c>
      <c r="M615" s="623">
        <f>'7. LISTADO DE PELÍCULAS'!M394</f>
        <v>0</v>
      </c>
      <c r="N615" s="624">
        <f>'7. LISTADO DE PELÍCULAS'!N394</f>
        <v>0</v>
      </c>
      <c r="O615" s="32"/>
      <c r="P615" s="352"/>
      <c r="Q615" s="352"/>
      <c r="R615" s="352"/>
    </row>
    <row r="616" spans="2:18" s="347" customFormat="1" ht="35.1" customHeight="1" x14ac:dyDescent="0.25">
      <c r="B616" s="618">
        <f>'7. LISTADO DE PELÍCULAS'!B395</f>
        <v>0</v>
      </c>
      <c r="C616" s="619">
        <f>'7. LISTADO DE PELÍCULAS'!C395</f>
        <v>0</v>
      </c>
      <c r="D616" s="618">
        <f>'7. LISTADO DE PELÍCULAS'!D395</f>
        <v>0</v>
      </c>
      <c r="E616" s="625" t="e">
        <f>VLOOKUP(D616,PAÍSES!$A$2:$C$200,3,FALSE)</f>
        <v>#N/A</v>
      </c>
      <c r="F616" s="622">
        <f>'7. LISTADO DE PELÍCULAS'!F395</f>
        <v>0</v>
      </c>
      <c r="G616" s="624">
        <f>'7. LISTADO DE PELÍCULAS'!G395</f>
        <v>0</v>
      </c>
      <c r="H616" s="622">
        <f>'7. LISTADO DE PELÍCULAS'!H395</f>
        <v>0</v>
      </c>
      <c r="I616" s="623">
        <f>'7. LISTADO DE PELÍCULAS'!I395</f>
        <v>0</v>
      </c>
      <c r="J616" s="623">
        <f>'7. LISTADO DE PELÍCULAS'!J395</f>
        <v>0</v>
      </c>
      <c r="K616" s="624">
        <f>'7. LISTADO DE PELÍCULAS'!K395</f>
        <v>0</v>
      </c>
      <c r="L616" s="622">
        <f>'7. LISTADO DE PELÍCULAS'!L395</f>
        <v>0</v>
      </c>
      <c r="M616" s="623">
        <f>'7. LISTADO DE PELÍCULAS'!M395</f>
        <v>0</v>
      </c>
      <c r="N616" s="624">
        <f>'7. LISTADO DE PELÍCULAS'!N395</f>
        <v>0</v>
      </c>
      <c r="O616" s="32"/>
      <c r="P616" s="352"/>
      <c r="Q616" s="352"/>
      <c r="R616" s="352"/>
    </row>
    <row r="617" spans="2:18" s="347" customFormat="1" ht="35.1" customHeight="1" x14ac:dyDescent="0.25">
      <c r="B617" s="618">
        <f>'7. LISTADO DE PELÍCULAS'!B396</f>
        <v>0</v>
      </c>
      <c r="C617" s="619">
        <f>'7. LISTADO DE PELÍCULAS'!C396</f>
        <v>0</v>
      </c>
      <c r="D617" s="618">
        <f>'7. LISTADO DE PELÍCULAS'!D396</f>
        <v>0</v>
      </c>
      <c r="E617" s="625" t="e">
        <f>VLOOKUP(D617,PAÍSES!$A$2:$C$200,3,FALSE)</f>
        <v>#N/A</v>
      </c>
      <c r="F617" s="622">
        <f>'7. LISTADO DE PELÍCULAS'!F396</f>
        <v>0</v>
      </c>
      <c r="G617" s="624">
        <f>'7. LISTADO DE PELÍCULAS'!G396</f>
        <v>0</v>
      </c>
      <c r="H617" s="622">
        <f>'7. LISTADO DE PELÍCULAS'!H396</f>
        <v>0</v>
      </c>
      <c r="I617" s="623">
        <f>'7. LISTADO DE PELÍCULAS'!I396</f>
        <v>0</v>
      </c>
      <c r="J617" s="623">
        <f>'7. LISTADO DE PELÍCULAS'!J396</f>
        <v>0</v>
      </c>
      <c r="K617" s="624">
        <f>'7. LISTADO DE PELÍCULAS'!K396</f>
        <v>0</v>
      </c>
      <c r="L617" s="622">
        <f>'7. LISTADO DE PELÍCULAS'!L396</f>
        <v>0</v>
      </c>
      <c r="M617" s="623">
        <f>'7. LISTADO DE PELÍCULAS'!M396</f>
        <v>0</v>
      </c>
      <c r="N617" s="624">
        <f>'7. LISTADO DE PELÍCULAS'!N396</f>
        <v>0</v>
      </c>
      <c r="O617" s="32"/>
      <c r="P617" s="352"/>
      <c r="Q617" s="352"/>
      <c r="R617" s="352"/>
    </row>
    <row r="618" spans="2:18" s="347" customFormat="1" ht="35.1" customHeight="1" x14ac:dyDescent="0.25">
      <c r="B618" s="618">
        <f>'7. LISTADO DE PELÍCULAS'!B397</f>
        <v>0</v>
      </c>
      <c r="C618" s="619">
        <f>'7. LISTADO DE PELÍCULAS'!C397</f>
        <v>0</v>
      </c>
      <c r="D618" s="618">
        <f>'7. LISTADO DE PELÍCULAS'!D397</f>
        <v>0</v>
      </c>
      <c r="E618" s="625" t="e">
        <f>VLOOKUP(D618,PAÍSES!$A$2:$C$200,3,FALSE)</f>
        <v>#N/A</v>
      </c>
      <c r="F618" s="622">
        <f>'7. LISTADO DE PELÍCULAS'!F397</f>
        <v>0</v>
      </c>
      <c r="G618" s="624">
        <f>'7. LISTADO DE PELÍCULAS'!G397</f>
        <v>0</v>
      </c>
      <c r="H618" s="622">
        <f>'7. LISTADO DE PELÍCULAS'!H397</f>
        <v>0</v>
      </c>
      <c r="I618" s="623">
        <f>'7. LISTADO DE PELÍCULAS'!I397</f>
        <v>0</v>
      </c>
      <c r="J618" s="623">
        <f>'7. LISTADO DE PELÍCULAS'!J397</f>
        <v>0</v>
      </c>
      <c r="K618" s="624">
        <f>'7. LISTADO DE PELÍCULAS'!K397</f>
        <v>0</v>
      </c>
      <c r="L618" s="622">
        <f>'7. LISTADO DE PELÍCULAS'!L397</f>
        <v>0</v>
      </c>
      <c r="M618" s="623">
        <f>'7. LISTADO DE PELÍCULAS'!M397</f>
        <v>0</v>
      </c>
      <c r="N618" s="624">
        <f>'7. LISTADO DE PELÍCULAS'!N397</f>
        <v>0</v>
      </c>
      <c r="O618" s="32"/>
      <c r="P618" s="352"/>
      <c r="Q618" s="352"/>
      <c r="R618" s="352"/>
    </row>
    <row r="619" spans="2:18" s="347" customFormat="1" ht="35.1" customHeight="1" x14ac:dyDescent="0.25">
      <c r="B619" s="618">
        <f>'7. LISTADO DE PELÍCULAS'!B398</f>
        <v>0</v>
      </c>
      <c r="C619" s="619">
        <f>'7. LISTADO DE PELÍCULAS'!C398</f>
        <v>0</v>
      </c>
      <c r="D619" s="618">
        <f>'7. LISTADO DE PELÍCULAS'!D398</f>
        <v>0</v>
      </c>
      <c r="E619" s="625" t="e">
        <f>VLOOKUP(D619,PAÍSES!$A$2:$C$200,3,FALSE)</f>
        <v>#N/A</v>
      </c>
      <c r="F619" s="622">
        <f>'7. LISTADO DE PELÍCULAS'!F398</f>
        <v>0</v>
      </c>
      <c r="G619" s="624">
        <f>'7. LISTADO DE PELÍCULAS'!G398</f>
        <v>0</v>
      </c>
      <c r="H619" s="622">
        <f>'7. LISTADO DE PELÍCULAS'!H398</f>
        <v>0</v>
      </c>
      <c r="I619" s="623">
        <f>'7. LISTADO DE PELÍCULAS'!I398</f>
        <v>0</v>
      </c>
      <c r="J619" s="623">
        <f>'7. LISTADO DE PELÍCULAS'!J398</f>
        <v>0</v>
      </c>
      <c r="K619" s="624">
        <f>'7. LISTADO DE PELÍCULAS'!K398</f>
        <v>0</v>
      </c>
      <c r="L619" s="622">
        <f>'7. LISTADO DE PELÍCULAS'!L398</f>
        <v>0</v>
      </c>
      <c r="M619" s="623">
        <f>'7. LISTADO DE PELÍCULAS'!M398</f>
        <v>0</v>
      </c>
      <c r="N619" s="624">
        <f>'7. LISTADO DE PELÍCULAS'!N398</f>
        <v>0</v>
      </c>
      <c r="O619" s="32"/>
      <c r="P619" s="352"/>
      <c r="Q619" s="352"/>
      <c r="R619" s="352"/>
    </row>
    <row r="620" spans="2:18" s="347" customFormat="1" ht="35.1" customHeight="1" x14ac:dyDescent="0.25">
      <c r="B620" s="618">
        <f>'7. LISTADO DE PELÍCULAS'!B399</f>
        <v>0</v>
      </c>
      <c r="C620" s="619">
        <f>'7. LISTADO DE PELÍCULAS'!C399</f>
        <v>0</v>
      </c>
      <c r="D620" s="618">
        <f>'7. LISTADO DE PELÍCULAS'!D399</f>
        <v>0</v>
      </c>
      <c r="E620" s="625" t="e">
        <f>VLOOKUP(D620,PAÍSES!$A$2:$C$200,3,FALSE)</f>
        <v>#N/A</v>
      </c>
      <c r="F620" s="622">
        <f>'7. LISTADO DE PELÍCULAS'!F399</f>
        <v>0</v>
      </c>
      <c r="G620" s="624">
        <f>'7. LISTADO DE PELÍCULAS'!G399</f>
        <v>0</v>
      </c>
      <c r="H620" s="622">
        <f>'7. LISTADO DE PELÍCULAS'!H399</f>
        <v>0</v>
      </c>
      <c r="I620" s="623">
        <f>'7. LISTADO DE PELÍCULAS'!I399</f>
        <v>0</v>
      </c>
      <c r="J620" s="623">
        <f>'7. LISTADO DE PELÍCULAS'!J399</f>
        <v>0</v>
      </c>
      <c r="K620" s="624">
        <f>'7. LISTADO DE PELÍCULAS'!K399</f>
        <v>0</v>
      </c>
      <c r="L620" s="622">
        <f>'7. LISTADO DE PELÍCULAS'!L399</f>
        <v>0</v>
      </c>
      <c r="M620" s="623">
        <f>'7. LISTADO DE PELÍCULAS'!M399</f>
        <v>0</v>
      </c>
      <c r="N620" s="624">
        <f>'7. LISTADO DE PELÍCULAS'!N399</f>
        <v>0</v>
      </c>
      <c r="O620" s="32"/>
      <c r="P620" s="352"/>
      <c r="Q620" s="352"/>
      <c r="R620" s="352"/>
    </row>
    <row r="621" spans="2:18" s="347" customFormat="1" ht="35.1" customHeight="1" x14ac:dyDescent="0.25">
      <c r="B621" s="618">
        <f>'7. LISTADO DE PELÍCULAS'!B400</f>
        <v>0</v>
      </c>
      <c r="C621" s="619">
        <f>'7. LISTADO DE PELÍCULAS'!C400</f>
        <v>0</v>
      </c>
      <c r="D621" s="618">
        <f>'7. LISTADO DE PELÍCULAS'!D400</f>
        <v>0</v>
      </c>
      <c r="E621" s="625" t="e">
        <f>VLOOKUP(D621,PAÍSES!$A$2:$C$200,3,FALSE)</f>
        <v>#N/A</v>
      </c>
      <c r="F621" s="622">
        <f>'7. LISTADO DE PELÍCULAS'!F400</f>
        <v>0</v>
      </c>
      <c r="G621" s="624">
        <f>'7. LISTADO DE PELÍCULAS'!G400</f>
        <v>0</v>
      </c>
      <c r="H621" s="622">
        <f>'7. LISTADO DE PELÍCULAS'!H400</f>
        <v>0</v>
      </c>
      <c r="I621" s="623">
        <f>'7. LISTADO DE PELÍCULAS'!I400</f>
        <v>0</v>
      </c>
      <c r="J621" s="623">
        <f>'7. LISTADO DE PELÍCULAS'!J400</f>
        <v>0</v>
      </c>
      <c r="K621" s="624">
        <f>'7. LISTADO DE PELÍCULAS'!K400</f>
        <v>0</v>
      </c>
      <c r="L621" s="622">
        <f>'7. LISTADO DE PELÍCULAS'!L400</f>
        <v>0</v>
      </c>
      <c r="M621" s="623">
        <f>'7. LISTADO DE PELÍCULAS'!M400</f>
        <v>0</v>
      </c>
      <c r="N621" s="624">
        <f>'7. LISTADO DE PELÍCULAS'!N400</f>
        <v>0</v>
      </c>
      <c r="O621" s="32"/>
      <c r="P621" s="352"/>
      <c r="Q621" s="352"/>
      <c r="R621" s="352"/>
    </row>
    <row r="622" spans="2:18" s="347" customFormat="1" ht="35.1" customHeight="1" x14ac:dyDescent="0.25">
      <c r="B622" s="618">
        <f>'7. LISTADO DE PELÍCULAS'!B401</f>
        <v>0</v>
      </c>
      <c r="C622" s="619">
        <f>'7. LISTADO DE PELÍCULAS'!C401</f>
        <v>0</v>
      </c>
      <c r="D622" s="618">
        <f>'7. LISTADO DE PELÍCULAS'!D401</f>
        <v>0</v>
      </c>
      <c r="E622" s="625" t="e">
        <f>VLOOKUP(D622,PAÍSES!$A$2:$C$200,3,FALSE)</f>
        <v>#N/A</v>
      </c>
      <c r="F622" s="622">
        <f>'7. LISTADO DE PELÍCULAS'!F401</f>
        <v>0</v>
      </c>
      <c r="G622" s="624">
        <f>'7. LISTADO DE PELÍCULAS'!G401</f>
        <v>0</v>
      </c>
      <c r="H622" s="622">
        <f>'7. LISTADO DE PELÍCULAS'!H401</f>
        <v>0</v>
      </c>
      <c r="I622" s="623">
        <f>'7. LISTADO DE PELÍCULAS'!I401</f>
        <v>0</v>
      </c>
      <c r="J622" s="623">
        <f>'7. LISTADO DE PELÍCULAS'!J401</f>
        <v>0</v>
      </c>
      <c r="K622" s="624">
        <f>'7. LISTADO DE PELÍCULAS'!K401</f>
        <v>0</v>
      </c>
      <c r="L622" s="622">
        <f>'7. LISTADO DE PELÍCULAS'!L401</f>
        <v>0</v>
      </c>
      <c r="M622" s="623">
        <f>'7. LISTADO DE PELÍCULAS'!M401</f>
        <v>0</v>
      </c>
      <c r="N622" s="624">
        <f>'7. LISTADO DE PELÍCULAS'!N401</f>
        <v>0</v>
      </c>
      <c r="O622" s="32"/>
      <c r="P622" s="352"/>
      <c r="Q622" s="352"/>
      <c r="R622" s="352"/>
    </row>
    <row r="623" spans="2:18" s="347" customFormat="1" ht="35.1" customHeight="1" x14ac:dyDescent="0.25">
      <c r="B623" s="618">
        <f>'7. LISTADO DE PELÍCULAS'!B402</f>
        <v>0</v>
      </c>
      <c r="C623" s="619">
        <f>'7. LISTADO DE PELÍCULAS'!C402</f>
        <v>0</v>
      </c>
      <c r="D623" s="618">
        <f>'7. LISTADO DE PELÍCULAS'!D402</f>
        <v>0</v>
      </c>
      <c r="E623" s="625" t="e">
        <f>VLOOKUP(D623,PAÍSES!$A$2:$C$200,3,FALSE)</f>
        <v>#N/A</v>
      </c>
      <c r="F623" s="622">
        <f>'7. LISTADO DE PELÍCULAS'!F402</f>
        <v>0</v>
      </c>
      <c r="G623" s="624">
        <f>'7. LISTADO DE PELÍCULAS'!G402</f>
        <v>0</v>
      </c>
      <c r="H623" s="622">
        <f>'7. LISTADO DE PELÍCULAS'!H402</f>
        <v>0</v>
      </c>
      <c r="I623" s="623">
        <f>'7. LISTADO DE PELÍCULAS'!I402</f>
        <v>0</v>
      </c>
      <c r="J623" s="623">
        <f>'7. LISTADO DE PELÍCULAS'!J402</f>
        <v>0</v>
      </c>
      <c r="K623" s="624">
        <f>'7. LISTADO DE PELÍCULAS'!K402</f>
        <v>0</v>
      </c>
      <c r="L623" s="622">
        <f>'7. LISTADO DE PELÍCULAS'!L402</f>
        <v>0</v>
      </c>
      <c r="M623" s="623">
        <f>'7. LISTADO DE PELÍCULAS'!M402</f>
        <v>0</v>
      </c>
      <c r="N623" s="624">
        <f>'7. LISTADO DE PELÍCULAS'!N402</f>
        <v>0</v>
      </c>
      <c r="O623" s="32"/>
      <c r="P623" s="352"/>
      <c r="Q623" s="352"/>
      <c r="R623" s="352"/>
    </row>
    <row r="624" spans="2:18" s="347" customFormat="1" ht="35.1" customHeight="1" x14ac:dyDescent="0.25">
      <c r="B624" s="618">
        <f>'7. LISTADO DE PELÍCULAS'!B403</f>
        <v>0</v>
      </c>
      <c r="C624" s="619">
        <f>'7. LISTADO DE PELÍCULAS'!C403</f>
        <v>0</v>
      </c>
      <c r="D624" s="618">
        <f>'7. LISTADO DE PELÍCULAS'!D403</f>
        <v>0</v>
      </c>
      <c r="E624" s="625" t="e">
        <f>VLOOKUP(D624,PAÍSES!$A$2:$C$200,3,FALSE)</f>
        <v>#N/A</v>
      </c>
      <c r="F624" s="622">
        <f>'7. LISTADO DE PELÍCULAS'!F403</f>
        <v>0</v>
      </c>
      <c r="G624" s="624">
        <f>'7. LISTADO DE PELÍCULAS'!G403</f>
        <v>0</v>
      </c>
      <c r="H624" s="622">
        <f>'7. LISTADO DE PELÍCULAS'!H403</f>
        <v>0</v>
      </c>
      <c r="I624" s="623">
        <f>'7. LISTADO DE PELÍCULAS'!I403</f>
        <v>0</v>
      </c>
      <c r="J624" s="623">
        <f>'7. LISTADO DE PELÍCULAS'!J403</f>
        <v>0</v>
      </c>
      <c r="K624" s="624">
        <f>'7. LISTADO DE PELÍCULAS'!K403</f>
        <v>0</v>
      </c>
      <c r="L624" s="622">
        <f>'7. LISTADO DE PELÍCULAS'!L403</f>
        <v>0</v>
      </c>
      <c r="M624" s="623">
        <f>'7. LISTADO DE PELÍCULAS'!M403</f>
        <v>0</v>
      </c>
      <c r="N624" s="624">
        <f>'7. LISTADO DE PELÍCULAS'!N403</f>
        <v>0</v>
      </c>
      <c r="O624" s="32"/>
      <c r="P624" s="352"/>
      <c r="Q624" s="352"/>
      <c r="R624" s="352"/>
    </row>
    <row r="625" spans="2:18" s="347" customFormat="1" ht="35.1" customHeight="1" x14ac:dyDescent="0.25">
      <c r="B625" s="618">
        <f>'7. LISTADO DE PELÍCULAS'!B404</f>
        <v>0</v>
      </c>
      <c r="C625" s="619">
        <f>'7. LISTADO DE PELÍCULAS'!C404</f>
        <v>0</v>
      </c>
      <c r="D625" s="618">
        <f>'7. LISTADO DE PELÍCULAS'!D404</f>
        <v>0</v>
      </c>
      <c r="E625" s="625" t="e">
        <f>VLOOKUP(D625,PAÍSES!$A$2:$C$200,3,FALSE)</f>
        <v>#N/A</v>
      </c>
      <c r="F625" s="622">
        <f>'7. LISTADO DE PELÍCULAS'!F404</f>
        <v>0</v>
      </c>
      <c r="G625" s="624">
        <f>'7. LISTADO DE PELÍCULAS'!G404</f>
        <v>0</v>
      </c>
      <c r="H625" s="622">
        <f>'7. LISTADO DE PELÍCULAS'!H404</f>
        <v>0</v>
      </c>
      <c r="I625" s="623">
        <f>'7. LISTADO DE PELÍCULAS'!I404</f>
        <v>0</v>
      </c>
      <c r="J625" s="623">
        <f>'7. LISTADO DE PELÍCULAS'!J404</f>
        <v>0</v>
      </c>
      <c r="K625" s="624">
        <f>'7. LISTADO DE PELÍCULAS'!K404</f>
        <v>0</v>
      </c>
      <c r="L625" s="622">
        <f>'7. LISTADO DE PELÍCULAS'!L404</f>
        <v>0</v>
      </c>
      <c r="M625" s="623">
        <f>'7. LISTADO DE PELÍCULAS'!M404</f>
        <v>0</v>
      </c>
      <c r="N625" s="624">
        <f>'7. LISTADO DE PELÍCULAS'!N404</f>
        <v>0</v>
      </c>
      <c r="O625" s="32"/>
      <c r="P625" s="352"/>
      <c r="Q625" s="352"/>
      <c r="R625" s="352"/>
    </row>
    <row r="626" spans="2:18" s="347" customFormat="1" ht="35.1" customHeight="1" x14ac:dyDescent="0.25">
      <c r="B626" s="618">
        <f>'7. LISTADO DE PELÍCULAS'!B405</f>
        <v>0</v>
      </c>
      <c r="C626" s="619">
        <f>'7. LISTADO DE PELÍCULAS'!C405</f>
        <v>0</v>
      </c>
      <c r="D626" s="618">
        <f>'7. LISTADO DE PELÍCULAS'!D405</f>
        <v>0</v>
      </c>
      <c r="E626" s="625" t="e">
        <f>VLOOKUP(D626,PAÍSES!$A$2:$C$200,3,FALSE)</f>
        <v>#N/A</v>
      </c>
      <c r="F626" s="622">
        <f>'7. LISTADO DE PELÍCULAS'!F405</f>
        <v>0</v>
      </c>
      <c r="G626" s="624">
        <f>'7. LISTADO DE PELÍCULAS'!G405</f>
        <v>0</v>
      </c>
      <c r="H626" s="622">
        <f>'7. LISTADO DE PELÍCULAS'!H405</f>
        <v>0</v>
      </c>
      <c r="I626" s="623">
        <f>'7. LISTADO DE PELÍCULAS'!I405</f>
        <v>0</v>
      </c>
      <c r="J626" s="623">
        <f>'7. LISTADO DE PELÍCULAS'!J405</f>
        <v>0</v>
      </c>
      <c r="K626" s="624">
        <f>'7. LISTADO DE PELÍCULAS'!K405</f>
        <v>0</v>
      </c>
      <c r="L626" s="622">
        <f>'7. LISTADO DE PELÍCULAS'!L405</f>
        <v>0</v>
      </c>
      <c r="M626" s="623">
        <f>'7. LISTADO DE PELÍCULAS'!M405</f>
        <v>0</v>
      </c>
      <c r="N626" s="624">
        <f>'7. LISTADO DE PELÍCULAS'!N405</f>
        <v>0</v>
      </c>
      <c r="O626" s="32"/>
      <c r="P626" s="352"/>
      <c r="Q626" s="352"/>
      <c r="R626" s="352"/>
    </row>
    <row r="627" spans="2:18" s="347" customFormat="1" ht="35.1" customHeight="1" x14ac:dyDescent="0.25">
      <c r="B627" s="618">
        <f>'7. LISTADO DE PELÍCULAS'!B406</f>
        <v>0</v>
      </c>
      <c r="C627" s="619">
        <f>'7. LISTADO DE PELÍCULAS'!C406</f>
        <v>0</v>
      </c>
      <c r="D627" s="618">
        <f>'7. LISTADO DE PELÍCULAS'!D406</f>
        <v>0</v>
      </c>
      <c r="E627" s="625" t="e">
        <f>VLOOKUP(D627,PAÍSES!$A$2:$C$200,3,FALSE)</f>
        <v>#N/A</v>
      </c>
      <c r="F627" s="622">
        <f>'7. LISTADO DE PELÍCULAS'!F406</f>
        <v>0</v>
      </c>
      <c r="G627" s="624">
        <f>'7. LISTADO DE PELÍCULAS'!G406</f>
        <v>0</v>
      </c>
      <c r="H627" s="622">
        <f>'7. LISTADO DE PELÍCULAS'!H406</f>
        <v>0</v>
      </c>
      <c r="I627" s="623">
        <f>'7. LISTADO DE PELÍCULAS'!I406</f>
        <v>0</v>
      </c>
      <c r="J627" s="623">
        <f>'7. LISTADO DE PELÍCULAS'!J406</f>
        <v>0</v>
      </c>
      <c r="K627" s="624">
        <f>'7. LISTADO DE PELÍCULAS'!K406</f>
        <v>0</v>
      </c>
      <c r="L627" s="622">
        <f>'7. LISTADO DE PELÍCULAS'!L406</f>
        <v>0</v>
      </c>
      <c r="M627" s="623">
        <f>'7. LISTADO DE PELÍCULAS'!M406</f>
        <v>0</v>
      </c>
      <c r="N627" s="624">
        <f>'7. LISTADO DE PELÍCULAS'!N406</f>
        <v>0</v>
      </c>
      <c r="O627" s="32"/>
      <c r="P627" s="352"/>
      <c r="Q627" s="352"/>
      <c r="R627" s="352"/>
    </row>
    <row r="628" spans="2:18" s="347" customFormat="1" ht="35.1" customHeight="1" x14ac:dyDescent="0.25">
      <c r="B628" s="618">
        <f>'7. LISTADO DE PELÍCULAS'!B407</f>
        <v>0</v>
      </c>
      <c r="C628" s="619">
        <f>'7. LISTADO DE PELÍCULAS'!C407</f>
        <v>0</v>
      </c>
      <c r="D628" s="618">
        <f>'7. LISTADO DE PELÍCULAS'!D407</f>
        <v>0</v>
      </c>
      <c r="E628" s="625" t="e">
        <f>VLOOKUP(D628,PAÍSES!$A$2:$C$200,3,FALSE)</f>
        <v>#N/A</v>
      </c>
      <c r="F628" s="622">
        <f>'7. LISTADO DE PELÍCULAS'!F407</f>
        <v>0</v>
      </c>
      <c r="G628" s="624">
        <f>'7. LISTADO DE PELÍCULAS'!G407</f>
        <v>0</v>
      </c>
      <c r="H628" s="622">
        <f>'7. LISTADO DE PELÍCULAS'!H407</f>
        <v>0</v>
      </c>
      <c r="I628" s="623">
        <f>'7. LISTADO DE PELÍCULAS'!I407</f>
        <v>0</v>
      </c>
      <c r="J628" s="623">
        <f>'7. LISTADO DE PELÍCULAS'!J407</f>
        <v>0</v>
      </c>
      <c r="K628" s="624">
        <f>'7. LISTADO DE PELÍCULAS'!K407</f>
        <v>0</v>
      </c>
      <c r="L628" s="622">
        <f>'7. LISTADO DE PELÍCULAS'!L407</f>
        <v>0</v>
      </c>
      <c r="M628" s="623">
        <f>'7. LISTADO DE PELÍCULAS'!M407</f>
        <v>0</v>
      </c>
      <c r="N628" s="624">
        <f>'7. LISTADO DE PELÍCULAS'!N407</f>
        <v>0</v>
      </c>
      <c r="O628" s="32"/>
      <c r="P628" s="352"/>
      <c r="Q628" s="352"/>
      <c r="R628" s="352"/>
    </row>
    <row r="629" spans="2:18" s="347" customFormat="1" ht="35.1" customHeight="1" x14ac:dyDescent="0.25">
      <c r="B629" s="618">
        <f>'7. LISTADO DE PELÍCULAS'!B408</f>
        <v>0</v>
      </c>
      <c r="C629" s="619">
        <f>'7. LISTADO DE PELÍCULAS'!C408</f>
        <v>0</v>
      </c>
      <c r="D629" s="618">
        <f>'7. LISTADO DE PELÍCULAS'!D408</f>
        <v>0</v>
      </c>
      <c r="E629" s="625" t="e">
        <f>VLOOKUP(D629,PAÍSES!$A$2:$C$200,3,FALSE)</f>
        <v>#N/A</v>
      </c>
      <c r="F629" s="622">
        <f>'7. LISTADO DE PELÍCULAS'!F408</f>
        <v>0</v>
      </c>
      <c r="G629" s="624">
        <f>'7. LISTADO DE PELÍCULAS'!G408</f>
        <v>0</v>
      </c>
      <c r="H629" s="622">
        <f>'7. LISTADO DE PELÍCULAS'!H408</f>
        <v>0</v>
      </c>
      <c r="I629" s="623">
        <f>'7. LISTADO DE PELÍCULAS'!I408</f>
        <v>0</v>
      </c>
      <c r="J629" s="623">
        <f>'7. LISTADO DE PELÍCULAS'!J408</f>
        <v>0</v>
      </c>
      <c r="K629" s="624">
        <f>'7. LISTADO DE PELÍCULAS'!K408</f>
        <v>0</v>
      </c>
      <c r="L629" s="622">
        <f>'7. LISTADO DE PELÍCULAS'!L408</f>
        <v>0</v>
      </c>
      <c r="M629" s="623">
        <f>'7. LISTADO DE PELÍCULAS'!M408</f>
        <v>0</v>
      </c>
      <c r="N629" s="624">
        <f>'7. LISTADO DE PELÍCULAS'!N408</f>
        <v>0</v>
      </c>
      <c r="O629" s="32"/>
      <c r="P629" s="352"/>
      <c r="Q629" s="352"/>
      <c r="R629" s="352"/>
    </row>
    <row r="630" spans="2:18" s="347" customFormat="1" ht="35.1" customHeight="1" x14ac:dyDescent="0.25">
      <c r="B630" s="618">
        <f>'7. LISTADO DE PELÍCULAS'!B409</f>
        <v>0</v>
      </c>
      <c r="C630" s="619">
        <f>'7. LISTADO DE PELÍCULAS'!C409</f>
        <v>0</v>
      </c>
      <c r="D630" s="618">
        <f>'7. LISTADO DE PELÍCULAS'!D409</f>
        <v>0</v>
      </c>
      <c r="E630" s="625" t="e">
        <f>VLOOKUP(D630,PAÍSES!$A$2:$C$200,3,FALSE)</f>
        <v>#N/A</v>
      </c>
      <c r="F630" s="622">
        <f>'7. LISTADO DE PELÍCULAS'!F409</f>
        <v>0</v>
      </c>
      <c r="G630" s="624">
        <f>'7. LISTADO DE PELÍCULAS'!G409</f>
        <v>0</v>
      </c>
      <c r="H630" s="622">
        <f>'7. LISTADO DE PELÍCULAS'!H409</f>
        <v>0</v>
      </c>
      <c r="I630" s="623">
        <f>'7. LISTADO DE PELÍCULAS'!I409</f>
        <v>0</v>
      </c>
      <c r="J630" s="623">
        <f>'7. LISTADO DE PELÍCULAS'!J409</f>
        <v>0</v>
      </c>
      <c r="K630" s="624">
        <f>'7. LISTADO DE PELÍCULAS'!K409</f>
        <v>0</v>
      </c>
      <c r="L630" s="622">
        <f>'7. LISTADO DE PELÍCULAS'!L409</f>
        <v>0</v>
      </c>
      <c r="M630" s="623">
        <f>'7. LISTADO DE PELÍCULAS'!M409</f>
        <v>0</v>
      </c>
      <c r="N630" s="624">
        <f>'7. LISTADO DE PELÍCULAS'!N409</f>
        <v>0</v>
      </c>
      <c r="O630" s="32"/>
      <c r="P630" s="352"/>
      <c r="Q630" s="352"/>
      <c r="R630" s="352"/>
    </row>
    <row r="631" spans="2:18" s="347" customFormat="1" ht="35.1" customHeight="1" x14ac:dyDescent="0.25">
      <c r="B631" s="618">
        <f>'7. LISTADO DE PELÍCULAS'!B410</f>
        <v>0</v>
      </c>
      <c r="C631" s="619">
        <f>'7. LISTADO DE PELÍCULAS'!C410</f>
        <v>0</v>
      </c>
      <c r="D631" s="618">
        <f>'7. LISTADO DE PELÍCULAS'!D410</f>
        <v>0</v>
      </c>
      <c r="E631" s="625" t="e">
        <f>VLOOKUP(D631,PAÍSES!$A$2:$C$200,3,FALSE)</f>
        <v>#N/A</v>
      </c>
      <c r="F631" s="622">
        <f>'7. LISTADO DE PELÍCULAS'!F410</f>
        <v>0</v>
      </c>
      <c r="G631" s="624">
        <f>'7. LISTADO DE PELÍCULAS'!G410</f>
        <v>0</v>
      </c>
      <c r="H631" s="622">
        <f>'7. LISTADO DE PELÍCULAS'!H410</f>
        <v>0</v>
      </c>
      <c r="I631" s="623">
        <f>'7. LISTADO DE PELÍCULAS'!I410</f>
        <v>0</v>
      </c>
      <c r="J631" s="623">
        <f>'7. LISTADO DE PELÍCULAS'!J410</f>
        <v>0</v>
      </c>
      <c r="K631" s="624">
        <f>'7. LISTADO DE PELÍCULAS'!K410</f>
        <v>0</v>
      </c>
      <c r="L631" s="622">
        <f>'7. LISTADO DE PELÍCULAS'!L410</f>
        <v>0</v>
      </c>
      <c r="M631" s="623">
        <f>'7. LISTADO DE PELÍCULAS'!M410</f>
        <v>0</v>
      </c>
      <c r="N631" s="624">
        <f>'7. LISTADO DE PELÍCULAS'!N410</f>
        <v>0</v>
      </c>
      <c r="O631" s="32"/>
      <c r="P631" s="352"/>
      <c r="Q631" s="352"/>
      <c r="R631" s="352"/>
    </row>
    <row r="632" spans="2:18" s="347" customFormat="1" ht="35.1" customHeight="1" x14ac:dyDescent="0.25">
      <c r="B632" s="618">
        <f>'7. LISTADO DE PELÍCULAS'!B411</f>
        <v>0</v>
      </c>
      <c r="C632" s="619">
        <f>'7. LISTADO DE PELÍCULAS'!C411</f>
        <v>0</v>
      </c>
      <c r="D632" s="618">
        <f>'7. LISTADO DE PELÍCULAS'!D411</f>
        <v>0</v>
      </c>
      <c r="E632" s="625" t="e">
        <f>VLOOKUP(D632,PAÍSES!$A$2:$C$200,3,FALSE)</f>
        <v>#N/A</v>
      </c>
      <c r="F632" s="622">
        <f>'7. LISTADO DE PELÍCULAS'!F411</f>
        <v>0</v>
      </c>
      <c r="G632" s="624">
        <f>'7. LISTADO DE PELÍCULAS'!G411</f>
        <v>0</v>
      </c>
      <c r="H632" s="622">
        <f>'7. LISTADO DE PELÍCULAS'!H411</f>
        <v>0</v>
      </c>
      <c r="I632" s="623">
        <f>'7. LISTADO DE PELÍCULAS'!I411</f>
        <v>0</v>
      </c>
      <c r="J632" s="623">
        <f>'7. LISTADO DE PELÍCULAS'!J411</f>
        <v>0</v>
      </c>
      <c r="K632" s="624">
        <f>'7. LISTADO DE PELÍCULAS'!K411</f>
        <v>0</v>
      </c>
      <c r="L632" s="622">
        <f>'7. LISTADO DE PELÍCULAS'!L411</f>
        <v>0</v>
      </c>
      <c r="M632" s="623">
        <f>'7. LISTADO DE PELÍCULAS'!M411</f>
        <v>0</v>
      </c>
      <c r="N632" s="624">
        <f>'7. LISTADO DE PELÍCULAS'!N411</f>
        <v>0</v>
      </c>
      <c r="O632" s="32"/>
      <c r="P632" s="352"/>
      <c r="Q632" s="352"/>
      <c r="R632" s="352"/>
    </row>
    <row r="633" spans="2:18" s="347" customFormat="1" ht="35.1" customHeight="1" x14ac:dyDescent="0.25">
      <c r="B633" s="618">
        <f>'7. LISTADO DE PELÍCULAS'!B412</f>
        <v>0</v>
      </c>
      <c r="C633" s="619">
        <f>'7. LISTADO DE PELÍCULAS'!C412</f>
        <v>0</v>
      </c>
      <c r="D633" s="618">
        <f>'7. LISTADO DE PELÍCULAS'!D412</f>
        <v>0</v>
      </c>
      <c r="E633" s="625" t="e">
        <f>VLOOKUP(D633,PAÍSES!$A$2:$C$200,3,FALSE)</f>
        <v>#N/A</v>
      </c>
      <c r="F633" s="622">
        <f>'7. LISTADO DE PELÍCULAS'!F412</f>
        <v>0</v>
      </c>
      <c r="G633" s="624">
        <f>'7. LISTADO DE PELÍCULAS'!G412</f>
        <v>0</v>
      </c>
      <c r="H633" s="622">
        <f>'7. LISTADO DE PELÍCULAS'!H412</f>
        <v>0</v>
      </c>
      <c r="I633" s="623">
        <f>'7. LISTADO DE PELÍCULAS'!I412</f>
        <v>0</v>
      </c>
      <c r="J633" s="623">
        <f>'7. LISTADO DE PELÍCULAS'!J412</f>
        <v>0</v>
      </c>
      <c r="K633" s="624">
        <f>'7. LISTADO DE PELÍCULAS'!K412</f>
        <v>0</v>
      </c>
      <c r="L633" s="622">
        <f>'7. LISTADO DE PELÍCULAS'!L412</f>
        <v>0</v>
      </c>
      <c r="M633" s="623">
        <f>'7. LISTADO DE PELÍCULAS'!M412</f>
        <v>0</v>
      </c>
      <c r="N633" s="624">
        <f>'7. LISTADO DE PELÍCULAS'!N412</f>
        <v>0</v>
      </c>
      <c r="O633" s="32"/>
      <c r="P633" s="352"/>
      <c r="Q633" s="352"/>
      <c r="R633" s="352"/>
    </row>
    <row r="634" spans="2:18" s="347" customFormat="1" ht="35.1" customHeight="1" x14ac:dyDescent="0.25">
      <c r="B634" s="618">
        <f>'7. LISTADO DE PELÍCULAS'!B413</f>
        <v>0</v>
      </c>
      <c r="C634" s="619">
        <f>'7. LISTADO DE PELÍCULAS'!C413</f>
        <v>0</v>
      </c>
      <c r="D634" s="618">
        <f>'7. LISTADO DE PELÍCULAS'!D413</f>
        <v>0</v>
      </c>
      <c r="E634" s="625" t="e">
        <f>VLOOKUP(D634,PAÍSES!$A$2:$C$200,3,FALSE)</f>
        <v>#N/A</v>
      </c>
      <c r="F634" s="622">
        <f>'7. LISTADO DE PELÍCULAS'!F413</f>
        <v>0</v>
      </c>
      <c r="G634" s="624">
        <f>'7. LISTADO DE PELÍCULAS'!G413</f>
        <v>0</v>
      </c>
      <c r="H634" s="622">
        <f>'7. LISTADO DE PELÍCULAS'!H413</f>
        <v>0</v>
      </c>
      <c r="I634" s="623">
        <f>'7. LISTADO DE PELÍCULAS'!I413</f>
        <v>0</v>
      </c>
      <c r="J634" s="623">
        <f>'7. LISTADO DE PELÍCULAS'!J413</f>
        <v>0</v>
      </c>
      <c r="K634" s="624">
        <f>'7. LISTADO DE PELÍCULAS'!K413</f>
        <v>0</v>
      </c>
      <c r="L634" s="622">
        <f>'7. LISTADO DE PELÍCULAS'!L413</f>
        <v>0</v>
      </c>
      <c r="M634" s="623">
        <f>'7. LISTADO DE PELÍCULAS'!M413</f>
        <v>0</v>
      </c>
      <c r="N634" s="624">
        <f>'7. LISTADO DE PELÍCULAS'!N413</f>
        <v>0</v>
      </c>
      <c r="O634" s="32"/>
      <c r="P634" s="352"/>
      <c r="Q634" s="352"/>
      <c r="R634" s="352"/>
    </row>
    <row r="635" spans="2:18" s="347" customFormat="1" ht="35.1" customHeight="1" x14ac:dyDescent="0.25">
      <c r="B635" s="618">
        <f>'7. LISTADO DE PELÍCULAS'!B414</f>
        <v>0</v>
      </c>
      <c r="C635" s="619">
        <f>'7. LISTADO DE PELÍCULAS'!C414</f>
        <v>0</v>
      </c>
      <c r="D635" s="618">
        <f>'7. LISTADO DE PELÍCULAS'!D414</f>
        <v>0</v>
      </c>
      <c r="E635" s="625" t="e">
        <f>VLOOKUP(D635,PAÍSES!$A$2:$C$200,3,FALSE)</f>
        <v>#N/A</v>
      </c>
      <c r="F635" s="622">
        <f>'7. LISTADO DE PELÍCULAS'!F414</f>
        <v>0</v>
      </c>
      <c r="G635" s="624">
        <f>'7. LISTADO DE PELÍCULAS'!G414</f>
        <v>0</v>
      </c>
      <c r="H635" s="622">
        <f>'7. LISTADO DE PELÍCULAS'!H414</f>
        <v>0</v>
      </c>
      <c r="I635" s="623">
        <f>'7. LISTADO DE PELÍCULAS'!I414</f>
        <v>0</v>
      </c>
      <c r="J635" s="623">
        <f>'7. LISTADO DE PELÍCULAS'!J414</f>
        <v>0</v>
      </c>
      <c r="K635" s="624">
        <f>'7. LISTADO DE PELÍCULAS'!K414</f>
        <v>0</v>
      </c>
      <c r="L635" s="622">
        <f>'7. LISTADO DE PELÍCULAS'!L414</f>
        <v>0</v>
      </c>
      <c r="M635" s="623">
        <f>'7. LISTADO DE PELÍCULAS'!M414</f>
        <v>0</v>
      </c>
      <c r="N635" s="624">
        <f>'7. LISTADO DE PELÍCULAS'!N414</f>
        <v>0</v>
      </c>
      <c r="O635" s="32"/>
      <c r="P635" s="352"/>
      <c r="Q635" s="352"/>
      <c r="R635" s="352"/>
    </row>
    <row r="636" spans="2:18" s="347" customFormat="1" ht="35.1" customHeight="1" x14ac:dyDescent="0.25">
      <c r="B636" s="618">
        <f>'7. LISTADO DE PELÍCULAS'!B415</f>
        <v>0</v>
      </c>
      <c r="C636" s="619">
        <f>'7. LISTADO DE PELÍCULAS'!C415</f>
        <v>0</v>
      </c>
      <c r="D636" s="618">
        <f>'7. LISTADO DE PELÍCULAS'!D415</f>
        <v>0</v>
      </c>
      <c r="E636" s="625" t="e">
        <f>VLOOKUP(D636,PAÍSES!$A$2:$C$200,3,FALSE)</f>
        <v>#N/A</v>
      </c>
      <c r="F636" s="622">
        <f>'7. LISTADO DE PELÍCULAS'!F415</f>
        <v>0</v>
      </c>
      <c r="G636" s="624">
        <f>'7. LISTADO DE PELÍCULAS'!G415</f>
        <v>0</v>
      </c>
      <c r="H636" s="622">
        <f>'7. LISTADO DE PELÍCULAS'!H415</f>
        <v>0</v>
      </c>
      <c r="I636" s="623">
        <f>'7. LISTADO DE PELÍCULAS'!I415</f>
        <v>0</v>
      </c>
      <c r="J636" s="623">
        <f>'7. LISTADO DE PELÍCULAS'!J415</f>
        <v>0</v>
      </c>
      <c r="K636" s="624">
        <f>'7. LISTADO DE PELÍCULAS'!K415</f>
        <v>0</v>
      </c>
      <c r="L636" s="622">
        <f>'7. LISTADO DE PELÍCULAS'!L415</f>
        <v>0</v>
      </c>
      <c r="M636" s="623">
        <f>'7. LISTADO DE PELÍCULAS'!M415</f>
        <v>0</v>
      </c>
      <c r="N636" s="624">
        <f>'7. LISTADO DE PELÍCULAS'!N415</f>
        <v>0</v>
      </c>
      <c r="O636" s="32"/>
      <c r="P636" s="352"/>
      <c r="Q636" s="352"/>
      <c r="R636" s="352"/>
    </row>
    <row r="637" spans="2:18" s="347" customFormat="1" ht="35.1" customHeight="1" x14ac:dyDescent="0.25">
      <c r="B637" s="618">
        <f>'7. LISTADO DE PELÍCULAS'!B416</f>
        <v>0</v>
      </c>
      <c r="C637" s="619">
        <f>'7. LISTADO DE PELÍCULAS'!C416</f>
        <v>0</v>
      </c>
      <c r="D637" s="618">
        <f>'7. LISTADO DE PELÍCULAS'!D416</f>
        <v>0</v>
      </c>
      <c r="E637" s="625" t="e">
        <f>VLOOKUP(D637,PAÍSES!$A$2:$C$200,3,FALSE)</f>
        <v>#N/A</v>
      </c>
      <c r="F637" s="622">
        <f>'7. LISTADO DE PELÍCULAS'!F416</f>
        <v>0</v>
      </c>
      <c r="G637" s="624">
        <f>'7. LISTADO DE PELÍCULAS'!G416</f>
        <v>0</v>
      </c>
      <c r="H637" s="622">
        <f>'7. LISTADO DE PELÍCULAS'!H416</f>
        <v>0</v>
      </c>
      <c r="I637" s="623">
        <f>'7. LISTADO DE PELÍCULAS'!I416</f>
        <v>0</v>
      </c>
      <c r="J637" s="623">
        <f>'7. LISTADO DE PELÍCULAS'!J416</f>
        <v>0</v>
      </c>
      <c r="K637" s="624">
        <f>'7. LISTADO DE PELÍCULAS'!K416</f>
        <v>0</v>
      </c>
      <c r="L637" s="622">
        <f>'7. LISTADO DE PELÍCULAS'!L416</f>
        <v>0</v>
      </c>
      <c r="M637" s="623">
        <f>'7. LISTADO DE PELÍCULAS'!M416</f>
        <v>0</v>
      </c>
      <c r="N637" s="624">
        <f>'7. LISTADO DE PELÍCULAS'!N416</f>
        <v>0</v>
      </c>
      <c r="O637" s="32"/>
      <c r="P637" s="352"/>
      <c r="Q637" s="352"/>
      <c r="R637" s="352"/>
    </row>
    <row r="638" spans="2:18" s="347" customFormat="1" ht="35.1" customHeight="1" x14ac:dyDescent="0.25">
      <c r="B638" s="618">
        <f>'7. LISTADO DE PELÍCULAS'!B417</f>
        <v>0</v>
      </c>
      <c r="C638" s="619">
        <f>'7. LISTADO DE PELÍCULAS'!C417</f>
        <v>0</v>
      </c>
      <c r="D638" s="618">
        <f>'7. LISTADO DE PELÍCULAS'!D417</f>
        <v>0</v>
      </c>
      <c r="E638" s="625" t="e">
        <f>VLOOKUP(D638,PAÍSES!$A$2:$C$200,3,FALSE)</f>
        <v>#N/A</v>
      </c>
      <c r="F638" s="622">
        <f>'7. LISTADO DE PELÍCULAS'!F417</f>
        <v>0</v>
      </c>
      <c r="G638" s="624">
        <f>'7. LISTADO DE PELÍCULAS'!G417</f>
        <v>0</v>
      </c>
      <c r="H638" s="622">
        <f>'7. LISTADO DE PELÍCULAS'!H417</f>
        <v>0</v>
      </c>
      <c r="I638" s="623">
        <f>'7. LISTADO DE PELÍCULAS'!I417</f>
        <v>0</v>
      </c>
      <c r="J638" s="623">
        <f>'7. LISTADO DE PELÍCULAS'!J417</f>
        <v>0</v>
      </c>
      <c r="K638" s="624">
        <f>'7. LISTADO DE PELÍCULAS'!K417</f>
        <v>0</v>
      </c>
      <c r="L638" s="622">
        <f>'7. LISTADO DE PELÍCULAS'!L417</f>
        <v>0</v>
      </c>
      <c r="M638" s="623">
        <f>'7. LISTADO DE PELÍCULAS'!M417</f>
        <v>0</v>
      </c>
      <c r="N638" s="624">
        <f>'7. LISTADO DE PELÍCULAS'!N417</f>
        <v>0</v>
      </c>
      <c r="O638" s="32"/>
      <c r="P638" s="352"/>
      <c r="Q638" s="352"/>
      <c r="R638" s="352"/>
    </row>
    <row r="639" spans="2:18" s="347" customFormat="1" ht="35.1" customHeight="1" x14ac:dyDescent="0.25">
      <c r="B639" s="618">
        <f>'7. LISTADO DE PELÍCULAS'!B418</f>
        <v>0</v>
      </c>
      <c r="C639" s="619">
        <f>'7. LISTADO DE PELÍCULAS'!C418</f>
        <v>0</v>
      </c>
      <c r="D639" s="618">
        <f>'7. LISTADO DE PELÍCULAS'!D418</f>
        <v>0</v>
      </c>
      <c r="E639" s="625" t="e">
        <f>VLOOKUP(D639,PAÍSES!$A$2:$C$200,3,FALSE)</f>
        <v>#N/A</v>
      </c>
      <c r="F639" s="622">
        <f>'7. LISTADO DE PELÍCULAS'!F418</f>
        <v>0</v>
      </c>
      <c r="G639" s="624">
        <f>'7. LISTADO DE PELÍCULAS'!G418</f>
        <v>0</v>
      </c>
      <c r="H639" s="622">
        <f>'7. LISTADO DE PELÍCULAS'!H418</f>
        <v>0</v>
      </c>
      <c r="I639" s="623">
        <f>'7. LISTADO DE PELÍCULAS'!I418</f>
        <v>0</v>
      </c>
      <c r="J639" s="623">
        <f>'7. LISTADO DE PELÍCULAS'!J418</f>
        <v>0</v>
      </c>
      <c r="K639" s="624">
        <f>'7. LISTADO DE PELÍCULAS'!K418</f>
        <v>0</v>
      </c>
      <c r="L639" s="622">
        <f>'7. LISTADO DE PELÍCULAS'!L418</f>
        <v>0</v>
      </c>
      <c r="M639" s="623">
        <f>'7. LISTADO DE PELÍCULAS'!M418</f>
        <v>0</v>
      </c>
      <c r="N639" s="624">
        <f>'7. LISTADO DE PELÍCULAS'!N418</f>
        <v>0</v>
      </c>
      <c r="O639" s="32"/>
      <c r="P639" s="352"/>
      <c r="Q639" s="352"/>
      <c r="R639" s="352"/>
    </row>
    <row r="640" spans="2:18" s="347" customFormat="1" ht="35.1" customHeight="1" x14ac:dyDescent="0.25">
      <c r="B640" s="618">
        <f>'7. LISTADO DE PELÍCULAS'!B419</f>
        <v>0</v>
      </c>
      <c r="C640" s="619">
        <f>'7. LISTADO DE PELÍCULAS'!C419</f>
        <v>0</v>
      </c>
      <c r="D640" s="618">
        <f>'7. LISTADO DE PELÍCULAS'!D419</f>
        <v>0</v>
      </c>
      <c r="E640" s="625" t="e">
        <f>VLOOKUP(D640,PAÍSES!$A$2:$C$200,3,FALSE)</f>
        <v>#N/A</v>
      </c>
      <c r="F640" s="622">
        <f>'7. LISTADO DE PELÍCULAS'!F419</f>
        <v>0</v>
      </c>
      <c r="G640" s="624">
        <f>'7. LISTADO DE PELÍCULAS'!G419</f>
        <v>0</v>
      </c>
      <c r="H640" s="622">
        <f>'7. LISTADO DE PELÍCULAS'!H419</f>
        <v>0</v>
      </c>
      <c r="I640" s="623">
        <f>'7. LISTADO DE PELÍCULAS'!I419</f>
        <v>0</v>
      </c>
      <c r="J640" s="623">
        <f>'7. LISTADO DE PELÍCULAS'!J419</f>
        <v>0</v>
      </c>
      <c r="K640" s="624">
        <f>'7. LISTADO DE PELÍCULAS'!K419</f>
        <v>0</v>
      </c>
      <c r="L640" s="622">
        <f>'7. LISTADO DE PELÍCULAS'!L419</f>
        <v>0</v>
      </c>
      <c r="M640" s="623">
        <f>'7. LISTADO DE PELÍCULAS'!M419</f>
        <v>0</v>
      </c>
      <c r="N640" s="624">
        <f>'7. LISTADO DE PELÍCULAS'!N419</f>
        <v>0</v>
      </c>
      <c r="O640" s="32"/>
      <c r="P640" s="352"/>
      <c r="Q640" s="352"/>
      <c r="R640" s="352"/>
    </row>
    <row r="641" spans="2:18" s="347" customFormat="1" ht="35.1" customHeight="1" x14ac:dyDescent="0.25">
      <c r="B641" s="618">
        <f>'7. LISTADO DE PELÍCULAS'!B420</f>
        <v>0</v>
      </c>
      <c r="C641" s="619">
        <f>'7. LISTADO DE PELÍCULAS'!C420</f>
        <v>0</v>
      </c>
      <c r="D641" s="618">
        <f>'7. LISTADO DE PELÍCULAS'!D420</f>
        <v>0</v>
      </c>
      <c r="E641" s="625" t="e">
        <f>VLOOKUP(D641,PAÍSES!$A$2:$C$200,3,FALSE)</f>
        <v>#N/A</v>
      </c>
      <c r="F641" s="622">
        <f>'7. LISTADO DE PELÍCULAS'!F420</f>
        <v>0</v>
      </c>
      <c r="G641" s="624">
        <f>'7. LISTADO DE PELÍCULAS'!G420</f>
        <v>0</v>
      </c>
      <c r="H641" s="622">
        <f>'7. LISTADO DE PELÍCULAS'!H420</f>
        <v>0</v>
      </c>
      <c r="I641" s="623">
        <f>'7. LISTADO DE PELÍCULAS'!I420</f>
        <v>0</v>
      </c>
      <c r="J641" s="623">
        <f>'7. LISTADO DE PELÍCULAS'!J420</f>
        <v>0</v>
      </c>
      <c r="K641" s="624">
        <f>'7. LISTADO DE PELÍCULAS'!K420</f>
        <v>0</v>
      </c>
      <c r="L641" s="622">
        <f>'7. LISTADO DE PELÍCULAS'!L420</f>
        <v>0</v>
      </c>
      <c r="M641" s="623">
        <f>'7. LISTADO DE PELÍCULAS'!M420</f>
        <v>0</v>
      </c>
      <c r="N641" s="624">
        <f>'7. LISTADO DE PELÍCULAS'!N420</f>
        <v>0</v>
      </c>
      <c r="O641" s="32"/>
      <c r="P641" s="352"/>
      <c r="Q641" s="352"/>
      <c r="R641" s="352"/>
    </row>
    <row r="642" spans="2:18" s="347" customFormat="1" ht="35.1" customHeight="1" x14ac:dyDescent="0.25">
      <c r="B642" s="618">
        <f>'7. LISTADO DE PELÍCULAS'!B421</f>
        <v>0</v>
      </c>
      <c r="C642" s="619">
        <f>'7. LISTADO DE PELÍCULAS'!C421</f>
        <v>0</v>
      </c>
      <c r="D642" s="618">
        <f>'7. LISTADO DE PELÍCULAS'!D421</f>
        <v>0</v>
      </c>
      <c r="E642" s="625" t="e">
        <f>VLOOKUP(D642,PAÍSES!$A$2:$C$200,3,FALSE)</f>
        <v>#N/A</v>
      </c>
      <c r="F642" s="622">
        <f>'7. LISTADO DE PELÍCULAS'!F421</f>
        <v>0</v>
      </c>
      <c r="G642" s="624">
        <f>'7. LISTADO DE PELÍCULAS'!G421</f>
        <v>0</v>
      </c>
      <c r="H642" s="622">
        <f>'7. LISTADO DE PELÍCULAS'!H421</f>
        <v>0</v>
      </c>
      <c r="I642" s="623">
        <f>'7. LISTADO DE PELÍCULAS'!I421</f>
        <v>0</v>
      </c>
      <c r="J642" s="623">
        <f>'7. LISTADO DE PELÍCULAS'!J421</f>
        <v>0</v>
      </c>
      <c r="K642" s="624">
        <f>'7. LISTADO DE PELÍCULAS'!K421</f>
        <v>0</v>
      </c>
      <c r="L642" s="622">
        <f>'7. LISTADO DE PELÍCULAS'!L421</f>
        <v>0</v>
      </c>
      <c r="M642" s="623">
        <f>'7. LISTADO DE PELÍCULAS'!M421</f>
        <v>0</v>
      </c>
      <c r="N642" s="624">
        <f>'7. LISTADO DE PELÍCULAS'!N421</f>
        <v>0</v>
      </c>
      <c r="O642" s="32"/>
      <c r="P642" s="352"/>
      <c r="Q642" s="352"/>
      <c r="R642" s="352"/>
    </row>
    <row r="643" spans="2:18" s="347" customFormat="1" ht="35.1" customHeight="1" x14ac:dyDescent="0.25">
      <c r="B643" s="618">
        <f>'7. LISTADO DE PELÍCULAS'!B422</f>
        <v>0</v>
      </c>
      <c r="C643" s="619">
        <f>'7. LISTADO DE PELÍCULAS'!C422</f>
        <v>0</v>
      </c>
      <c r="D643" s="618">
        <f>'7. LISTADO DE PELÍCULAS'!D422</f>
        <v>0</v>
      </c>
      <c r="E643" s="625" t="e">
        <f>VLOOKUP(D643,PAÍSES!$A$2:$C$200,3,FALSE)</f>
        <v>#N/A</v>
      </c>
      <c r="F643" s="622">
        <f>'7. LISTADO DE PELÍCULAS'!F422</f>
        <v>0</v>
      </c>
      <c r="G643" s="624">
        <f>'7. LISTADO DE PELÍCULAS'!G422</f>
        <v>0</v>
      </c>
      <c r="H643" s="622">
        <f>'7. LISTADO DE PELÍCULAS'!H422</f>
        <v>0</v>
      </c>
      <c r="I643" s="623">
        <f>'7. LISTADO DE PELÍCULAS'!I422</f>
        <v>0</v>
      </c>
      <c r="J643" s="623">
        <f>'7. LISTADO DE PELÍCULAS'!J422</f>
        <v>0</v>
      </c>
      <c r="K643" s="624">
        <f>'7. LISTADO DE PELÍCULAS'!K422</f>
        <v>0</v>
      </c>
      <c r="L643" s="622">
        <f>'7. LISTADO DE PELÍCULAS'!L422</f>
        <v>0</v>
      </c>
      <c r="M643" s="623">
        <f>'7. LISTADO DE PELÍCULAS'!M422</f>
        <v>0</v>
      </c>
      <c r="N643" s="624">
        <f>'7. LISTADO DE PELÍCULAS'!N422</f>
        <v>0</v>
      </c>
      <c r="O643" s="32"/>
      <c r="P643" s="352"/>
      <c r="Q643" s="352"/>
      <c r="R643" s="352"/>
    </row>
    <row r="644" spans="2:18" s="347" customFormat="1" ht="35.1" customHeight="1" x14ac:dyDescent="0.25">
      <c r="B644" s="618">
        <f>'7. LISTADO DE PELÍCULAS'!B423</f>
        <v>0</v>
      </c>
      <c r="C644" s="619">
        <f>'7. LISTADO DE PELÍCULAS'!C423</f>
        <v>0</v>
      </c>
      <c r="D644" s="618">
        <f>'7. LISTADO DE PELÍCULAS'!D423</f>
        <v>0</v>
      </c>
      <c r="E644" s="625" t="e">
        <f>VLOOKUP(D644,PAÍSES!$A$2:$C$200,3,FALSE)</f>
        <v>#N/A</v>
      </c>
      <c r="F644" s="622">
        <f>'7. LISTADO DE PELÍCULAS'!F423</f>
        <v>0</v>
      </c>
      <c r="G644" s="624">
        <f>'7. LISTADO DE PELÍCULAS'!G423</f>
        <v>0</v>
      </c>
      <c r="H644" s="622">
        <f>'7. LISTADO DE PELÍCULAS'!H423</f>
        <v>0</v>
      </c>
      <c r="I644" s="623">
        <f>'7. LISTADO DE PELÍCULAS'!I423</f>
        <v>0</v>
      </c>
      <c r="J644" s="623">
        <f>'7. LISTADO DE PELÍCULAS'!J423</f>
        <v>0</v>
      </c>
      <c r="K644" s="624">
        <f>'7. LISTADO DE PELÍCULAS'!K423</f>
        <v>0</v>
      </c>
      <c r="L644" s="622">
        <f>'7. LISTADO DE PELÍCULAS'!L423</f>
        <v>0</v>
      </c>
      <c r="M644" s="623">
        <f>'7. LISTADO DE PELÍCULAS'!M423</f>
        <v>0</v>
      </c>
      <c r="N644" s="624">
        <f>'7. LISTADO DE PELÍCULAS'!N423</f>
        <v>0</v>
      </c>
      <c r="O644" s="32"/>
      <c r="P644" s="352"/>
      <c r="Q644" s="352"/>
      <c r="R644" s="352"/>
    </row>
    <row r="645" spans="2:18" s="347" customFormat="1" ht="35.1" customHeight="1" x14ac:dyDescent="0.25">
      <c r="B645" s="618">
        <f>'7. LISTADO DE PELÍCULAS'!B424</f>
        <v>0</v>
      </c>
      <c r="C645" s="619">
        <f>'7. LISTADO DE PELÍCULAS'!C424</f>
        <v>0</v>
      </c>
      <c r="D645" s="618">
        <f>'7. LISTADO DE PELÍCULAS'!D424</f>
        <v>0</v>
      </c>
      <c r="E645" s="625" t="e">
        <f>VLOOKUP(D645,PAÍSES!$A$2:$C$200,3,FALSE)</f>
        <v>#N/A</v>
      </c>
      <c r="F645" s="622">
        <f>'7. LISTADO DE PELÍCULAS'!F424</f>
        <v>0</v>
      </c>
      <c r="G645" s="624">
        <f>'7. LISTADO DE PELÍCULAS'!G424</f>
        <v>0</v>
      </c>
      <c r="H645" s="622">
        <f>'7. LISTADO DE PELÍCULAS'!H424</f>
        <v>0</v>
      </c>
      <c r="I645" s="623">
        <f>'7. LISTADO DE PELÍCULAS'!I424</f>
        <v>0</v>
      </c>
      <c r="J645" s="623">
        <f>'7. LISTADO DE PELÍCULAS'!J424</f>
        <v>0</v>
      </c>
      <c r="K645" s="624">
        <f>'7. LISTADO DE PELÍCULAS'!K424</f>
        <v>0</v>
      </c>
      <c r="L645" s="622">
        <f>'7. LISTADO DE PELÍCULAS'!L424</f>
        <v>0</v>
      </c>
      <c r="M645" s="623">
        <f>'7. LISTADO DE PELÍCULAS'!M424</f>
        <v>0</v>
      </c>
      <c r="N645" s="624">
        <f>'7. LISTADO DE PELÍCULAS'!N424</f>
        <v>0</v>
      </c>
      <c r="O645" s="32"/>
      <c r="P645" s="352"/>
      <c r="Q645" s="352"/>
      <c r="R645" s="352"/>
    </row>
    <row r="646" spans="2:18" s="347" customFormat="1" ht="35.1" customHeight="1" x14ac:dyDescent="0.25">
      <c r="B646" s="618">
        <f>'7. LISTADO DE PELÍCULAS'!B425</f>
        <v>0</v>
      </c>
      <c r="C646" s="619">
        <f>'7. LISTADO DE PELÍCULAS'!C425</f>
        <v>0</v>
      </c>
      <c r="D646" s="618">
        <f>'7. LISTADO DE PELÍCULAS'!D425</f>
        <v>0</v>
      </c>
      <c r="E646" s="625" t="e">
        <f>VLOOKUP(D646,PAÍSES!$A$2:$C$200,3,FALSE)</f>
        <v>#N/A</v>
      </c>
      <c r="F646" s="622">
        <f>'7. LISTADO DE PELÍCULAS'!F425</f>
        <v>0</v>
      </c>
      <c r="G646" s="624">
        <f>'7. LISTADO DE PELÍCULAS'!G425</f>
        <v>0</v>
      </c>
      <c r="H646" s="622">
        <f>'7. LISTADO DE PELÍCULAS'!H425</f>
        <v>0</v>
      </c>
      <c r="I646" s="623">
        <f>'7. LISTADO DE PELÍCULAS'!I425</f>
        <v>0</v>
      </c>
      <c r="J646" s="623">
        <f>'7. LISTADO DE PELÍCULAS'!J425</f>
        <v>0</v>
      </c>
      <c r="K646" s="624">
        <f>'7. LISTADO DE PELÍCULAS'!K425</f>
        <v>0</v>
      </c>
      <c r="L646" s="622">
        <f>'7. LISTADO DE PELÍCULAS'!L425</f>
        <v>0</v>
      </c>
      <c r="M646" s="623">
        <f>'7. LISTADO DE PELÍCULAS'!M425</f>
        <v>0</v>
      </c>
      <c r="N646" s="624">
        <f>'7. LISTADO DE PELÍCULAS'!N425</f>
        <v>0</v>
      </c>
      <c r="O646" s="32"/>
      <c r="P646" s="352"/>
      <c r="Q646" s="352"/>
      <c r="R646" s="352"/>
    </row>
    <row r="647" spans="2:18" s="347" customFormat="1" ht="35.1" customHeight="1" x14ac:dyDescent="0.25">
      <c r="B647" s="618">
        <f>'7. LISTADO DE PELÍCULAS'!B426</f>
        <v>0</v>
      </c>
      <c r="C647" s="619">
        <f>'7. LISTADO DE PELÍCULAS'!C426</f>
        <v>0</v>
      </c>
      <c r="D647" s="618">
        <f>'7. LISTADO DE PELÍCULAS'!D426</f>
        <v>0</v>
      </c>
      <c r="E647" s="625" t="e">
        <f>VLOOKUP(D647,PAÍSES!$A$2:$C$200,3,FALSE)</f>
        <v>#N/A</v>
      </c>
      <c r="F647" s="622">
        <f>'7. LISTADO DE PELÍCULAS'!F426</f>
        <v>0</v>
      </c>
      <c r="G647" s="624">
        <f>'7. LISTADO DE PELÍCULAS'!G426</f>
        <v>0</v>
      </c>
      <c r="H647" s="622">
        <f>'7. LISTADO DE PELÍCULAS'!H426</f>
        <v>0</v>
      </c>
      <c r="I647" s="623">
        <f>'7. LISTADO DE PELÍCULAS'!I426</f>
        <v>0</v>
      </c>
      <c r="J647" s="623">
        <f>'7. LISTADO DE PELÍCULAS'!J426</f>
        <v>0</v>
      </c>
      <c r="K647" s="624">
        <f>'7. LISTADO DE PELÍCULAS'!K426</f>
        <v>0</v>
      </c>
      <c r="L647" s="622">
        <f>'7. LISTADO DE PELÍCULAS'!L426</f>
        <v>0</v>
      </c>
      <c r="M647" s="623">
        <f>'7. LISTADO DE PELÍCULAS'!M426</f>
        <v>0</v>
      </c>
      <c r="N647" s="624">
        <f>'7. LISTADO DE PELÍCULAS'!N426</f>
        <v>0</v>
      </c>
      <c r="O647" s="32"/>
      <c r="P647" s="352"/>
      <c r="Q647" s="352"/>
      <c r="R647" s="352"/>
    </row>
    <row r="648" spans="2:18" s="347" customFormat="1" ht="35.1" customHeight="1" x14ac:dyDescent="0.25">
      <c r="B648" s="618">
        <f>'7. LISTADO DE PELÍCULAS'!B427</f>
        <v>0</v>
      </c>
      <c r="C648" s="619">
        <f>'7. LISTADO DE PELÍCULAS'!C427</f>
        <v>0</v>
      </c>
      <c r="D648" s="618">
        <f>'7. LISTADO DE PELÍCULAS'!D427</f>
        <v>0</v>
      </c>
      <c r="E648" s="625" t="e">
        <f>VLOOKUP(D648,PAÍSES!$A$2:$C$200,3,FALSE)</f>
        <v>#N/A</v>
      </c>
      <c r="F648" s="622">
        <f>'7. LISTADO DE PELÍCULAS'!F427</f>
        <v>0</v>
      </c>
      <c r="G648" s="624">
        <f>'7. LISTADO DE PELÍCULAS'!G427</f>
        <v>0</v>
      </c>
      <c r="H648" s="622">
        <f>'7. LISTADO DE PELÍCULAS'!H427</f>
        <v>0</v>
      </c>
      <c r="I648" s="623">
        <f>'7. LISTADO DE PELÍCULAS'!I427</f>
        <v>0</v>
      </c>
      <c r="J648" s="623">
        <f>'7. LISTADO DE PELÍCULAS'!J427</f>
        <v>0</v>
      </c>
      <c r="K648" s="624">
        <f>'7. LISTADO DE PELÍCULAS'!K427</f>
        <v>0</v>
      </c>
      <c r="L648" s="622">
        <f>'7. LISTADO DE PELÍCULAS'!L427</f>
        <v>0</v>
      </c>
      <c r="M648" s="623">
        <f>'7. LISTADO DE PELÍCULAS'!M427</f>
        <v>0</v>
      </c>
      <c r="N648" s="624">
        <f>'7. LISTADO DE PELÍCULAS'!N427</f>
        <v>0</v>
      </c>
      <c r="O648" s="32"/>
      <c r="P648" s="352"/>
      <c r="Q648" s="352"/>
      <c r="R648" s="352"/>
    </row>
    <row r="649" spans="2:18" s="347" customFormat="1" ht="35.1" customHeight="1" x14ac:dyDescent="0.25">
      <c r="B649" s="618">
        <f>'7. LISTADO DE PELÍCULAS'!B428</f>
        <v>0</v>
      </c>
      <c r="C649" s="619">
        <f>'7. LISTADO DE PELÍCULAS'!C428</f>
        <v>0</v>
      </c>
      <c r="D649" s="618">
        <f>'7. LISTADO DE PELÍCULAS'!D428</f>
        <v>0</v>
      </c>
      <c r="E649" s="625" t="e">
        <f>VLOOKUP(D649,PAÍSES!$A$2:$C$200,3,FALSE)</f>
        <v>#N/A</v>
      </c>
      <c r="F649" s="622">
        <f>'7. LISTADO DE PELÍCULAS'!F428</f>
        <v>0</v>
      </c>
      <c r="G649" s="624">
        <f>'7. LISTADO DE PELÍCULAS'!G428</f>
        <v>0</v>
      </c>
      <c r="H649" s="622">
        <f>'7. LISTADO DE PELÍCULAS'!H428</f>
        <v>0</v>
      </c>
      <c r="I649" s="623">
        <f>'7. LISTADO DE PELÍCULAS'!I428</f>
        <v>0</v>
      </c>
      <c r="J649" s="623">
        <f>'7. LISTADO DE PELÍCULAS'!J428</f>
        <v>0</v>
      </c>
      <c r="K649" s="624">
        <f>'7. LISTADO DE PELÍCULAS'!K428</f>
        <v>0</v>
      </c>
      <c r="L649" s="622">
        <f>'7. LISTADO DE PELÍCULAS'!L428</f>
        <v>0</v>
      </c>
      <c r="M649" s="623">
        <f>'7. LISTADO DE PELÍCULAS'!M428</f>
        <v>0</v>
      </c>
      <c r="N649" s="624">
        <f>'7. LISTADO DE PELÍCULAS'!N428</f>
        <v>0</v>
      </c>
      <c r="O649" s="32"/>
      <c r="P649" s="352"/>
      <c r="Q649" s="352"/>
      <c r="R649" s="352"/>
    </row>
    <row r="650" spans="2:18" s="347" customFormat="1" ht="35.1" customHeight="1" x14ac:dyDescent="0.25">
      <c r="B650" s="618">
        <f>'7. LISTADO DE PELÍCULAS'!B429</f>
        <v>0</v>
      </c>
      <c r="C650" s="619">
        <f>'7. LISTADO DE PELÍCULAS'!C429</f>
        <v>0</v>
      </c>
      <c r="D650" s="618">
        <f>'7. LISTADO DE PELÍCULAS'!D429</f>
        <v>0</v>
      </c>
      <c r="E650" s="625" t="e">
        <f>VLOOKUP(D650,PAÍSES!$A$2:$C$200,3,FALSE)</f>
        <v>#N/A</v>
      </c>
      <c r="F650" s="622">
        <f>'7. LISTADO DE PELÍCULAS'!F429</f>
        <v>0</v>
      </c>
      <c r="G650" s="624">
        <f>'7. LISTADO DE PELÍCULAS'!G429</f>
        <v>0</v>
      </c>
      <c r="H650" s="622">
        <f>'7. LISTADO DE PELÍCULAS'!H429</f>
        <v>0</v>
      </c>
      <c r="I650" s="623">
        <f>'7. LISTADO DE PELÍCULAS'!I429</f>
        <v>0</v>
      </c>
      <c r="J650" s="623">
        <f>'7. LISTADO DE PELÍCULAS'!J429</f>
        <v>0</v>
      </c>
      <c r="K650" s="624">
        <f>'7. LISTADO DE PELÍCULAS'!K429</f>
        <v>0</v>
      </c>
      <c r="L650" s="622">
        <f>'7. LISTADO DE PELÍCULAS'!L429</f>
        <v>0</v>
      </c>
      <c r="M650" s="623">
        <f>'7. LISTADO DE PELÍCULAS'!M429</f>
        <v>0</v>
      </c>
      <c r="N650" s="624">
        <f>'7. LISTADO DE PELÍCULAS'!N429</f>
        <v>0</v>
      </c>
      <c r="O650" s="32"/>
      <c r="P650" s="352"/>
      <c r="Q650" s="352"/>
      <c r="R650" s="352"/>
    </row>
    <row r="651" spans="2:18" s="347" customFormat="1" ht="35.1" customHeight="1" x14ac:dyDescent="0.25">
      <c r="B651" s="618">
        <f>'7. LISTADO DE PELÍCULAS'!B430</f>
        <v>0</v>
      </c>
      <c r="C651" s="619">
        <f>'7. LISTADO DE PELÍCULAS'!C430</f>
        <v>0</v>
      </c>
      <c r="D651" s="618">
        <f>'7. LISTADO DE PELÍCULAS'!D430</f>
        <v>0</v>
      </c>
      <c r="E651" s="625" t="e">
        <f>VLOOKUP(D651,PAÍSES!$A$2:$C$200,3,FALSE)</f>
        <v>#N/A</v>
      </c>
      <c r="F651" s="622">
        <f>'7. LISTADO DE PELÍCULAS'!F430</f>
        <v>0</v>
      </c>
      <c r="G651" s="624">
        <f>'7. LISTADO DE PELÍCULAS'!G430</f>
        <v>0</v>
      </c>
      <c r="H651" s="622">
        <f>'7. LISTADO DE PELÍCULAS'!H430</f>
        <v>0</v>
      </c>
      <c r="I651" s="623">
        <f>'7. LISTADO DE PELÍCULAS'!I430</f>
        <v>0</v>
      </c>
      <c r="J651" s="623">
        <f>'7. LISTADO DE PELÍCULAS'!J430</f>
        <v>0</v>
      </c>
      <c r="K651" s="624">
        <f>'7. LISTADO DE PELÍCULAS'!K430</f>
        <v>0</v>
      </c>
      <c r="L651" s="622">
        <f>'7. LISTADO DE PELÍCULAS'!L430</f>
        <v>0</v>
      </c>
      <c r="M651" s="623">
        <f>'7. LISTADO DE PELÍCULAS'!M430</f>
        <v>0</v>
      </c>
      <c r="N651" s="624">
        <f>'7. LISTADO DE PELÍCULAS'!N430</f>
        <v>0</v>
      </c>
      <c r="O651" s="32"/>
      <c r="P651" s="352"/>
      <c r="Q651" s="352"/>
      <c r="R651" s="352"/>
    </row>
    <row r="652" spans="2:18" s="347" customFormat="1" ht="35.1" customHeight="1" x14ac:dyDescent="0.25">
      <c r="B652" s="618">
        <f>'7. LISTADO DE PELÍCULAS'!B431</f>
        <v>0</v>
      </c>
      <c r="C652" s="619">
        <f>'7. LISTADO DE PELÍCULAS'!C431</f>
        <v>0</v>
      </c>
      <c r="D652" s="618">
        <f>'7. LISTADO DE PELÍCULAS'!D431</f>
        <v>0</v>
      </c>
      <c r="E652" s="625" t="e">
        <f>VLOOKUP(D652,PAÍSES!$A$2:$C$200,3,FALSE)</f>
        <v>#N/A</v>
      </c>
      <c r="F652" s="622">
        <f>'7. LISTADO DE PELÍCULAS'!F431</f>
        <v>0</v>
      </c>
      <c r="G652" s="624">
        <f>'7. LISTADO DE PELÍCULAS'!G431</f>
        <v>0</v>
      </c>
      <c r="H652" s="622">
        <f>'7. LISTADO DE PELÍCULAS'!H431</f>
        <v>0</v>
      </c>
      <c r="I652" s="623">
        <f>'7. LISTADO DE PELÍCULAS'!I431</f>
        <v>0</v>
      </c>
      <c r="J652" s="623">
        <f>'7. LISTADO DE PELÍCULAS'!J431</f>
        <v>0</v>
      </c>
      <c r="K652" s="624">
        <f>'7. LISTADO DE PELÍCULAS'!K431</f>
        <v>0</v>
      </c>
      <c r="L652" s="622">
        <f>'7. LISTADO DE PELÍCULAS'!L431</f>
        <v>0</v>
      </c>
      <c r="M652" s="623">
        <f>'7. LISTADO DE PELÍCULAS'!M431</f>
        <v>0</v>
      </c>
      <c r="N652" s="624">
        <f>'7. LISTADO DE PELÍCULAS'!N431</f>
        <v>0</v>
      </c>
      <c r="O652" s="32"/>
      <c r="P652" s="352"/>
      <c r="Q652" s="352"/>
      <c r="R652" s="352"/>
    </row>
    <row r="653" spans="2:18" s="347" customFormat="1" ht="35.1" customHeight="1" x14ac:dyDescent="0.25">
      <c r="B653" s="618">
        <f>'7. LISTADO DE PELÍCULAS'!B432</f>
        <v>0</v>
      </c>
      <c r="C653" s="619">
        <f>'7. LISTADO DE PELÍCULAS'!C432</f>
        <v>0</v>
      </c>
      <c r="D653" s="618">
        <f>'7. LISTADO DE PELÍCULAS'!D432</f>
        <v>0</v>
      </c>
      <c r="E653" s="625" t="e">
        <f>VLOOKUP(D653,PAÍSES!$A$2:$C$200,3,FALSE)</f>
        <v>#N/A</v>
      </c>
      <c r="F653" s="622">
        <f>'7. LISTADO DE PELÍCULAS'!F432</f>
        <v>0</v>
      </c>
      <c r="G653" s="624">
        <f>'7. LISTADO DE PELÍCULAS'!G432</f>
        <v>0</v>
      </c>
      <c r="H653" s="622">
        <f>'7. LISTADO DE PELÍCULAS'!H432</f>
        <v>0</v>
      </c>
      <c r="I653" s="623">
        <f>'7. LISTADO DE PELÍCULAS'!I432</f>
        <v>0</v>
      </c>
      <c r="J653" s="623">
        <f>'7. LISTADO DE PELÍCULAS'!J432</f>
        <v>0</v>
      </c>
      <c r="K653" s="624">
        <f>'7. LISTADO DE PELÍCULAS'!K432</f>
        <v>0</v>
      </c>
      <c r="L653" s="622">
        <f>'7. LISTADO DE PELÍCULAS'!L432</f>
        <v>0</v>
      </c>
      <c r="M653" s="623">
        <f>'7. LISTADO DE PELÍCULAS'!M432</f>
        <v>0</v>
      </c>
      <c r="N653" s="624">
        <f>'7. LISTADO DE PELÍCULAS'!N432</f>
        <v>0</v>
      </c>
      <c r="O653" s="32"/>
      <c r="P653" s="352"/>
      <c r="Q653" s="352"/>
      <c r="R653" s="352"/>
    </row>
    <row r="654" spans="2:18" s="347" customFormat="1" ht="35.1" customHeight="1" x14ac:dyDescent="0.25">
      <c r="B654" s="618">
        <f>'7. LISTADO DE PELÍCULAS'!B433</f>
        <v>0</v>
      </c>
      <c r="C654" s="619">
        <f>'7. LISTADO DE PELÍCULAS'!C433</f>
        <v>0</v>
      </c>
      <c r="D654" s="618">
        <f>'7. LISTADO DE PELÍCULAS'!D433</f>
        <v>0</v>
      </c>
      <c r="E654" s="625" t="e">
        <f>VLOOKUP(D654,PAÍSES!$A$2:$C$200,3,FALSE)</f>
        <v>#N/A</v>
      </c>
      <c r="F654" s="622">
        <f>'7. LISTADO DE PELÍCULAS'!F433</f>
        <v>0</v>
      </c>
      <c r="G654" s="624">
        <f>'7. LISTADO DE PELÍCULAS'!G433</f>
        <v>0</v>
      </c>
      <c r="H654" s="622">
        <f>'7. LISTADO DE PELÍCULAS'!H433</f>
        <v>0</v>
      </c>
      <c r="I654" s="623">
        <f>'7. LISTADO DE PELÍCULAS'!I433</f>
        <v>0</v>
      </c>
      <c r="J654" s="623">
        <f>'7. LISTADO DE PELÍCULAS'!J433</f>
        <v>0</v>
      </c>
      <c r="K654" s="624">
        <f>'7. LISTADO DE PELÍCULAS'!K433</f>
        <v>0</v>
      </c>
      <c r="L654" s="622">
        <f>'7. LISTADO DE PELÍCULAS'!L433</f>
        <v>0</v>
      </c>
      <c r="M654" s="623">
        <f>'7. LISTADO DE PELÍCULAS'!M433</f>
        <v>0</v>
      </c>
      <c r="N654" s="624">
        <f>'7. LISTADO DE PELÍCULAS'!N433</f>
        <v>0</v>
      </c>
      <c r="O654" s="32"/>
      <c r="P654" s="352"/>
      <c r="Q654" s="352"/>
      <c r="R654" s="352"/>
    </row>
    <row r="655" spans="2:18" s="347" customFormat="1" ht="35.1" customHeight="1" x14ac:dyDescent="0.25">
      <c r="B655" s="618">
        <f>'7. LISTADO DE PELÍCULAS'!B434</f>
        <v>0</v>
      </c>
      <c r="C655" s="619">
        <f>'7. LISTADO DE PELÍCULAS'!C434</f>
        <v>0</v>
      </c>
      <c r="D655" s="618">
        <f>'7. LISTADO DE PELÍCULAS'!D434</f>
        <v>0</v>
      </c>
      <c r="E655" s="625" t="e">
        <f>VLOOKUP(D655,PAÍSES!$A$2:$C$200,3,FALSE)</f>
        <v>#N/A</v>
      </c>
      <c r="F655" s="622">
        <f>'7. LISTADO DE PELÍCULAS'!F434</f>
        <v>0</v>
      </c>
      <c r="G655" s="624">
        <f>'7. LISTADO DE PELÍCULAS'!G434</f>
        <v>0</v>
      </c>
      <c r="H655" s="622">
        <f>'7. LISTADO DE PELÍCULAS'!H434</f>
        <v>0</v>
      </c>
      <c r="I655" s="623">
        <f>'7. LISTADO DE PELÍCULAS'!I434</f>
        <v>0</v>
      </c>
      <c r="J655" s="623">
        <f>'7. LISTADO DE PELÍCULAS'!J434</f>
        <v>0</v>
      </c>
      <c r="K655" s="624">
        <f>'7. LISTADO DE PELÍCULAS'!K434</f>
        <v>0</v>
      </c>
      <c r="L655" s="622">
        <f>'7. LISTADO DE PELÍCULAS'!L434</f>
        <v>0</v>
      </c>
      <c r="M655" s="623">
        <f>'7. LISTADO DE PELÍCULAS'!M434</f>
        <v>0</v>
      </c>
      <c r="N655" s="624">
        <f>'7. LISTADO DE PELÍCULAS'!N434</f>
        <v>0</v>
      </c>
      <c r="O655" s="32"/>
      <c r="P655" s="352"/>
      <c r="Q655" s="352"/>
      <c r="R655" s="352"/>
    </row>
    <row r="656" spans="2:18" s="347" customFormat="1" ht="35.1" customHeight="1" x14ac:dyDescent="0.25">
      <c r="B656" s="618">
        <f>'7. LISTADO DE PELÍCULAS'!B435</f>
        <v>0</v>
      </c>
      <c r="C656" s="619">
        <f>'7. LISTADO DE PELÍCULAS'!C435</f>
        <v>0</v>
      </c>
      <c r="D656" s="618">
        <f>'7. LISTADO DE PELÍCULAS'!D435</f>
        <v>0</v>
      </c>
      <c r="E656" s="625" t="e">
        <f>VLOOKUP(D656,PAÍSES!$A$2:$C$200,3,FALSE)</f>
        <v>#N/A</v>
      </c>
      <c r="F656" s="622">
        <f>'7. LISTADO DE PELÍCULAS'!F435</f>
        <v>0</v>
      </c>
      <c r="G656" s="624">
        <f>'7. LISTADO DE PELÍCULAS'!G435</f>
        <v>0</v>
      </c>
      <c r="H656" s="622">
        <f>'7. LISTADO DE PELÍCULAS'!H435</f>
        <v>0</v>
      </c>
      <c r="I656" s="623">
        <f>'7. LISTADO DE PELÍCULAS'!I435</f>
        <v>0</v>
      </c>
      <c r="J656" s="623">
        <f>'7. LISTADO DE PELÍCULAS'!J435</f>
        <v>0</v>
      </c>
      <c r="K656" s="624">
        <f>'7. LISTADO DE PELÍCULAS'!K435</f>
        <v>0</v>
      </c>
      <c r="L656" s="622">
        <f>'7. LISTADO DE PELÍCULAS'!L435</f>
        <v>0</v>
      </c>
      <c r="M656" s="623">
        <f>'7. LISTADO DE PELÍCULAS'!M435</f>
        <v>0</v>
      </c>
      <c r="N656" s="624">
        <f>'7. LISTADO DE PELÍCULAS'!N435</f>
        <v>0</v>
      </c>
      <c r="O656" s="32"/>
      <c r="P656" s="352"/>
      <c r="Q656" s="352"/>
      <c r="R656" s="352"/>
    </row>
    <row r="657" spans="2:18" s="347" customFormat="1" ht="35.1" customHeight="1" x14ac:dyDescent="0.25">
      <c r="B657" s="618">
        <f>'7. LISTADO DE PELÍCULAS'!B436</f>
        <v>0</v>
      </c>
      <c r="C657" s="619">
        <f>'7. LISTADO DE PELÍCULAS'!C436</f>
        <v>0</v>
      </c>
      <c r="D657" s="618">
        <f>'7. LISTADO DE PELÍCULAS'!D436</f>
        <v>0</v>
      </c>
      <c r="E657" s="625" t="e">
        <f>VLOOKUP(D657,PAÍSES!$A$2:$C$200,3,FALSE)</f>
        <v>#N/A</v>
      </c>
      <c r="F657" s="622">
        <f>'7. LISTADO DE PELÍCULAS'!F436</f>
        <v>0</v>
      </c>
      <c r="G657" s="624">
        <f>'7. LISTADO DE PELÍCULAS'!G436</f>
        <v>0</v>
      </c>
      <c r="H657" s="622">
        <f>'7. LISTADO DE PELÍCULAS'!H436</f>
        <v>0</v>
      </c>
      <c r="I657" s="623">
        <f>'7. LISTADO DE PELÍCULAS'!I436</f>
        <v>0</v>
      </c>
      <c r="J657" s="623">
        <f>'7. LISTADO DE PELÍCULAS'!J436</f>
        <v>0</v>
      </c>
      <c r="K657" s="624">
        <f>'7. LISTADO DE PELÍCULAS'!K436</f>
        <v>0</v>
      </c>
      <c r="L657" s="622">
        <f>'7. LISTADO DE PELÍCULAS'!L436</f>
        <v>0</v>
      </c>
      <c r="M657" s="623">
        <f>'7. LISTADO DE PELÍCULAS'!M436</f>
        <v>0</v>
      </c>
      <c r="N657" s="624">
        <f>'7. LISTADO DE PELÍCULAS'!N436</f>
        <v>0</v>
      </c>
      <c r="O657" s="32"/>
      <c r="P657" s="352"/>
      <c r="Q657" s="352"/>
      <c r="R657" s="352"/>
    </row>
    <row r="658" spans="2:18" s="347" customFormat="1" ht="35.1" customHeight="1" x14ac:dyDescent="0.25">
      <c r="B658" s="618">
        <f>'7. LISTADO DE PELÍCULAS'!B437</f>
        <v>0</v>
      </c>
      <c r="C658" s="619">
        <f>'7. LISTADO DE PELÍCULAS'!C437</f>
        <v>0</v>
      </c>
      <c r="D658" s="618">
        <f>'7. LISTADO DE PELÍCULAS'!D437</f>
        <v>0</v>
      </c>
      <c r="E658" s="625" t="e">
        <f>VLOOKUP(D658,PAÍSES!$A$2:$C$200,3,FALSE)</f>
        <v>#N/A</v>
      </c>
      <c r="F658" s="622">
        <f>'7. LISTADO DE PELÍCULAS'!F437</f>
        <v>0</v>
      </c>
      <c r="G658" s="624">
        <f>'7. LISTADO DE PELÍCULAS'!G437</f>
        <v>0</v>
      </c>
      <c r="H658" s="622">
        <f>'7. LISTADO DE PELÍCULAS'!H437</f>
        <v>0</v>
      </c>
      <c r="I658" s="623">
        <f>'7. LISTADO DE PELÍCULAS'!I437</f>
        <v>0</v>
      </c>
      <c r="J658" s="623">
        <f>'7. LISTADO DE PELÍCULAS'!J437</f>
        <v>0</v>
      </c>
      <c r="K658" s="624">
        <f>'7. LISTADO DE PELÍCULAS'!K437</f>
        <v>0</v>
      </c>
      <c r="L658" s="622">
        <f>'7. LISTADO DE PELÍCULAS'!L437</f>
        <v>0</v>
      </c>
      <c r="M658" s="623">
        <f>'7. LISTADO DE PELÍCULAS'!M437</f>
        <v>0</v>
      </c>
      <c r="N658" s="624">
        <f>'7. LISTADO DE PELÍCULAS'!N437</f>
        <v>0</v>
      </c>
      <c r="O658" s="32"/>
      <c r="P658" s="352"/>
      <c r="Q658" s="352"/>
      <c r="R658" s="352"/>
    </row>
    <row r="659" spans="2:18" s="347" customFormat="1" ht="35.1" customHeight="1" x14ac:dyDescent="0.25">
      <c r="B659" s="618">
        <f>'7. LISTADO DE PELÍCULAS'!B438</f>
        <v>0</v>
      </c>
      <c r="C659" s="619">
        <f>'7. LISTADO DE PELÍCULAS'!C438</f>
        <v>0</v>
      </c>
      <c r="D659" s="618">
        <f>'7. LISTADO DE PELÍCULAS'!D438</f>
        <v>0</v>
      </c>
      <c r="E659" s="625" t="e">
        <f>VLOOKUP(D659,PAÍSES!$A$2:$C$200,3,FALSE)</f>
        <v>#N/A</v>
      </c>
      <c r="F659" s="622">
        <f>'7. LISTADO DE PELÍCULAS'!F438</f>
        <v>0</v>
      </c>
      <c r="G659" s="624">
        <f>'7. LISTADO DE PELÍCULAS'!G438</f>
        <v>0</v>
      </c>
      <c r="H659" s="622">
        <f>'7. LISTADO DE PELÍCULAS'!H438</f>
        <v>0</v>
      </c>
      <c r="I659" s="623">
        <f>'7. LISTADO DE PELÍCULAS'!I438</f>
        <v>0</v>
      </c>
      <c r="J659" s="623">
        <f>'7. LISTADO DE PELÍCULAS'!J438</f>
        <v>0</v>
      </c>
      <c r="K659" s="624">
        <f>'7. LISTADO DE PELÍCULAS'!K438</f>
        <v>0</v>
      </c>
      <c r="L659" s="622">
        <f>'7. LISTADO DE PELÍCULAS'!L438</f>
        <v>0</v>
      </c>
      <c r="M659" s="623">
        <f>'7. LISTADO DE PELÍCULAS'!M438</f>
        <v>0</v>
      </c>
      <c r="N659" s="624">
        <f>'7. LISTADO DE PELÍCULAS'!N438</f>
        <v>0</v>
      </c>
      <c r="O659" s="32"/>
      <c r="P659" s="352"/>
      <c r="Q659" s="352"/>
      <c r="R659" s="352"/>
    </row>
    <row r="660" spans="2:18" s="347" customFormat="1" ht="35.1" customHeight="1" x14ac:dyDescent="0.25">
      <c r="B660" s="618">
        <f>'7. LISTADO DE PELÍCULAS'!B439</f>
        <v>0</v>
      </c>
      <c r="C660" s="619">
        <f>'7. LISTADO DE PELÍCULAS'!C439</f>
        <v>0</v>
      </c>
      <c r="D660" s="618">
        <f>'7. LISTADO DE PELÍCULAS'!D439</f>
        <v>0</v>
      </c>
      <c r="E660" s="625" t="e">
        <f>VLOOKUP(D660,PAÍSES!$A$2:$C$200,3,FALSE)</f>
        <v>#N/A</v>
      </c>
      <c r="F660" s="622">
        <f>'7. LISTADO DE PELÍCULAS'!F439</f>
        <v>0</v>
      </c>
      <c r="G660" s="624">
        <f>'7. LISTADO DE PELÍCULAS'!G439</f>
        <v>0</v>
      </c>
      <c r="H660" s="622">
        <f>'7. LISTADO DE PELÍCULAS'!H439</f>
        <v>0</v>
      </c>
      <c r="I660" s="623">
        <f>'7. LISTADO DE PELÍCULAS'!I439</f>
        <v>0</v>
      </c>
      <c r="J660" s="623">
        <f>'7. LISTADO DE PELÍCULAS'!J439</f>
        <v>0</v>
      </c>
      <c r="K660" s="624">
        <f>'7. LISTADO DE PELÍCULAS'!K439</f>
        <v>0</v>
      </c>
      <c r="L660" s="622">
        <f>'7. LISTADO DE PELÍCULAS'!L439</f>
        <v>0</v>
      </c>
      <c r="M660" s="623">
        <f>'7. LISTADO DE PELÍCULAS'!M439</f>
        <v>0</v>
      </c>
      <c r="N660" s="624">
        <f>'7. LISTADO DE PELÍCULAS'!N439</f>
        <v>0</v>
      </c>
      <c r="O660" s="32"/>
      <c r="P660" s="352"/>
      <c r="Q660" s="352"/>
      <c r="R660" s="352"/>
    </row>
    <row r="661" spans="2:18" s="347" customFormat="1" ht="35.1" customHeight="1" x14ac:dyDescent="0.25">
      <c r="B661" s="618">
        <f>'7. LISTADO DE PELÍCULAS'!B440</f>
        <v>0</v>
      </c>
      <c r="C661" s="619">
        <f>'7. LISTADO DE PELÍCULAS'!C440</f>
        <v>0</v>
      </c>
      <c r="D661" s="618">
        <f>'7. LISTADO DE PELÍCULAS'!D440</f>
        <v>0</v>
      </c>
      <c r="E661" s="625" t="e">
        <f>VLOOKUP(D661,PAÍSES!$A$2:$C$200,3,FALSE)</f>
        <v>#N/A</v>
      </c>
      <c r="F661" s="622">
        <f>'7. LISTADO DE PELÍCULAS'!F440</f>
        <v>0</v>
      </c>
      <c r="G661" s="624">
        <f>'7. LISTADO DE PELÍCULAS'!G440</f>
        <v>0</v>
      </c>
      <c r="H661" s="622">
        <f>'7. LISTADO DE PELÍCULAS'!H440</f>
        <v>0</v>
      </c>
      <c r="I661" s="623">
        <f>'7. LISTADO DE PELÍCULAS'!I440</f>
        <v>0</v>
      </c>
      <c r="J661" s="623">
        <f>'7. LISTADO DE PELÍCULAS'!J440</f>
        <v>0</v>
      </c>
      <c r="K661" s="624">
        <f>'7. LISTADO DE PELÍCULAS'!K440</f>
        <v>0</v>
      </c>
      <c r="L661" s="622">
        <f>'7. LISTADO DE PELÍCULAS'!L440</f>
        <v>0</v>
      </c>
      <c r="M661" s="623">
        <f>'7. LISTADO DE PELÍCULAS'!M440</f>
        <v>0</v>
      </c>
      <c r="N661" s="624">
        <f>'7. LISTADO DE PELÍCULAS'!N440</f>
        <v>0</v>
      </c>
      <c r="O661" s="32"/>
      <c r="P661" s="352"/>
      <c r="Q661" s="352"/>
      <c r="R661" s="352"/>
    </row>
    <row r="662" spans="2:18" s="347" customFormat="1" ht="35.1" customHeight="1" x14ac:dyDescent="0.25">
      <c r="B662" s="618">
        <f>'7. LISTADO DE PELÍCULAS'!B441</f>
        <v>0</v>
      </c>
      <c r="C662" s="619">
        <f>'7. LISTADO DE PELÍCULAS'!C441</f>
        <v>0</v>
      </c>
      <c r="D662" s="618">
        <f>'7. LISTADO DE PELÍCULAS'!D441</f>
        <v>0</v>
      </c>
      <c r="E662" s="625" t="e">
        <f>VLOOKUP(D662,PAÍSES!$A$2:$C$200,3,FALSE)</f>
        <v>#N/A</v>
      </c>
      <c r="F662" s="622">
        <f>'7. LISTADO DE PELÍCULAS'!F441</f>
        <v>0</v>
      </c>
      <c r="G662" s="624">
        <f>'7. LISTADO DE PELÍCULAS'!G441</f>
        <v>0</v>
      </c>
      <c r="H662" s="622">
        <f>'7. LISTADO DE PELÍCULAS'!H441</f>
        <v>0</v>
      </c>
      <c r="I662" s="623">
        <f>'7. LISTADO DE PELÍCULAS'!I441</f>
        <v>0</v>
      </c>
      <c r="J662" s="623">
        <f>'7. LISTADO DE PELÍCULAS'!J441</f>
        <v>0</v>
      </c>
      <c r="K662" s="624">
        <f>'7. LISTADO DE PELÍCULAS'!K441</f>
        <v>0</v>
      </c>
      <c r="L662" s="622">
        <f>'7. LISTADO DE PELÍCULAS'!L441</f>
        <v>0</v>
      </c>
      <c r="M662" s="623">
        <f>'7. LISTADO DE PELÍCULAS'!M441</f>
        <v>0</v>
      </c>
      <c r="N662" s="624">
        <f>'7. LISTADO DE PELÍCULAS'!N441</f>
        <v>0</v>
      </c>
      <c r="O662" s="32"/>
      <c r="P662" s="352"/>
      <c r="Q662" s="352"/>
      <c r="R662" s="352"/>
    </row>
    <row r="663" spans="2:18" s="347" customFormat="1" ht="35.1" customHeight="1" x14ac:dyDescent="0.25">
      <c r="B663" s="618">
        <f>'7. LISTADO DE PELÍCULAS'!B442</f>
        <v>0</v>
      </c>
      <c r="C663" s="619">
        <f>'7. LISTADO DE PELÍCULAS'!C442</f>
        <v>0</v>
      </c>
      <c r="D663" s="618">
        <f>'7. LISTADO DE PELÍCULAS'!D442</f>
        <v>0</v>
      </c>
      <c r="E663" s="625" t="e">
        <f>VLOOKUP(D663,PAÍSES!$A$2:$C$200,3,FALSE)</f>
        <v>#N/A</v>
      </c>
      <c r="F663" s="622">
        <f>'7. LISTADO DE PELÍCULAS'!F442</f>
        <v>0</v>
      </c>
      <c r="G663" s="624">
        <f>'7. LISTADO DE PELÍCULAS'!G442</f>
        <v>0</v>
      </c>
      <c r="H663" s="622">
        <f>'7. LISTADO DE PELÍCULAS'!H442</f>
        <v>0</v>
      </c>
      <c r="I663" s="623">
        <f>'7. LISTADO DE PELÍCULAS'!I442</f>
        <v>0</v>
      </c>
      <c r="J663" s="623">
        <f>'7. LISTADO DE PELÍCULAS'!J442</f>
        <v>0</v>
      </c>
      <c r="K663" s="624">
        <f>'7. LISTADO DE PELÍCULAS'!K442</f>
        <v>0</v>
      </c>
      <c r="L663" s="622">
        <f>'7. LISTADO DE PELÍCULAS'!L442</f>
        <v>0</v>
      </c>
      <c r="M663" s="623">
        <f>'7. LISTADO DE PELÍCULAS'!M442</f>
        <v>0</v>
      </c>
      <c r="N663" s="624">
        <f>'7. LISTADO DE PELÍCULAS'!N442</f>
        <v>0</v>
      </c>
      <c r="O663" s="32"/>
      <c r="P663" s="352"/>
      <c r="Q663" s="352"/>
      <c r="R663" s="352"/>
    </row>
    <row r="664" spans="2:18" s="347" customFormat="1" ht="35.1" customHeight="1" x14ac:dyDescent="0.25">
      <c r="B664" s="618">
        <f>'7. LISTADO DE PELÍCULAS'!B443</f>
        <v>0</v>
      </c>
      <c r="C664" s="619">
        <f>'7. LISTADO DE PELÍCULAS'!C443</f>
        <v>0</v>
      </c>
      <c r="D664" s="618">
        <f>'7. LISTADO DE PELÍCULAS'!D443</f>
        <v>0</v>
      </c>
      <c r="E664" s="625" t="e">
        <f>VLOOKUP(D664,PAÍSES!$A$2:$C$200,3,FALSE)</f>
        <v>#N/A</v>
      </c>
      <c r="F664" s="622">
        <f>'7. LISTADO DE PELÍCULAS'!F443</f>
        <v>0</v>
      </c>
      <c r="G664" s="624">
        <f>'7. LISTADO DE PELÍCULAS'!G443</f>
        <v>0</v>
      </c>
      <c r="H664" s="622">
        <f>'7. LISTADO DE PELÍCULAS'!H443</f>
        <v>0</v>
      </c>
      <c r="I664" s="623">
        <f>'7. LISTADO DE PELÍCULAS'!I443</f>
        <v>0</v>
      </c>
      <c r="J664" s="623">
        <f>'7. LISTADO DE PELÍCULAS'!J443</f>
        <v>0</v>
      </c>
      <c r="K664" s="624">
        <f>'7. LISTADO DE PELÍCULAS'!K443</f>
        <v>0</v>
      </c>
      <c r="L664" s="622">
        <f>'7. LISTADO DE PELÍCULAS'!L443</f>
        <v>0</v>
      </c>
      <c r="M664" s="623">
        <f>'7. LISTADO DE PELÍCULAS'!M443</f>
        <v>0</v>
      </c>
      <c r="N664" s="624">
        <f>'7. LISTADO DE PELÍCULAS'!N443</f>
        <v>0</v>
      </c>
      <c r="O664" s="32"/>
      <c r="P664" s="352"/>
      <c r="Q664" s="352"/>
      <c r="R664" s="352"/>
    </row>
    <row r="665" spans="2:18" s="347" customFormat="1" ht="35.1" customHeight="1" x14ac:dyDescent="0.25">
      <c r="B665" s="618">
        <f>'7. LISTADO DE PELÍCULAS'!B444</f>
        <v>0</v>
      </c>
      <c r="C665" s="619">
        <f>'7. LISTADO DE PELÍCULAS'!C444</f>
        <v>0</v>
      </c>
      <c r="D665" s="618">
        <f>'7. LISTADO DE PELÍCULAS'!D444</f>
        <v>0</v>
      </c>
      <c r="E665" s="625" t="e">
        <f>VLOOKUP(D665,PAÍSES!$A$2:$C$200,3,FALSE)</f>
        <v>#N/A</v>
      </c>
      <c r="F665" s="622">
        <f>'7. LISTADO DE PELÍCULAS'!F444</f>
        <v>0</v>
      </c>
      <c r="G665" s="624">
        <f>'7. LISTADO DE PELÍCULAS'!G444</f>
        <v>0</v>
      </c>
      <c r="H665" s="622">
        <f>'7. LISTADO DE PELÍCULAS'!H444</f>
        <v>0</v>
      </c>
      <c r="I665" s="623">
        <f>'7. LISTADO DE PELÍCULAS'!I444</f>
        <v>0</v>
      </c>
      <c r="J665" s="623">
        <f>'7. LISTADO DE PELÍCULAS'!J444</f>
        <v>0</v>
      </c>
      <c r="K665" s="624">
        <f>'7. LISTADO DE PELÍCULAS'!K444</f>
        <v>0</v>
      </c>
      <c r="L665" s="622">
        <f>'7. LISTADO DE PELÍCULAS'!L444</f>
        <v>0</v>
      </c>
      <c r="M665" s="623">
        <f>'7. LISTADO DE PELÍCULAS'!M444</f>
        <v>0</v>
      </c>
      <c r="N665" s="624">
        <f>'7. LISTADO DE PELÍCULAS'!N444</f>
        <v>0</v>
      </c>
      <c r="O665" s="32"/>
      <c r="P665" s="352"/>
      <c r="Q665" s="352"/>
      <c r="R665" s="352"/>
    </row>
    <row r="666" spans="2:18" s="347" customFormat="1" ht="35.1" customHeight="1" x14ac:dyDescent="0.25">
      <c r="B666" s="618">
        <f>'7. LISTADO DE PELÍCULAS'!B445</f>
        <v>0</v>
      </c>
      <c r="C666" s="619">
        <f>'7. LISTADO DE PELÍCULAS'!C445</f>
        <v>0</v>
      </c>
      <c r="D666" s="618">
        <f>'7. LISTADO DE PELÍCULAS'!D445</f>
        <v>0</v>
      </c>
      <c r="E666" s="625" t="e">
        <f>VLOOKUP(D666,PAÍSES!$A$2:$C$200,3,FALSE)</f>
        <v>#N/A</v>
      </c>
      <c r="F666" s="622">
        <f>'7. LISTADO DE PELÍCULAS'!F445</f>
        <v>0</v>
      </c>
      <c r="G666" s="624">
        <f>'7. LISTADO DE PELÍCULAS'!G445</f>
        <v>0</v>
      </c>
      <c r="H666" s="622">
        <f>'7. LISTADO DE PELÍCULAS'!H445</f>
        <v>0</v>
      </c>
      <c r="I666" s="623">
        <f>'7. LISTADO DE PELÍCULAS'!I445</f>
        <v>0</v>
      </c>
      <c r="J666" s="623">
        <f>'7. LISTADO DE PELÍCULAS'!J445</f>
        <v>0</v>
      </c>
      <c r="K666" s="624">
        <f>'7. LISTADO DE PELÍCULAS'!K445</f>
        <v>0</v>
      </c>
      <c r="L666" s="622">
        <f>'7. LISTADO DE PELÍCULAS'!L445</f>
        <v>0</v>
      </c>
      <c r="M666" s="623">
        <f>'7. LISTADO DE PELÍCULAS'!M445</f>
        <v>0</v>
      </c>
      <c r="N666" s="624">
        <f>'7. LISTADO DE PELÍCULAS'!N445</f>
        <v>0</v>
      </c>
      <c r="O666" s="32"/>
      <c r="P666" s="352"/>
      <c r="Q666" s="352"/>
      <c r="R666" s="352"/>
    </row>
    <row r="667" spans="2:18" s="347" customFormat="1" ht="35.1" customHeight="1" x14ac:dyDescent="0.25">
      <c r="B667" s="618">
        <f>'7. LISTADO DE PELÍCULAS'!B446</f>
        <v>0</v>
      </c>
      <c r="C667" s="619">
        <f>'7. LISTADO DE PELÍCULAS'!C446</f>
        <v>0</v>
      </c>
      <c r="D667" s="618">
        <f>'7. LISTADO DE PELÍCULAS'!D446</f>
        <v>0</v>
      </c>
      <c r="E667" s="625" t="e">
        <f>VLOOKUP(D667,PAÍSES!$A$2:$C$200,3,FALSE)</f>
        <v>#N/A</v>
      </c>
      <c r="F667" s="622">
        <f>'7. LISTADO DE PELÍCULAS'!F446</f>
        <v>0</v>
      </c>
      <c r="G667" s="624">
        <f>'7. LISTADO DE PELÍCULAS'!G446</f>
        <v>0</v>
      </c>
      <c r="H667" s="622">
        <f>'7. LISTADO DE PELÍCULAS'!H446</f>
        <v>0</v>
      </c>
      <c r="I667" s="623">
        <f>'7. LISTADO DE PELÍCULAS'!I446</f>
        <v>0</v>
      </c>
      <c r="J667" s="623">
        <f>'7. LISTADO DE PELÍCULAS'!J446</f>
        <v>0</v>
      </c>
      <c r="K667" s="624">
        <f>'7. LISTADO DE PELÍCULAS'!K446</f>
        <v>0</v>
      </c>
      <c r="L667" s="622">
        <f>'7. LISTADO DE PELÍCULAS'!L446</f>
        <v>0</v>
      </c>
      <c r="M667" s="623">
        <f>'7. LISTADO DE PELÍCULAS'!M446</f>
        <v>0</v>
      </c>
      <c r="N667" s="624">
        <f>'7. LISTADO DE PELÍCULAS'!N446</f>
        <v>0</v>
      </c>
      <c r="O667" s="32"/>
      <c r="P667" s="352"/>
      <c r="Q667" s="352"/>
      <c r="R667" s="352"/>
    </row>
    <row r="668" spans="2:18" s="347" customFormat="1" ht="35.1" customHeight="1" x14ac:dyDescent="0.25">
      <c r="B668" s="618">
        <f>'7. LISTADO DE PELÍCULAS'!B447</f>
        <v>0</v>
      </c>
      <c r="C668" s="619">
        <f>'7. LISTADO DE PELÍCULAS'!C447</f>
        <v>0</v>
      </c>
      <c r="D668" s="618">
        <f>'7. LISTADO DE PELÍCULAS'!D447</f>
        <v>0</v>
      </c>
      <c r="E668" s="625" t="e">
        <f>VLOOKUP(D668,PAÍSES!$A$2:$C$200,3,FALSE)</f>
        <v>#N/A</v>
      </c>
      <c r="F668" s="622">
        <f>'7. LISTADO DE PELÍCULAS'!F447</f>
        <v>0</v>
      </c>
      <c r="G668" s="624">
        <f>'7. LISTADO DE PELÍCULAS'!G447</f>
        <v>0</v>
      </c>
      <c r="H668" s="622">
        <f>'7. LISTADO DE PELÍCULAS'!H447</f>
        <v>0</v>
      </c>
      <c r="I668" s="623">
        <f>'7. LISTADO DE PELÍCULAS'!I447</f>
        <v>0</v>
      </c>
      <c r="J668" s="623">
        <f>'7. LISTADO DE PELÍCULAS'!J447</f>
        <v>0</v>
      </c>
      <c r="K668" s="624">
        <f>'7. LISTADO DE PELÍCULAS'!K447</f>
        <v>0</v>
      </c>
      <c r="L668" s="622">
        <f>'7. LISTADO DE PELÍCULAS'!L447</f>
        <v>0</v>
      </c>
      <c r="M668" s="623">
        <f>'7. LISTADO DE PELÍCULAS'!M447</f>
        <v>0</v>
      </c>
      <c r="N668" s="624">
        <f>'7. LISTADO DE PELÍCULAS'!N447</f>
        <v>0</v>
      </c>
      <c r="O668" s="32"/>
      <c r="P668" s="352"/>
      <c r="Q668" s="352"/>
      <c r="R668" s="352"/>
    </row>
    <row r="669" spans="2:18" s="347" customFormat="1" ht="35.1" customHeight="1" x14ac:dyDescent="0.25">
      <c r="B669" s="618">
        <f>'7. LISTADO DE PELÍCULAS'!B448</f>
        <v>0</v>
      </c>
      <c r="C669" s="619">
        <f>'7. LISTADO DE PELÍCULAS'!C448</f>
        <v>0</v>
      </c>
      <c r="D669" s="618">
        <f>'7. LISTADO DE PELÍCULAS'!D448</f>
        <v>0</v>
      </c>
      <c r="E669" s="625" t="e">
        <f>VLOOKUP(D669,PAÍSES!$A$2:$C$200,3,FALSE)</f>
        <v>#N/A</v>
      </c>
      <c r="F669" s="622">
        <f>'7. LISTADO DE PELÍCULAS'!F448</f>
        <v>0</v>
      </c>
      <c r="G669" s="624">
        <f>'7. LISTADO DE PELÍCULAS'!G448</f>
        <v>0</v>
      </c>
      <c r="H669" s="622">
        <f>'7. LISTADO DE PELÍCULAS'!H448</f>
        <v>0</v>
      </c>
      <c r="I669" s="623">
        <f>'7. LISTADO DE PELÍCULAS'!I448</f>
        <v>0</v>
      </c>
      <c r="J669" s="623">
        <f>'7. LISTADO DE PELÍCULAS'!J448</f>
        <v>0</v>
      </c>
      <c r="K669" s="624">
        <f>'7. LISTADO DE PELÍCULAS'!K448</f>
        <v>0</v>
      </c>
      <c r="L669" s="622">
        <f>'7. LISTADO DE PELÍCULAS'!L448</f>
        <v>0</v>
      </c>
      <c r="M669" s="623">
        <f>'7. LISTADO DE PELÍCULAS'!M448</f>
        <v>0</v>
      </c>
      <c r="N669" s="624">
        <f>'7. LISTADO DE PELÍCULAS'!N448</f>
        <v>0</v>
      </c>
      <c r="O669" s="32"/>
      <c r="P669" s="352"/>
      <c r="Q669" s="352"/>
      <c r="R669" s="352"/>
    </row>
    <row r="670" spans="2:18" s="347" customFormat="1" ht="35.1" customHeight="1" x14ac:dyDescent="0.25">
      <c r="B670" s="618">
        <f>'7. LISTADO DE PELÍCULAS'!B449</f>
        <v>0</v>
      </c>
      <c r="C670" s="619">
        <f>'7. LISTADO DE PELÍCULAS'!C449</f>
        <v>0</v>
      </c>
      <c r="D670" s="618">
        <f>'7. LISTADO DE PELÍCULAS'!D449</f>
        <v>0</v>
      </c>
      <c r="E670" s="625" t="e">
        <f>VLOOKUP(D670,PAÍSES!$A$2:$C$200,3,FALSE)</f>
        <v>#N/A</v>
      </c>
      <c r="F670" s="622">
        <f>'7. LISTADO DE PELÍCULAS'!F449</f>
        <v>0</v>
      </c>
      <c r="G670" s="624">
        <f>'7. LISTADO DE PELÍCULAS'!G449</f>
        <v>0</v>
      </c>
      <c r="H670" s="622">
        <f>'7. LISTADO DE PELÍCULAS'!H449</f>
        <v>0</v>
      </c>
      <c r="I670" s="623">
        <f>'7. LISTADO DE PELÍCULAS'!I449</f>
        <v>0</v>
      </c>
      <c r="J670" s="623">
        <f>'7. LISTADO DE PELÍCULAS'!J449</f>
        <v>0</v>
      </c>
      <c r="K670" s="624">
        <f>'7. LISTADO DE PELÍCULAS'!K449</f>
        <v>0</v>
      </c>
      <c r="L670" s="622">
        <f>'7. LISTADO DE PELÍCULAS'!L449</f>
        <v>0</v>
      </c>
      <c r="M670" s="623">
        <f>'7. LISTADO DE PELÍCULAS'!M449</f>
        <v>0</v>
      </c>
      <c r="N670" s="624">
        <f>'7. LISTADO DE PELÍCULAS'!N449</f>
        <v>0</v>
      </c>
      <c r="O670" s="32"/>
      <c r="P670" s="352"/>
      <c r="Q670" s="352"/>
      <c r="R670" s="352"/>
    </row>
    <row r="671" spans="2:18" s="347" customFormat="1" ht="35.1" customHeight="1" x14ac:dyDescent="0.25">
      <c r="B671" s="618">
        <f>'7. LISTADO DE PELÍCULAS'!B450</f>
        <v>0</v>
      </c>
      <c r="C671" s="619">
        <f>'7. LISTADO DE PELÍCULAS'!C450</f>
        <v>0</v>
      </c>
      <c r="D671" s="618">
        <f>'7. LISTADO DE PELÍCULAS'!D450</f>
        <v>0</v>
      </c>
      <c r="E671" s="625" t="e">
        <f>VLOOKUP(D671,PAÍSES!$A$2:$C$200,3,FALSE)</f>
        <v>#N/A</v>
      </c>
      <c r="F671" s="622">
        <f>'7. LISTADO DE PELÍCULAS'!F450</f>
        <v>0</v>
      </c>
      <c r="G671" s="624">
        <f>'7. LISTADO DE PELÍCULAS'!G450</f>
        <v>0</v>
      </c>
      <c r="H671" s="622">
        <f>'7. LISTADO DE PELÍCULAS'!H450</f>
        <v>0</v>
      </c>
      <c r="I671" s="623">
        <f>'7. LISTADO DE PELÍCULAS'!I450</f>
        <v>0</v>
      </c>
      <c r="J671" s="623">
        <f>'7. LISTADO DE PELÍCULAS'!J450</f>
        <v>0</v>
      </c>
      <c r="K671" s="624">
        <f>'7. LISTADO DE PELÍCULAS'!K450</f>
        <v>0</v>
      </c>
      <c r="L671" s="622">
        <f>'7. LISTADO DE PELÍCULAS'!L450</f>
        <v>0</v>
      </c>
      <c r="M671" s="623">
        <f>'7. LISTADO DE PELÍCULAS'!M450</f>
        <v>0</v>
      </c>
      <c r="N671" s="624">
        <f>'7. LISTADO DE PELÍCULAS'!N450</f>
        <v>0</v>
      </c>
      <c r="O671" s="32"/>
      <c r="P671" s="352"/>
      <c r="Q671" s="352"/>
      <c r="R671" s="352"/>
    </row>
    <row r="672" spans="2:18" s="347" customFormat="1" ht="35.1" customHeight="1" x14ac:dyDescent="0.25">
      <c r="B672" s="618">
        <f>'7. LISTADO DE PELÍCULAS'!B451</f>
        <v>0</v>
      </c>
      <c r="C672" s="619">
        <f>'7. LISTADO DE PELÍCULAS'!C451</f>
        <v>0</v>
      </c>
      <c r="D672" s="618">
        <f>'7. LISTADO DE PELÍCULAS'!D451</f>
        <v>0</v>
      </c>
      <c r="E672" s="625" t="e">
        <f>VLOOKUP(D672,PAÍSES!$A$2:$C$200,3,FALSE)</f>
        <v>#N/A</v>
      </c>
      <c r="F672" s="622">
        <f>'7. LISTADO DE PELÍCULAS'!F451</f>
        <v>0</v>
      </c>
      <c r="G672" s="624">
        <f>'7. LISTADO DE PELÍCULAS'!G451</f>
        <v>0</v>
      </c>
      <c r="H672" s="622">
        <f>'7. LISTADO DE PELÍCULAS'!H451</f>
        <v>0</v>
      </c>
      <c r="I672" s="623">
        <f>'7. LISTADO DE PELÍCULAS'!I451</f>
        <v>0</v>
      </c>
      <c r="J672" s="623">
        <f>'7. LISTADO DE PELÍCULAS'!J451</f>
        <v>0</v>
      </c>
      <c r="K672" s="624">
        <f>'7. LISTADO DE PELÍCULAS'!K451</f>
        <v>0</v>
      </c>
      <c r="L672" s="622">
        <f>'7. LISTADO DE PELÍCULAS'!L451</f>
        <v>0</v>
      </c>
      <c r="M672" s="623">
        <f>'7. LISTADO DE PELÍCULAS'!M451</f>
        <v>0</v>
      </c>
      <c r="N672" s="624">
        <f>'7. LISTADO DE PELÍCULAS'!N451</f>
        <v>0</v>
      </c>
      <c r="O672" s="32"/>
      <c r="P672" s="352"/>
      <c r="Q672" s="352"/>
      <c r="R672" s="352"/>
    </row>
    <row r="673" spans="2:18" s="347" customFormat="1" ht="35.1" customHeight="1" x14ac:dyDescent="0.25">
      <c r="B673" s="618">
        <f>'7. LISTADO DE PELÍCULAS'!B452</f>
        <v>0</v>
      </c>
      <c r="C673" s="619">
        <f>'7. LISTADO DE PELÍCULAS'!C452</f>
        <v>0</v>
      </c>
      <c r="D673" s="618">
        <f>'7. LISTADO DE PELÍCULAS'!D452</f>
        <v>0</v>
      </c>
      <c r="E673" s="625" t="e">
        <f>VLOOKUP(D673,PAÍSES!$A$2:$C$200,3,FALSE)</f>
        <v>#N/A</v>
      </c>
      <c r="F673" s="622">
        <f>'7. LISTADO DE PELÍCULAS'!F452</f>
        <v>0</v>
      </c>
      <c r="G673" s="624">
        <f>'7. LISTADO DE PELÍCULAS'!G452</f>
        <v>0</v>
      </c>
      <c r="H673" s="622">
        <f>'7. LISTADO DE PELÍCULAS'!H452</f>
        <v>0</v>
      </c>
      <c r="I673" s="623">
        <f>'7. LISTADO DE PELÍCULAS'!I452</f>
        <v>0</v>
      </c>
      <c r="J673" s="623">
        <f>'7. LISTADO DE PELÍCULAS'!J452</f>
        <v>0</v>
      </c>
      <c r="K673" s="624">
        <f>'7. LISTADO DE PELÍCULAS'!K452</f>
        <v>0</v>
      </c>
      <c r="L673" s="622">
        <f>'7. LISTADO DE PELÍCULAS'!L452</f>
        <v>0</v>
      </c>
      <c r="M673" s="623">
        <f>'7. LISTADO DE PELÍCULAS'!M452</f>
        <v>0</v>
      </c>
      <c r="N673" s="624">
        <f>'7. LISTADO DE PELÍCULAS'!N452</f>
        <v>0</v>
      </c>
      <c r="O673" s="32"/>
      <c r="P673" s="352"/>
      <c r="Q673" s="352"/>
      <c r="R673" s="352"/>
    </row>
    <row r="674" spans="2:18" s="347" customFormat="1" ht="35.1" customHeight="1" x14ac:dyDescent="0.25">
      <c r="B674" s="618">
        <f>'7. LISTADO DE PELÍCULAS'!B453</f>
        <v>0</v>
      </c>
      <c r="C674" s="619">
        <f>'7. LISTADO DE PELÍCULAS'!C453</f>
        <v>0</v>
      </c>
      <c r="D674" s="618">
        <f>'7. LISTADO DE PELÍCULAS'!D453</f>
        <v>0</v>
      </c>
      <c r="E674" s="625" t="e">
        <f>VLOOKUP(D674,PAÍSES!$A$2:$C$200,3,FALSE)</f>
        <v>#N/A</v>
      </c>
      <c r="F674" s="622">
        <f>'7. LISTADO DE PELÍCULAS'!F453</f>
        <v>0</v>
      </c>
      <c r="G674" s="624">
        <f>'7. LISTADO DE PELÍCULAS'!G453</f>
        <v>0</v>
      </c>
      <c r="H674" s="622">
        <f>'7. LISTADO DE PELÍCULAS'!H453</f>
        <v>0</v>
      </c>
      <c r="I674" s="623">
        <f>'7. LISTADO DE PELÍCULAS'!I453</f>
        <v>0</v>
      </c>
      <c r="J674" s="623">
        <f>'7. LISTADO DE PELÍCULAS'!J453</f>
        <v>0</v>
      </c>
      <c r="K674" s="624">
        <f>'7. LISTADO DE PELÍCULAS'!K453</f>
        <v>0</v>
      </c>
      <c r="L674" s="622">
        <f>'7. LISTADO DE PELÍCULAS'!L453</f>
        <v>0</v>
      </c>
      <c r="M674" s="623">
        <f>'7. LISTADO DE PELÍCULAS'!M453</f>
        <v>0</v>
      </c>
      <c r="N674" s="624">
        <f>'7. LISTADO DE PELÍCULAS'!N453</f>
        <v>0</v>
      </c>
      <c r="O674" s="32"/>
      <c r="P674" s="352"/>
      <c r="Q674" s="352"/>
      <c r="R674" s="352"/>
    </row>
    <row r="675" spans="2:18" s="347" customFormat="1" ht="35.1" customHeight="1" x14ac:dyDescent="0.25">
      <c r="B675" s="618">
        <f>'7. LISTADO DE PELÍCULAS'!B454</f>
        <v>0</v>
      </c>
      <c r="C675" s="619">
        <f>'7. LISTADO DE PELÍCULAS'!C454</f>
        <v>0</v>
      </c>
      <c r="D675" s="618">
        <f>'7. LISTADO DE PELÍCULAS'!D454</f>
        <v>0</v>
      </c>
      <c r="E675" s="625" t="e">
        <f>VLOOKUP(D675,PAÍSES!$A$2:$C$200,3,FALSE)</f>
        <v>#N/A</v>
      </c>
      <c r="F675" s="622">
        <f>'7. LISTADO DE PELÍCULAS'!F454</f>
        <v>0</v>
      </c>
      <c r="G675" s="624">
        <f>'7. LISTADO DE PELÍCULAS'!G454</f>
        <v>0</v>
      </c>
      <c r="H675" s="622">
        <f>'7. LISTADO DE PELÍCULAS'!H454</f>
        <v>0</v>
      </c>
      <c r="I675" s="623">
        <f>'7. LISTADO DE PELÍCULAS'!I454</f>
        <v>0</v>
      </c>
      <c r="J675" s="623">
        <f>'7. LISTADO DE PELÍCULAS'!J454</f>
        <v>0</v>
      </c>
      <c r="K675" s="624">
        <f>'7. LISTADO DE PELÍCULAS'!K454</f>
        <v>0</v>
      </c>
      <c r="L675" s="622">
        <f>'7. LISTADO DE PELÍCULAS'!L454</f>
        <v>0</v>
      </c>
      <c r="M675" s="623">
        <f>'7. LISTADO DE PELÍCULAS'!M454</f>
        <v>0</v>
      </c>
      <c r="N675" s="624">
        <f>'7. LISTADO DE PELÍCULAS'!N454</f>
        <v>0</v>
      </c>
      <c r="O675" s="32"/>
      <c r="P675" s="352"/>
      <c r="Q675" s="352"/>
      <c r="R675" s="352"/>
    </row>
    <row r="676" spans="2:18" s="347" customFormat="1" ht="35.1" customHeight="1" x14ac:dyDescent="0.25">
      <c r="B676" s="618">
        <f>'7. LISTADO DE PELÍCULAS'!B455</f>
        <v>0</v>
      </c>
      <c r="C676" s="619">
        <f>'7. LISTADO DE PELÍCULAS'!C455</f>
        <v>0</v>
      </c>
      <c r="D676" s="618">
        <f>'7. LISTADO DE PELÍCULAS'!D455</f>
        <v>0</v>
      </c>
      <c r="E676" s="625" t="e">
        <f>VLOOKUP(D676,PAÍSES!$A$2:$C$200,3,FALSE)</f>
        <v>#N/A</v>
      </c>
      <c r="F676" s="622">
        <f>'7. LISTADO DE PELÍCULAS'!F455</f>
        <v>0</v>
      </c>
      <c r="G676" s="624">
        <f>'7. LISTADO DE PELÍCULAS'!G455</f>
        <v>0</v>
      </c>
      <c r="H676" s="622">
        <f>'7. LISTADO DE PELÍCULAS'!H455</f>
        <v>0</v>
      </c>
      <c r="I676" s="623">
        <f>'7. LISTADO DE PELÍCULAS'!I455</f>
        <v>0</v>
      </c>
      <c r="J676" s="623">
        <f>'7. LISTADO DE PELÍCULAS'!J455</f>
        <v>0</v>
      </c>
      <c r="K676" s="624">
        <f>'7. LISTADO DE PELÍCULAS'!K455</f>
        <v>0</v>
      </c>
      <c r="L676" s="622">
        <f>'7. LISTADO DE PELÍCULAS'!L455</f>
        <v>0</v>
      </c>
      <c r="M676" s="623">
        <f>'7. LISTADO DE PELÍCULAS'!M455</f>
        <v>0</v>
      </c>
      <c r="N676" s="624">
        <f>'7. LISTADO DE PELÍCULAS'!N455</f>
        <v>0</v>
      </c>
      <c r="O676" s="32"/>
      <c r="P676" s="352"/>
      <c r="Q676" s="352"/>
      <c r="R676" s="352"/>
    </row>
    <row r="677" spans="2:18" s="347" customFormat="1" ht="35.1" customHeight="1" x14ac:dyDescent="0.25">
      <c r="B677" s="618">
        <f>'7. LISTADO DE PELÍCULAS'!B456</f>
        <v>0</v>
      </c>
      <c r="C677" s="619">
        <f>'7. LISTADO DE PELÍCULAS'!C456</f>
        <v>0</v>
      </c>
      <c r="D677" s="618">
        <f>'7. LISTADO DE PELÍCULAS'!D456</f>
        <v>0</v>
      </c>
      <c r="E677" s="625" t="e">
        <f>VLOOKUP(D677,PAÍSES!$A$2:$C$200,3,FALSE)</f>
        <v>#N/A</v>
      </c>
      <c r="F677" s="622">
        <f>'7. LISTADO DE PELÍCULAS'!F456</f>
        <v>0</v>
      </c>
      <c r="G677" s="624">
        <f>'7. LISTADO DE PELÍCULAS'!G456</f>
        <v>0</v>
      </c>
      <c r="H677" s="622">
        <f>'7. LISTADO DE PELÍCULAS'!H456</f>
        <v>0</v>
      </c>
      <c r="I677" s="623">
        <f>'7. LISTADO DE PELÍCULAS'!I456</f>
        <v>0</v>
      </c>
      <c r="J677" s="623">
        <f>'7. LISTADO DE PELÍCULAS'!J456</f>
        <v>0</v>
      </c>
      <c r="K677" s="624">
        <f>'7. LISTADO DE PELÍCULAS'!K456</f>
        <v>0</v>
      </c>
      <c r="L677" s="622">
        <f>'7. LISTADO DE PELÍCULAS'!L456</f>
        <v>0</v>
      </c>
      <c r="M677" s="623">
        <f>'7. LISTADO DE PELÍCULAS'!M456</f>
        <v>0</v>
      </c>
      <c r="N677" s="624">
        <f>'7. LISTADO DE PELÍCULAS'!N456</f>
        <v>0</v>
      </c>
      <c r="O677" s="32"/>
      <c r="P677" s="352"/>
      <c r="Q677" s="352"/>
      <c r="R677" s="352"/>
    </row>
    <row r="678" spans="2:18" s="347" customFormat="1" ht="35.1" customHeight="1" x14ac:dyDescent="0.25">
      <c r="B678" s="618">
        <f>'7. LISTADO DE PELÍCULAS'!B457</f>
        <v>0</v>
      </c>
      <c r="C678" s="619">
        <f>'7. LISTADO DE PELÍCULAS'!C457</f>
        <v>0</v>
      </c>
      <c r="D678" s="618">
        <f>'7. LISTADO DE PELÍCULAS'!D457</f>
        <v>0</v>
      </c>
      <c r="E678" s="625" t="e">
        <f>VLOOKUP(D678,PAÍSES!$A$2:$C$200,3,FALSE)</f>
        <v>#N/A</v>
      </c>
      <c r="F678" s="622">
        <f>'7. LISTADO DE PELÍCULAS'!F457</f>
        <v>0</v>
      </c>
      <c r="G678" s="624">
        <f>'7. LISTADO DE PELÍCULAS'!G457</f>
        <v>0</v>
      </c>
      <c r="H678" s="622">
        <f>'7. LISTADO DE PELÍCULAS'!H457</f>
        <v>0</v>
      </c>
      <c r="I678" s="623">
        <f>'7. LISTADO DE PELÍCULAS'!I457</f>
        <v>0</v>
      </c>
      <c r="J678" s="623">
        <f>'7. LISTADO DE PELÍCULAS'!J457</f>
        <v>0</v>
      </c>
      <c r="K678" s="624">
        <f>'7. LISTADO DE PELÍCULAS'!K457</f>
        <v>0</v>
      </c>
      <c r="L678" s="622">
        <f>'7. LISTADO DE PELÍCULAS'!L457</f>
        <v>0</v>
      </c>
      <c r="M678" s="623">
        <f>'7. LISTADO DE PELÍCULAS'!M457</f>
        <v>0</v>
      </c>
      <c r="N678" s="624">
        <f>'7. LISTADO DE PELÍCULAS'!N457</f>
        <v>0</v>
      </c>
      <c r="O678" s="32"/>
      <c r="P678" s="352"/>
      <c r="Q678" s="352"/>
      <c r="R678" s="352"/>
    </row>
    <row r="679" spans="2:18" s="347" customFormat="1" ht="35.1" customHeight="1" x14ac:dyDescent="0.25">
      <c r="B679" s="618">
        <f>'7. LISTADO DE PELÍCULAS'!B458</f>
        <v>0</v>
      </c>
      <c r="C679" s="619">
        <f>'7. LISTADO DE PELÍCULAS'!C458</f>
        <v>0</v>
      </c>
      <c r="D679" s="618">
        <f>'7. LISTADO DE PELÍCULAS'!D458</f>
        <v>0</v>
      </c>
      <c r="E679" s="625" t="e">
        <f>VLOOKUP(D679,PAÍSES!$A$2:$C$200,3,FALSE)</f>
        <v>#N/A</v>
      </c>
      <c r="F679" s="622">
        <f>'7. LISTADO DE PELÍCULAS'!F458</f>
        <v>0</v>
      </c>
      <c r="G679" s="624">
        <f>'7. LISTADO DE PELÍCULAS'!G458</f>
        <v>0</v>
      </c>
      <c r="H679" s="622">
        <f>'7. LISTADO DE PELÍCULAS'!H458</f>
        <v>0</v>
      </c>
      <c r="I679" s="623">
        <f>'7. LISTADO DE PELÍCULAS'!I458</f>
        <v>0</v>
      </c>
      <c r="J679" s="623">
        <f>'7. LISTADO DE PELÍCULAS'!J458</f>
        <v>0</v>
      </c>
      <c r="K679" s="624">
        <f>'7. LISTADO DE PELÍCULAS'!K458</f>
        <v>0</v>
      </c>
      <c r="L679" s="622">
        <f>'7. LISTADO DE PELÍCULAS'!L458</f>
        <v>0</v>
      </c>
      <c r="M679" s="623">
        <f>'7. LISTADO DE PELÍCULAS'!M458</f>
        <v>0</v>
      </c>
      <c r="N679" s="624">
        <f>'7. LISTADO DE PELÍCULAS'!N458</f>
        <v>0</v>
      </c>
      <c r="O679" s="32"/>
      <c r="P679" s="352"/>
      <c r="Q679" s="352"/>
      <c r="R679" s="352"/>
    </row>
    <row r="680" spans="2:18" s="347" customFormat="1" ht="35.1" customHeight="1" x14ac:dyDescent="0.25">
      <c r="B680" s="618">
        <f>'7. LISTADO DE PELÍCULAS'!B459</f>
        <v>0</v>
      </c>
      <c r="C680" s="619">
        <f>'7. LISTADO DE PELÍCULAS'!C459</f>
        <v>0</v>
      </c>
      <c r="D680" s="618">
        <f>'7. LISTADO DE PELÍCULAS'!D459</f>
        <v>0</v>
      </c>
      <c r="E680" s="625" t="e">
        <f>VLOOKUP(D680,PAÍSES!$A$2:$C$200,3,FALSE)</f>
        <v>#N/A</v>
      </c>
      <c r="F680" s="622">
        <f>'7. LISTADO DE PELÍCULAS'!F459</f>
        <v>0</v>
      </c>
      <c r="G680" s="624">
        <f>'7. LISTADO DE PELÍCULAS'!G459</f>
        <v>0</v>
      </c>
      <c r="H680" s="622">
        <f>'7. LISTADO DE PELÍCULAS'!H459</f>
        <v>0</v>
      </c>
      <c r="I680" s="623">
        <f>'7. LISTADO DE PELÍCULAS'!I459</f>
        <v>0</v>
      </c>
      <c r="J680" s="623">
        <f>'7. LISTADO DE PELÍCULAS'!J459</f>
        <v>0</v>
      </c>
      <c r="K680" s="624">
        <f>'7. LISTADO DE PELÍCULAS'!K459</f>
        <v>0</v>
      </c>
      <c r="L680" s="622">
        <f>'7. LISTADO DE PELÍCULAS'!L459</f>
        <v>0</v>
      </c>
      <c r="M680" s="623">
        <f>'7. LISTADO DE PELÍCULAS'!M459</f>
        <v>0</v>
      </c>
      <c r="N680" s="624">
        <f>'7. LISTADO DE PELÍCULAS'!N459</f>
        <v>0</v>
      </c>
      <c r="O680" s="32"/>
      <c r="P680" s="352"/>
      <c r="Q680" s="352"/>
      <c r="R680" s="352"/>
    </row>
    <row r="681" spans="2:18" s="347" customFormat="1" ht="35.1" customHeight="1" x14ac:dyDescent="0.25">
      <c r="B681" s="618">
        <f>'7. LISTADO DE PELÍCULAS'!B460</f>
        <v>0</v>
      </c>
      <c r="C681" s="619">
        <f>'7. LISTADO DE PELÍCULAS'!C460</f>
        <v>0</v>
      </c>
      <c r="D681" s="618">
        <f>'7. LISTADO DE PELÍCULAS'!D460</f>
        <v>0</v>
      </c>
      <c r="E681" s="625" t="e">
        <f>VLOOKUP(D681,PAÍSES!$A$2:$C$200,3,FALSE)</f>
        <v>#N/A</v>
      </c>
      <c r="F681" s="622">
        <f>'7. LISTADO DE PELÍCULAS'!F460</f>
        <v>0</v>
      </c>
      <c r="G681" s="624">
        <f>'7. LISTADO DE PELÍCULAS'!G460</f>
        <v>0</v>
      </c>
      <c r="H681" s="622">
        <f>'7. LISTADO DE PELÍCULAS'!H460</f>
        <v>0</v>
      </c>
      <c r="I681" s="623">
        <f>'7. LISTADO DE PELÍCULAS'!I460</f>
        <v>0</v>
      </c>
      <c r="J681" s="623">
        <f>'7. LISTADO DE PELÍCULAS'!J460</f>
        <v>0</v>
      </c>
      <c r="K681" s="624">
        <f>'7. LISTADO DE PELÍCULAS'!K460</f>
        <v>0</v>
      </c>
      <c r="L681" s="622">
        <f>'7. LISTADO DE PELÍCULAS'!L460</f>
        <v>0</v>
      </c>
      <c r="M681" s="623">
        <f>'7. LISTADO DE PELÍCULAS'!M460</f>
        <v>0</v>
      </c>
      <c r="N681" s="624">
        <f>'7. LISTADO DE PELÍCULAS'!N460</f>
        <v>0</v>
      </c>
      <c r="O681" s="32"/>
      <c r="P681" s="352"/>
      <c r="Q681" s="352"/>
      <c r="R681" s="352"/>
    </row>
    <row r="682" spans="2:18" s="347" customFormat="1" ht="35.1" customHeight="1" x14ac:dyDescent="0.25">
      <c r="B682" s="618">
        <f>'7. LISTADO DE PELÍCULAS'!B461</f>
        <v>0</v>
      </c>
      <c r="C682" s="619">
        <f>'7. LISTADO DE PELÍCULAS'!C461</f>
        <v>0</v>
      </c>
      <c r="D682" s="618">
        <f>'7. LISTADO DE PELÍCULAS'!D461</f>
        <v>0</v>
      </c>
      <c r="E682" s="625" t="e">
        <f>VLOOKUP(D682,PAÍSES!$A$2:$C$200,3,FALSE)</f>
        <v>#N/A</v>
      </c>
      <c r="F682" s="622">
        <f>'7. LISTADO DE PELÍCULAS'!F461</f>
        <v>0</v>
      </c>
      <c r="G682" s="624">
        <f>'7. LISTADO DE PELÍCULAS'!G461</f>
        <v>0</v>
      </c>
      <c r="H682" s="622">
        <f>'7. LISTADO DE PELÍCULAS'!H461</f>
        <v>0</v>
      </c>
      <c r="I682" s="623">
        <f>'7. LISTADO DE PELÍCULAS'!I461</f>
        <v>0</v>
      </c>
      <c r="J682" s="623">
        <f>'7. LISTADO DE PELÍCULAS'!J461</f>
        <v>0</v>
      </c>
      <c r="K682" s="624">
        <f>'7. LISTADO DE PELÍCULAS'!K461</f>
        <v>0</v>
      </c>
      <c r="L682" s="622">
        <f>'7. LISTADO DE PELÍCULAS'!L461</f>
        <v>0</v>
      </c>
      <c r="M682" s="623">
        <f>'7. LISTADO DE PELÍCULAS'!M461</f>
        <v>0</v>
      </c>
      <c r="N682" s="624">
        <f>'7. LISTADO DE PELÍCULAS'!N461</f>
        <v>0</v>
      </c>
      <c r="O682" s="32"/>
      <c r="P682" s="352"/>
      <c r="Q682" s="352"/>
      <c r="R682" s="352"/>
    </row>
    <row r="683" spans="2:18" s="347" customFormat="1" ht="35.1" customHeight="1" x14ac:dyDescent="0.25">
      <c r="B683" s="618">
        <f>'7. LISTADO DE PELÍCULAS'!B462</f>
        <v>0</v>
      </c>
      <c r="C683" s="619">
        <f>'7. LISTADO DE PELÍCULAS'!C462</f>
        <v>0</v>
      </c>
      <c r="D683" s="618">
        <f>'7. LISTADO DE PELÍCULAS'!D462</f>
        <v>0</v>
      </c>
      <c r="E683" s="625" t="e">
        <f>VLOOKUP(D683,PAÍSES!$A$2:$C$200,3,FALSE)</f>
        <v>#N/A</v>
      </c>
      <c r="F683" s="622">
        <f>'7. LISTADO DE PELÍCULAS'!F462</f>
        <v>0</v>
      </c>
      <c r="G683" s="624">
        <f>'7. LISTADO DE PELÍCULAS'!G462</f>
        <v>0</v>
      </c>
      <c r="H683" s="622">
        <f>'7. LISTADO DE PELÍCULAS'!H462</f>
        <v>0</v>
      </c>
      <c r="I683" s="623">
        <f>'7. LISTADO DE PELÍCULAS'!I462</f>
        <v>0</v>
      </c>
      <c r="J683" s="623">
        <f>'7. LISTADO DE PELÍCULAS'!J462</f>
        <v>0</v>
      </c>
      <c r="K683" s="624">
        <f>'7. LISTADO DE PELÍCULAS'!K462</f>
        <v>0</v>
      </c>
      <c r="L683" s="622">
        <f>'7. LISTADO DE PELÍCULAS'!L462</f>
        <v>0</v>
      </c>
      <c r="M683" s="623">
        <f>'7. LISTADO DE PELÍCULAS'!M462</f>
        <v>0</v>
      </c>
      <c r="N683" s="624">
        <f>'7. LISTADO DE PELÍCULAS'!N462</f>
        <v>0</v>
      </c>
      <c r="O683" s="32"/>
      <c r="P683" s="352"/>
      <c r="Q683" s="352"/>
      <c r="R683" s="352"/>
    </row>
    <row r="684" spans="2:18" s="347" customFormat="1" ht="35.1" customHeight="1" x14ac:dyDescent="0.25">
      <c r="B684" s="618">
        <f>'7. LISTADO DE PELÍCULAS'!B463</f>
        <v>0</v>
      </c>
      <c r="C684" s="619">
        <f>'7. LISTADO DE PELÍCULAS'!C463</f>
        <v>0</v>
      </c>
      <c r="D684" s="618">
        <f>'7. LISTADO DE PELÍCULAS'!D463</f>
        <v>0</v>
      </c>
      <c r="E684" s="625" t="e">
        <f>VLOOKUP(D684,PAÍSES!$A$2:$C$200,3,FALSE)</f>
        <v>#N/A</v>
      </c>
      <c r="F684" s="622">
        <f>'7. LISTADO DE PELÍCULAS'!F463</f>
        <v>0</v>
      </c>
      <c r="G684" s="624">
        <f>'7. LISTADO DE PELÍCULAS'!G463</f>
        <v>0</v>
      </c>
      <c r="H684" s="622">
        <f>'7. LISTADO DE PELÍCULAS'!H463</f>
        <v>0</v>
      </c>
      <c r="I684" s="623">
        <f>'7. LISTADO DE PELÍCULAS'!I463</f>
        <v>0</v>
      </c>
      <c r="J684" s="623">
        <f>'7. LISTADO DE PELÍCULAS'!J463</f>
        <v>0</v>
      </c>
      <c r="K684" s="624">
        <f>'7. LISTADO DE PELÍCULAS'!K463</f>
        <v>0</v>
      </c>
      <c r="L684" s="622">
        <f>'7. LISTADO DE PELÍCULAS'!L463</f>
        <v>0</v>
      </c>
      <c r="M684" s="623">
        <f>'7. LISTADO DE PELÍCULAS'!M463</f>
        <v>0</v>
      </c>
      <c r="N684" s="624">
        <f>'7. LISTADO DE PELÍCULAS'!N463</f>
        <v>0</v>
      </c>
      <c r="O684" s="32"/>
      <c r="P684" s="352"/>
      <c r="Q684" s="352"/>
      <c r="R684" s="352"/>
    </row>
    <row r="685" spans="2:18" s="347" customFormat="1" ht="35.1" customHeight="1" x14ac:dyDescent="0.25">
      <c r="B685" s="618">
        <f>'7. LISTADO DE PELÍCULAS'!B464</f>
        <v>0</v>
      </c>
      <c r="C685" s="619">
        <f>'7. LISTADO DE PELÍCULAS'!C464</f>
        <v>0</v>
      </c>
      <c r="D685" s="618">
        <f>'7. LISTADO DE PELÍCULAS'!D464</f>
        <v>0</v>
      </c>
      <c r="E685" s="625" t="e">
        <f>VLOOKUP(D685,PAÍSES!$A$2:$C$200,3,FALSE)</f>
        <v>#N/A</v>
      </c>
      <c r="F685" s="622">
        <f>'7. LISTADO DE PELÍCULAS'!F464</f>
        <v>0</v>
      </c>
      <c r="G685" s="624">
        <f>'7. LISTADO DE PELÍCULAS'!G464</f>
        <v>0</v>
      </c>
      <c r="H685" s="622">
        <f>'7. LISTADO DE PELÍCULAS'!H464</f>
        <v>0</v>
      </c>
      <c r="I685" s="623">
        <f>'7. LISTADO DE PELÍCULAS'!I464</f>
        <v>0</v>
      </c>
      <c r="J685" s="623">
        <f>'7. LISTADO DE PELÍCULAS'!J464</f>
        <v>0</v>
      </c>
      <c r="K685" s="624">
        <f>'7. LISTADO DE PELÍCULAS'!K464</f>
        <v>0</v>
      </c>
      <c r="L685" s="622">
        <f>'7. LISTADO DE PELÍCULAS'!L464</f>
        <v>0</v>
      </c>
      <c r="M685" s="623">
        <f>'7. LISTADO DE PELÍCULAS'!M464</f>
        <v>0</v>
      </c>
      <c r="N685" s="624">
        <f>'7. LISTADO DE PELÍCULAS'!N464</f>
        <v>0</v>
      </c>
      <c r="O685" s="32"/>
      <c r="P685" s="352"/>
      <c r="Q685" s="352"/>
      <c r="R685" s="352"/>
    </row>
    <row r="686" spans="2:18" s="347" customFormat="1" ht="35.1" customHeight="1" x14ac:dyDescent="0.25">
      <c r="B686" s="618">
        <f>'7. LISTADO DE PELÍCULAS'!B465</f>
        <v>0</v>
      </c>
      <c r="C686" s="619">
        <f>'7. LISTADO DE PELÍCULAS'!C465</f>
        <v>0</v>
      </c>
      <c r="D686" s="618">
        <f>'7. LISTADO DE PELÍCULAS'!D465</f>
        <v>0</v>
      </c>
      <c r="E686" s="625" t="e">
        <f>VLOOKUP(D686,PAÍSES!$A$2:$C$200,3,FALSE)</f>
        <v>#N/A</v>
      </c>
      <c r="F686" s="622">
        <f>'7. LISTADO DE PELÍCULAS'!F465</f>
        <v>0</v>
      </c>
      <c r="G686" s="624">
        <f>'7. LISTADO DE PELÍCULAS'!G465</f>
        <v>0</v>
      </c>
      <c r="H686" s="622">
        <f>'7. LISTADO DE PELÍCULAS'!H465</f>
        <v>0</v>
      </c>
      <c r="I686" s="623">
        <f>'7. LISTADO DE PELÍCULAS'!I465</f>
        <v>0</v>
      </c>
      <c r="J686" s="623">
        <f>'7. LISTADO DE PELÍCULAS'!J465</f>
        <v>0</v>
      </c>
      <c r="K686" s="624">
        <f>'7. LISTADO DE PELÍCULAS'!K465</f>
        <v>0</v>
      </c>
      <c r="L686" s="622">
        <f>'7. LISTADO DE PELÍCULAS'!L465</f>
        <v>0</v>
      </c>
      <c r="M686" s="623">
        <f>'7. LISTADO DE PELÍCULAS'!M465</f>
        <v>0</v>
      </c>
      <c r="N686" s="624">
        <f>'7. LISTADO DE PELÍCULAS'!N465</f>
        <v>0</v>
      </c>
      <c r="O686" s="32"/>
      <c r="P686" s="352"/>
      <c r="Q686" s="352"/>
      <c r="R686" s="352"/>
    </row>
    <row r="687" spans="2:18" s="347" customFormat="1" ht="35.1" customHeight="1" x14ac:dyDescent="0.25">
      <c r="B687" s="618">
        <f>'7. LISTADO DE PELÍCULAS'!B466</f>
        <v>0</v>
      </c>
      <c r="C687" s="619">
        <f>'7. LISTADO DE PELÍCULAS'!C466</f>
        <v>0</v>
      </c>
      <c r="D687" s="618">
        <f>'7. LISTADO DE PELÍCULAS'!D466</f>
        <v>0</v>
      </c>
      <c r="E687" s="625" t="e">
        <f>VLOOKUP(D687,PAÍSES!$A$2:$C$200,3,FALSE)</f>
        <v>#N/A</v>
      </c>
      <c r="F687" s="622">
        <f>'7. LISTADO DE PELÍCULAS'!F466</f>
        <v>0</v>
      </c>
      <c r="G687" s="624">
        <f>'7. LISTADO DE PELÍCULAS'!G466</f>
        <v>0</v>
      </c>
      <c r="H687" s="622">
        <f>'7. LISTADO DE PELÍCULAS'!H466</f>
        <v>0</v>
      </c>
      <c r="I687" s="623">
        <f>'7. LISTADO DE PELÍCULAS'!I466</f>
        <v>0</v>
      </c>
      <c r="J687" s="623">
        <f>'7. LISTADO DE PELÍCULAS'!J466</f>
        <v>0</v>
      </c>
      <c r="K687" s="624">
        <f>'7. LISTADO DE PELÍCULAS'!K466</f>
        <v>0</v>
      </c>
      <c r="L687" s="622">
        <f>'7. LISTADO DE PELÍCULAS'!L466</f>
        <v>0</v>
      </c>
      <c r="M687" s="623">
        <f>'7. LISTADO DE PELÍCULAS'!M466</f>
        <v>0</v>
      </c>
      <c r="N687" s="624">
        <f>'7. LISTADO DE PELÍCULAS'!N466</f>
        <v>0</v>
      </c>
      <c r="O687" s="32"/>
      <c r="P687" s="352"/>
      <c r="Q687" s="352"/>
      <c r="R687" s="352"/>
    </row>
    <row r="688" spans="2:18" s="347" customFormat="1" ht="35.1" customHeight="1" x14ac:dyDescent="0.25">
      <c r="B688" s="618">
        <f>'7. LISTADO DE PELÍCULAS'!B467</f>
        <v>0</v>
      </c>
      <c r="C688" s="619">
        <f>'7. LISTADO DE PELÍCULAS'!C467</f>
        <v>0</v>
      </c>
      <c r="D688" s="618">
        <f>'7. LISTADO DE PELÍCULAS'!D467</f>
        <v>0</v>
      </c>
      <c r="E688" s="625" t="e">
        <f>VLOOKUP(D688,PAÍSES!$A$2:$C$200,3,FALSE)</f>
        <v>#N/A</v>
      </c>
      <c r="F688" s="622">
        <f>'7. LISTADO DE PELÍCULAS'!F467</f>
        <v>0</v>
      </c>
      <c r="G688" s="624">
        <f>'7. LISTADO DE PELÍCULAS'!G467</f>
        <v>0</v>
      </c>
      <c r="H688" s="622">
        <f>'7. LISTADO DE PELÍCULAS'!H467</f>
        <v>0</v>
      </c>
      <c r="I688" s="623">
        <f>'7. LISTADO DE PELÍCULAS'!I467</f>
        <v>0</v>
      </c>
      <c r="J688" s="623">
        <f>'7. LISTADO DE PELÍCULAS'!J467</f>
        <v>0</v>
      </c>
      <c r="K688" s="624">
        <f>'7. LISTADO DE PELÍCULAS'!K467</f>
        <v>0</v>
      </c>
      <c r="L688" s="622">
        <f>'7. LISTADO DE PELÍCULAS'!L467</f>
        <v>0</v>
      </c>
      <c r="M688" s="623">
        <f>'7. LISTADO DE PELÍCULAS'!M467</f>
        <v>0</v>
      </c>
      <c r="N688" s="624">
        <f>'7. LISTADO DE PELÍCULAS'!N467</f>
        <v>0</v>
      </c>
      <c r="O688" s="32"/>
      <c r="P688" s="352"/>
      <c r="Q688" s="352"/>
      <c r="R688" s="352"/>
    </row>
    <row r="689" spans="2:18" s="347" customFormat="1" ht="35.1" customHeight="1" x14ac:dyDescent="0.25">
      <c r="B689" s="618">
        <f>'7. LISTADO DE PELÍCULAS'!B468</f>
        <v>0</v>
      </c>
      <c r="C689" s="619">
        <f>'7. LISTADO DE PELÍCULAS'!C468</f>
        <v>0</v>
      </c>
      <c r="D689" s="618">
        <f>'7. LISTADO DE PELÍCULAS'!D468</f>
        <v>0</v>
      </c>
      <c r="E689" s="625" t="e">
        <f>VLOOKUP(D689,PAÍSES!$A$2:$C$200,3,FALSE)</f>
        <v>#N/A</v>
      </c>
      <c r="F689" s="622">
        <f>'7. LISTADO DE PELÍCULAS'!F468</f>
        <v>0</v>
      </c>
      <c r="G689" s="624">
        <f>'7. LISTADO DE PELÍCULAS'!G468</f>
        <v>0</v>
      </c>
      <c r="H689" s="622">
        <f>'7. LISTADO DE PELÍCULAS'!H468</f>
        <v>0</v>
      </c>
      <c r="I689" s="623">
        <f>'7. LISTADO DE PELÍCULAS'!I468</f>
        <v>0</v>
      </c>
      <c r="J689" s="623">
        <f>'7. LISTADO DE PELÍCULAS'!J468</f>
        <v>0</v>
      </c>
      <c r="K689" s="624">
        <f>'7. LISTADO DE PELÍCULAS'!K468</f>
        <v>0</v>
      </c>
      <c r="L689" s="622">
        <f>'7. LISTADO DE PELÍCULAS'!L468</f>
        <v>0</v>
      </c>
      <c r="M689" s="623">
        <f>'7. LISTADO DE PELÍCULAS'!M468</f>
        <v>0</v>
      </c>
      <c r="N689" s="624">
        <f>'7. LISTADO DE PELÍCULAS'!N468</f>
        <v>0</v>
      </c>
      <c r="O689" s="32"/>
      <c r="P689" s="352"/>
      <c r="Q689" s="352"/>
      <c r="R689" s="352"/>
    </row>
    <row r="690" spans="2:18" s="347" customFormat="1" ht="35.1" customHeight="1" x14ac:dyDescent="0.25">
      <c r="B690" s="618">
        <f>'7. LISTADO DE PELÍCULAS'!B469</f>
        <v>0</v>
      </c>
      <c r="C690" s="619">
        <f>'7. LISTADO DE PELÍCULAS'!C469</f>
        <v>0</v>
      </c>
      <c r="D690" s="618">
        <f>'7. LISTADO DE PELÍCULAS'!D469</f>
        <v>0</v>
      </c>
      <c r="E690" s="625" t="e">
        <f>VLOOKUP(D690,PAÍSES!$A$2:$C$200,3,FALSE)</f>
        <v>#N/A</v>
      </c>
      <c r="F690" s="622">
        <f>'7. LISTADO DE PELÍCULAS'!F469</f>
        <v>0</v>
      </c>
      <c r="G690" s="624">
        <f>'7. LISTADO DE PELÍCULAS'!G469</f>
        <v>0</v>
      </c>
      <c r="H690" s="622">
        <f>'7. LISTADO DE PELÍCULAS'!H469</f>
        <v>0</v>
      </c>
      <c r="I690" s="623">
        <f>'7. LISTADO DE PELÍCULAS'!I469</f>
        <v>0</v>
      </c>
      <c r="J690" s="623">
        <f>'7. LISTADO DE PELÍCULAS'!J469</f>
        <v>0</v>
      </c>
      <c r="K690" s="624">
        <f>'7. LISTADO DE PELÍCULAS'!K469</f>
        <v>0</v>
      </c>
      <c r="L690" s="622">
        <f>'7. LISTADO DE PELÍCULAS'!L469</f>
        <v>0</v>
      </c>
      <c r="M690" s="623">
        <f>'7. LISTADO DE PELÍCULAS'!M469</f>
        <v>0</v>
      </c>
      <c r="N690" s="624">
        <f>'7. LISTADO DE PELÍCULAS'!N469</f>
        <v>0</v>
      </c>
      <c r="O690" s="32"/>
      <c r="P690" s="352"/>
      <c r="Q690" s="352"/>
      <c r="R690" s="352"/>
    </row>
    <row r="691" spans="2:18" s="347" customFormat="1" ht="35.1" customHeight="1" x14ac:dyDescent="0.25">
      <c r="B691" s="618">
        <f>'7. LISTADO DE PELÍCULAS'!B470</f>
        <v>0</v>
      </c>
      <c r="C691" s="619">
        <f>'7. LISTADO DE PELÍCULAS'!C470</f>
        <v>0</v>
      </c>
      <c r="D691" s="618">
        <f>'7. LISTADO DE PELÍCULAS'!D470</f>
        <v>0</v>
      </c>
      <c r="E691" s="625" t="e">
        <f>VLOOKUP(D691,PAÍSES!$A$2:$C$200,3,FALSE)</f>
        <v>#N/A</v>
      </c>
      <c r="F691" s="622">
        <f>'7. LISTADO DE PELÍCULAS'!F470</f>
        <v>0</v>
      </c>
      <c r="G691" s="624">
        <f>'7. LISTADO DE PELÍCULAS'!G470</f>
        <v>0</v>
      </c>
      <c r="H691" s="622">
        <f>'7. LISTADO DE PELÍCULAS'!H470</f>
        <v>0</v>
      </c>
      <c r="I691" s="623">
        <f>'7. LISTADO DE PELÍCULAS'!I470</f>
        <v>0</v>
      </c>
      <c r="J691" s="623">
        <f>'7. LISTADO DE PELÍCULAS'!J470</f>
        <v>0</v>
      </c>
      <c r="K691" s="624">
        <f>'7. LISTADO DE PELÍCULAS'!K470</f>
        <v>0</v>
      </c>
      <c r="L691" s="622">
        <f>'7. LISTADO DE PELÍCULAS'!L470</f>
        <v>0</v>
      </c>
      <c r="M691" s="623">
        <f>'7. LISTADO DE PELÍCULAS'!M470</f>
        <v>0</v>
      </c>
      <c r="N691" s="624">
        <f>'7. LISTADO DE PELÍCULAS'!N470</f>
        <v>0</v>
      </c>
      <c r="O691" s="32"/>
      <c r="P691" s="352"/>
      <c r="Q691" s="352"/>
      <c r="R691" s="352"/>
    </row>
    <row r="692" spans="2:18" s="347" customFormat="1" ht="35.1" customHeight="1" x14ac:dyDescent="0.25">
      <c r="B692" s="618">
        <f>'7. LISTADO DE PELÍCULAS'!B471</f>
        <v>0</v>
      </c>
      <c r="C692" s="619">
        <f>'7. LISTADO DE PELÍCULAS'!C471</f>
        <v>0</v>
      </c>
      <c r="D692" s="618">
        <f>'7. LISTADO DE PELÍCULAS'!D471</f>
        <v>0</v>
      </c>
      <c r="E692" s="625" t="e">
        <f>VLOOKUP(D692,PAÍSES!$A$2:$C$200,3,FALSE)</f>
        <v>#N/A</v>
      </c>
      <c r="F692" s="622">
        <f>'7. LISTADO DE PELÍCULAS'!F471</f>
        <v>0</v>
      </c>
      <c r="G692" s="624">
        <f>'7. LISTADO DE PELÍCULAS'!G471</f>
        <v>0</v>
      </c>
      <c r="H692" s="622">
        <f>'7. LISTADO DE PELÍCULAS'!H471</f>
        <v>0</v>
      </c>
      <c r="I692" s="623">
        <f>'7. LISTADO DE PELÍCULAS'!I471</f>
        <v>0</v>
      </c>
      <c r="J692" s="623">
        <f>'7. LISTADO DE PELÍCULAS'!J471</f>
        <v>0</v>
      </c>
      <c r="K692" s="624">
        <f>'7. LISTADO DE PELÍCULAS'!K471</f>
        <v>0</v>
      </c>
      <c r="L692" s="622">
        <f>'7. LISTADO DE PELÍCULAS'!L471</f>
        <v>0</v>
      </c>
      <c r="M692" s="623">
        <f>'7. LISTADO DE PELÍCULAS'!M471</f>
        <v>0</v>
      </c>
      <c r="N692" s="624">
        <f>'7. LISTADO DE PELÍCULAS'!N471</f>
        <v>0</v>
      </c>
      <c r="O692" s="32"/>
      <c r="P692" s="352"/>
      <c r="Q692" s="352"/>
      <c r="R692" s="352"/>
    </row>
    <row r="693" spans="2:18" s="347" customFormat="1" ht="35.1" customHeight="1" x14ac:dyDescent="0.25">
      <c r="B693" s="618">
        <f>'7. LISTADO DE PELÍCULAS'!B472</f>
        <v>0</v>
      </c>
      <c r="C693" s="619">
        <f>'7. LISTADO DE PELÍCULAS'!C472</f>
        <v>0</v>
      </c>
      <c r="D693" s="618">
        <f>'7. LISTADO DE PELÍCULAS'!D472</f>
        <v>0</v>
      </c>
      <c r="E693" s="625" t="e">
        <f>VLOOKUP(D693,PAÍSES!$A$2:$C$200,3,FALSE)</f>
        <v>#N/A</v>
      </c>
      <c r="F693" s="622">
        <f>'7. LISTADO DE PELÍCULAS'!F472</f>
        <v>0</v>
      </c>
      <c r="G693" s="624">
        <f>'7. LISTADO DE PELÍCULAS'!G472</f>
        <v>0</v>
      </c>
      <c r="H693" s="622">
        <f>'7. LISTADO DE PELÍCULAS'!H472</f>
        <v>0</v>
      </c>
      <c r="I693" s="623">
        <f>'7. LISTADO DE PELÍCULAS'!I472</f>
        <v>0</v>
      </c>
      <c r="J693" s="623">
        <f>'7. LISTADO DE PELÍCULAS'!J472</f>
        <v>0</v>
      </c>
      <c r="K693" s="624">
        <f>'7. LISTADO DE PELÍCULAS'!K472</f>
        <v>0</v>
      </c>
      <c r="L693" s="622">
        <f>'7. LISTADO DE PELÍCULAS'!L472</f>
        <v>0</v>
      </c>
      <c r="M693" s="623">
        <f>'7. LISTADO DE PELÍCULAS'!M472</f>
        <v>0</v>
      </c>
      <c r="N693" s="624">
        <f>'7. LISTADO DE PELÍCULAS'!N472</f>
        <v>0</v>
      </c>
      <c r="O693" s="32"/>
      <c r="P693" s="352"/>
      <c r="Q693" s="352"/>
      <c r="R693" s="352"/>
    </row>
    <row r="694" spans="2:18" s="347" customFormat="1" ht="35.1" customHeight="1" x14ac:dyDescent="0.25">
      <c r="B694" s="618">
        <f>'7. LISTADO DE PELÍCULAS'!B473</f>
        <v>0</v>
      </c>
      <c r="C694" s="619">
        <f>'7. LISTADO DE PELÍCULAS'!C473</f>
        <v>0</v>
      </c>
      <c r="D694" s="618">
        <f>'7. LISTADO DE PELÍCULAS'!D473</f>
        <v>0</v>
      </c>
      <c r="E694" s="625" t="e">
        <f>VLOOKUP(D694,PAÍSES!$A$2:$C$200,3,FALSE)</f>
        <v>#N/A</v>
      </c>
      <c r="F694" s="622">
        <f>'7. LISTADO DE PELÍCULAS'!F473</f>
        <v>0</v>
      </c>
      <c r="G694" s="624">
        <f>'7. LISTADO DE PELÍCULAS'!G473</f>
        <v>0</v>
      </c>
      <c r="H694" s="622">
        <f>'7. LISTADO DE PELÍCULAS'!H473</f>
        <v>0</v>
      </c>
      <c r="I694" s="623">
        <f>'7. LISTADO DE PELÍCULAS'!I473</f>
        <v>0</v>
      </c>
      <c r="J694" s="623">
        <f>'7. LISTADO DE PELÍCULAS'!J473</f>
        <v>0</v>
      </c>
      <c r="K694" s="624">
        <f>'7. LISTADO DE PELÍCULAS'!K473</f>
        <v>0</v>
      </c>
      <c r="L694" s="622">
        <f>'7. LISTADO DE PELÍCULAS'!L473</f>
        <v>0</v>
      </c>
      <c r="M694" s="623">
        <f>'7. LISTADO DE PELÍCULAS'!M473</f>
        <v>0</v>
      </c>
      <c r="N694" s="624">
        <f>'7. LISTADO DE PELÍCULAS'!N473</f>
        <v>0</v>
      </c>
      <c r="O694" s="32"/>
      <c r="P694" s="352"/>
      <c r="Q694" s="352"/>
      <c r="R694" s="352"/>
    </row>
    <row r="695" spans="2:18" s="347" customFormat="1" ht="35.1" customHeight="1" x14ac:dyDescent="0.25">
      <c r="B695" s="618">
        <f>'7. LISTADO DE PELÍCULAS'!B474</f>
        <v>0</v>
      </c>
      <c r="C695" s="619">
        <f>'7. LISTADO DE PELÍCULAS'!C474</f>
        <v>0</v>
      </c>
      <c r="D695" s="618">
        <f>'7. LISTADO DE PELÍCULAS'!D474</f>
        <v>0</v>
      </c>
      <c r="E695" s="625" t="e">
        <f>VLOOKUP(D695,PAÍSES!$A$2:$C$200,3,FALSE)</f>
        <v>#N/A</v>
      </c>
      <c r="F695" s="622">
        <f>'7. LISTADO DE PELÍCULAS'!F474</f>
        <v>0</v>
      </c>
      <c r="G695" s="624">
        <f>'7. LISTADO DE PELÍCULAS'!G474</f>
        <v>0</v>
      </c>
      <c r="H695" s="622">
        <f>'7. LISTADO DE PELÍCULAS'!H474</f>
        <v>0</v>
      </c>
      <c r="I695" s="623">
        <f>'7. LISTADO DE PELÍCULAS'!I474</f>
        <v>0</v>
      </c>
      <c r="J695" s="623">
        <f>'7. LISTADO DE PELÍCULAS'!J474</f>
        <v>0</v>
      </c>
      <c r="K695" s="624">
        <f>'7. LISTADO DE PELÍCULAS'!K474</f>
        <v>0</v>
      </c>
      <c r="L695" s="622">
        <f>'7. LISTADO DE PELÍCULAS'!L474</f>
        <v>0</v>
      </c>
      <c r="M695" s="623">
        <f>'7. LISTADO DE PELÍCULAS'!M474</f>
        <v>0</v>
      </c>
      <c r="N695" s="624">
        <f>'7. LISTADO DE PELÍCULAS'!N474</f>
        <v>0</v>
      </c>
      <c r="O695" s="32"/>
      <c r="P695" s="352"/>
      <c r="Q695" s="352"/>
      <c r="R695" s="352"/>
    </row>
    <row r="696" spans="2:18" s="347" customFormat="1" ht="35.1" customHeight="1" x14ac:dyDescent="0.25">
      <c r="B696" s="618">
        <f>'7. LISTADO DE PELÍCULAS'!B475</f>
        <v>0</v>
      </c>
      <c r="C696" s="619">
        <f>'7. LISTADO DE PELÍCULAS'!C475</f>
        <v>0</v>
      </c>
      <c r="D696" s="618">
        <f>'7. LISTADO DE PELÍCULAS'!D475</f>
        <v>0</v>
      </c>
      <c r="E696" s="625" t="e">
        <f>VLOOKUP(D696,PAÍSES!$A$2:$C$200,3,FALSE)</f>
        <v>#N/A</v>
      </c>
      <c r="F696" s="622">
        <f>'7. LISTADO DE PELÍCULAS'!F475</f>
        <v>0</v>
      </c>
      <c r="G696" s="624">
        <f>'7. LISTADO DE PELÍCULAS'!G475</f>
        <v>0</v>
      </c>
      <c r="H696" s="622">
        <f>'7. LISTADO DE PELÍCULAS'!H475</f>
        <v>0</v>
      </c>
      <c r="I696" s="623">
        <f>'7. LISTADO DE PELÍCULAS'!I475</f>
        <v>0</v>
      </c>
      <c r="J696" s="623">
        <f>'7. LISTADO DE PELÍCULAS'!J475</f>
        <v>0</v>
      </c>
      <c r="K696" s="624">
        <f>'7. LISTADO DE PELÍCULAS'!K475</f>
        <v>0</v>
      </c>
      <c r="L696" s="622">
        <f>'7. LISTADO DE PELÍCULAS'!L475</f>
        <v>0</v>
      </c>
      <c r="M696" s="623">
        <f>'7. LISTADO DE PELÍCULAS'!M475</f>
        <v>0</v>
      </c>
      <c r="N696" s="624">
        <f>'7. LISTADO DE PELÍCULAS'!N475</f>
        <v>0</v>
      </c>
      <c r="O696" s="32"/>
      <c r="P696" s="352"/>
      <c r="Q696" s="352"/>
      <c r="R696" s="352"/>
    </row>
    <row r="697" spans="2:18" s="347" customFormat="1" ht="35.1" customHeight="1" x14ac:dyDescent="0.25">
      <c r="B697" s="618">
        <f>'7. LISTADO DE PELÍCULAS'!B476</f>
        <v>0</v>
      </c>
      <c r="C697" s="619">
        <f>'7. LISTADO DE PELÍCULAS'!C476</f>
        <v>0</v>
      </c>
      <c r="D697" s="618">
        <f>'7. LISTADO DE PELÍCULAS'!D476</f>
        <v>0</v>
      </c>
      <c r="E697" s="625" t="e">
        <f>VLOOKUP(D697,PAÍSES!$A$2:$C$200,3,FALSE)</f>
        <v>#N/A</v>
      </c>
      <c r="F697" s="622">
        <f>'7. LISTADO DE PELÍCULAS'!F476</f>
        <v>0</v>
      </c>
      <c r="G697" s="624">
        <f>'7. LISTADO DE PELÍCULAS'!G476</f>
        <v>0</v>
      </c>
      <c r="H697" s="622">
        <f>'7. LISTADO DE PELÍCULAS'!H476</f>
        <v>0</v>
      </c>
      <c r="I697" s="623">
        <f>'7. LISTADO DE PELÍCULAS'!I476</f>
        <v>0</v>
      </c>
      <c r="J697" s="623">
        <f>'7. LISTADO DE PELÍCULAS'!J476</f>
        <v>0</v>
      </c>
      <c r="K697" s="624">
        <f>'7. LISTADO DE PELÍCULAS'!K476</f>
        <v>0</v>
      </c>
      <c r="L697" s="622">
        <f>'7. LISTADO DE PELÍCULAS'!L476</f>
        <v>0</v>
      </c>
      <c r="M697" s="623">
        <f>'7. LISTADO DE PELÍCULAS'!M476</f>
        <v>0</v>
      </c>
      <c r="N697" s="624">
        <f>'7. LISTADO DE PELÍCULAS'!N476</f>
        <v>0</v>
      </c>
      <c r="O697" s="32"/>
      <c r="P697" s="352"/>
      <c r="Q697" s="352"/>
      <c r="R697" s="352"/>
    </row>
    <row r="698" spans="2:18" s="347" customFormat="1" ht="35.1" customHeight="1" x14ac:dyDescent="0.25">
      <c r="B698" s="618">
        <f>'7. LISTADO DE PELÍCULAS'!B477</f>
        <v>0</v>
      </c>
      <c r="C698" s="619">
        <f>'7. LISTADO DE PELÍCULAS'!C477</f>
        <v>0</v>
      </c>
      <c r="D698" s="618">
        <f>'7. LISTADO DE PELÍCULAS'!D477</f>
        <v>0</v>
      </c>
      <c r="E698" s="625" t="e">
        <f>VLOOKUP(D698,PAÍSES!$A$2:$C$200,3,FALSE)</f>
        <v>#N/A</v>
      </c>
      <c r="F698" s="622">
        <f>'7. LISTADO DE PELÍCULAS'!F477</f>
        <v>0</v>
      </c>
      <c r="G698" s="624">
        <f>'7. LISTADO DE PELÍCULAS'!G477</f>
        <v>0</v>
      </c>
      <c r="H698" s="622">
        <f>'7. LISTADO DE PELÍCULAS'!H477</f>
        <v>0</v>
      </c>
      <c r="I698" s="623">
        <f>'7. LISTADO DE PELÍCULAS'!I477</f>
        <v>0</v>
      </c>
      <c r="J698" s="623">
        <f>'7. LISTADO DE PELÍCULAS'!J477</f>
        <v>0</v>
      </c>
      <c r="K698" s="624">
        <f>'7. LISTADO DE PELÍCULAS'!K477</f>
        <v>0</v>
      </c>
      <c r="L698" s="622">
        <f>'7. LISTADO DE PELÍCULAS'!L477</f>
        <v>0</v>
      </c>
      <c r="M698" s="623">
        <f>'7. LISTADO DE PELÍCULAS'!M477</f>
        <v>0</v>
      </c>
      <c r="N698" s="624">
        <f>'7. LISTADO DE PELÍCULAS'!N477</f>
        <v>0</v>
      </c>
      <c r="O698" s="32"/>
      <c r="P698" s="352"/>
      <c r="Q698" s="352"/>
      <c r="R698" s="352"/>
    </row>
    <row r="699" spans="2:18" s="347" customFormat="1" ht="35.1" customHeight="1" x14ac:dyDescent="0.25">
      <c r="B699" s="618">
        <f>'7. LISTADO DE PELÍCULAS'!B478</f>
        <v>0</v>
      </c>
      <c r="C699" s="619">
        <f>'7. LISTADO DE PELÍCULAS'!C478</f>
        <v>0</v>
      </c>
      <c r="D699" s="618">
        <f>'7. LISTADO DE PELÍCULAS'!D478</f>
        <v>0</v>
      </c>
      <c r="E699" s="625" t="e">
        <f>VLOOKUP(D699,PAÍSES!$A$2:$C$200,3,FALSE)</f>
        <v>#N/A</v>
      </c>
      <c r="F699" s="622">
        <f>'7. LISTADO DE PELÍCULAS'!F478</f>
        <v>0</v>
      </c>
      <c r="G699" s="624">
        <f>'7. LISTADO DE PELÍCULAS'!G478</f>
        <v>0</v>
      </c>
      <c r="H699" s="622">
        <f>'7. LISTADO DE PELÍCULAS'!H478</f>
        <v>0</v>
      </c>
      <c r="I699" s="623">
        <f>'7. LISTADO DE PELÍCULAS'!I478</f>
        <v>0</v>
      </c>
      <c r="J699" s="623">
        <f>'7. LISTADO DE PELÍCULAS'!J478</f>
        <v>0</v>
      </c>
      <c r="K699" s="624">
        <f>'7. LISTADO DE PELÍCULAS'!K478</f>
        <v>0</v>
      </c>
      <c r="L699" s="622">
        <f>'7. LISTADO DE PELÍCULAS'!L478</f>
        <v>0</v>
      </c>
      <c r="M699" s="623">
        <f>'7. LISTADO DE PELÍCULAS'!M478</f>
        <v>0</v>
      </c>
      <c r="N699" s="624">
        <f>'7. LISTADO DE PELÍCULAS'!N478</f>
        <v>0</v>
      </c>
      <c r="O699" s="32"/>
      <c r="P699" s="352"/>
      <c r="Q699" s="352"/>
      <c r="R699" s="352"/>
    </row>
    <row r="700" spans="2:18" s="347" customFormat="1" ht="35.1" customHeight="1" x14ac:dyDescent="0.25">
      <c r="B700" s="618">
        <f>'7. LISTADO DE PELÍCULAS'!B479</f>
        <v>0</v>
      </c>
      <c r="C700" s="619">
        <f>'7. LISTADO DE PELÍCULAS'!C479</f>
        <v>0</v>
      </c>
      <c r="D700" s="618">
        <f>'7. LISTADO DE PELÍCULAS'!D479</f>
        <v>0</v>
      </c>
      <c r="E700" s="625" t="e">
        <f>VLOOKUP(D700,PAÍSES!$A$2:$C$200,3,FALSE)</f>
        <v>#N/A</v>
      </c>
      <c r="F700" s="622">
        <f>'7. LISTADO DE PELÍCULAS'!F479</f>
        <v>0</v>
      </c>
      <c r="G700" s="624">
        <f>'7. LISTADO DE PELÍCULAS'!G479</f>
        <v>0</v>
      </c>
      <c r="H700" s="622">
        <f>'7. LISTADO DE PELÍCULAS'!H479</f>
        <v>0</v>
      </c>
      <c r="I700" s="623">
        <f>'7. LISTADO DE PELÍCULAS'!I479</f>
        <v>0</v>
      </c>
      <c r="J700" s="623">
        <f>'7. LISTADO DE PELÍCULAS'!J479</f>
        <v>0</v>
      </c>
      <c r="K700" s="624">
        <f>'7. LISTADO DE PELÍCULAS'!K479</f>
        <v>0</v>
      </c>
      <c r="L700" s="622">
        <f>'7. LISTADO DE PELÍCULAS'!L479</f>
        <v>0</v>
      </c>
      <c r="M700" s="623">
        <f>'7. LISTADO DE PELÍCULAS'!M479</f>
        <v>0</v>
      </c>
      <c r="N700" s="624">
        <f>'7. LISTADO DE PELÍCULAS'!N479</f>
        <v>0</v>
      </c>
      <c r="O700" s="32"/>
      <c r="P700" s="352"/>
      <c r="Q700" s="352"/>
      <c r="R700" s="352"/>
    </row>
    <row r="701" spans="2:18" s="347" customFormat="1" ht="35.1" customHeight="1" x14ac:dyDescent="0.25">
      <c r="B701" s="618">
        <f>'7. LISTADO DE PELÍCULAS'!B480</f>
        <v>0</v>
      </c>
      <c r="C701" s="619">
        <f>'7. LISTADO DE PELÍCULAS'!C480</f>
        <v>0</v>
      </c>
      <c r="D701" s="618">
        <f>'7. LISTADO DE PELÍCULAS'!D480</f>
        <v>0</v>
      </c>
      <c r="E701" s="625" t="e">
        <f>VLOOKUP(D701,PAÍSES!$A$2:$C$200,3,FALSE)</f>
        <v>#N/A</v>
      </c>
      <c r="F701" s="622">
        <f>'7. LISTADO DE PELÍCULAS'!F480</f>
        <v>0</v>
      </c>
      <c r="G701" s="624">
        <f>'7. LISTADO DE PELÍCULAS'!G480</f>
        <v>0</v>
      </c>
      <c r="H701" s="622">
        <f>'7. LISTADO DE PELÍCULAS'!H480</f>
        <v>0</v>
      </c>
      <c r="I701" s="623">
        <f>'7. LISTADO DE PELÍCULAS'!I480</f>
        <v>0</v>
      </c>
      <c r="J701" s="623">
        <f>'7. LISTADO DE PELÍCULAS'!J480</f>
        <v>0</v>
      </c>
      <c r="K701" s="624">
        <f>'7. LISTADO DE PELÍCULAS'!K480</f>
        <v>0</v>
      </c>
      <c r="L701" s="622">
        <f>'7. LISTADO DE PELÍCULAS'!L480</f>
        <v>0</v>
      </c>
      <c r="M701" s="623">
        <f>'7. LISTADO DE PELÍCULAS'!M480</f>
        <v>0</v>
      </c>
      <c r="N701" s="624">
        <f>'7. LISTADO DE PELÍCULAS'!N480</f>
        <v>0</v>
      </c>
      <c r="O701" s="32"/>
      <c r="P701" s="352"/>
      <c r="Q701" s="352"/>
      <c r="R701" s="352"/>
    </row>
    <row r="702" spans="2:18" s="347" customFormat="1" ht="35.1" customHeight="1" x14ac:dyDescent="0.25">
      <c r="B702" s="618">
        <f>'7. LISTADO DE PELÍCULAS'!B481</f>
        <v>0</v>
      </c>
      <c r="C702" s="619">
        <f>'7. LISTADO DE PELÍCULAS'!C481</f>
        <v>0</v>
      </c>
      <c r="D702" s="618">
        <f>'7. LISTADO DE PELÍCULAS'!D481</f>
        <v>0</v>
      </c>
      <c r="E702" s="625" t="e">
        <f>VLOOKUP(D702,PAÍSES!$A$2:$C$200,3,FALSE)</f>
        <v>#N/A</v>
      </c>
      <c r="F702" s="622">
        <f>'7. LISTADO DE PELÍCULAS'!F481</f>
        <v>0</v>
      </c>
      <c r="G702" s="624">
        <f>'7. LISTADO DE PELÍCULAS'!G481</f>
        <v>0</v>
      </c>
      <c r="H702" s="622">
        <f>'7. LISTADO DE PELÍCULAS'!H481</f>
        <v>0</v>
      </c>
      <c r="I702" s="623">
        <f>'7. LISTADO DE PELÍCULAS'!I481</f>
        <v>0</v>
      </c>
      <c r="J702" s="623">
        <f>'7. LISTADO DE PELÍCULAS'!J481</f>
        <v>0</v>
      </c>
      <c r="K702" s="624">
        <f>'7. LISTADO DE PELÍCULAS'!K481</f>
        <v>0</v>
      </c>
      <c r="L702" s="622">
        <f>'7. LISTADO DE PELÍCULAS'!L481</f>
        <v>0</v>
      </c>
      <c r="M702" s="623">
        <f>'7. LISTADO DE PELÍCULAS'!M481</f>
        <v>0</v>
      </c>
      <c r="N702" s="624">
        <f>'7. LISTADO DE PELÍCULAS'!N481</f>
        <v>0</v>
      </c>
      <c r="O702" s="32"/>
      <c r="P702" s="352"/>
      <c r="Q702" s="352"/>
      <c r="R702" s="352"/>
    </row>
    <row r="703" spans="2:18" s="347" customFormat="1" ht="35.1" customHeight="1" x14ac:dyDescent="0.25">
      <c r="B703" s="618">
        <f>'7. LISTADO DE PELÍCULAS'!B482</f>
        <v>0</v>
      </c>
      <c r="C703" s="619">
        <f>'7. LISTADO DE PELÍCULAS'!C482</f>
        <v>0</v>
      </c>
      <c r="D703" s="618">
        <f>'7. LISTADO DE PELÍCULAS'!D482</f>
        <v>0</v>
      </c>
      <c r="E703" s="625" t="e">
        <f>VLOOKUP(D703,PAÍSES!$A$2:$C$200,3,FALSE)</f>
        <v>#N/A</v>
      </c>
      <c r="F703" s="622">
        <f>'7. LISTADO DE PELÍCULAS'!F482</f>
        <v>0</v>
      </c>
      <c r="G703" s="624">
        <f>'7. LISTADO DE PELÍCULAS'!G482</f>
        <v>0</v>
      </c>
      <c r="H703" s="622">
        <f>'7. LISTADO DE PELÍCULAS'!H482</f>
        <v>0</v>
      </c>
      <c r="I703" s="623">
        <f>'7. LISTADO DE PELÍCULAS'!I482</f>
        <v>0</v>
      </c>
      <c r="J703" s="623">
        <f>'7. LISTADO DE PELÍCULAS'!J482</f>
        <v>0</v>
      </c>
      <c r="K703" s="624">
        <f>'7. LISTADO DE PELÍCULAS'!K482</f>
        <v>0</v>
      </c>
      <c r="L703" s="622">
        <f>'7. LISTADO DE PELÍCULAS'!L482</f>
        <v>0</v>
      </c>
      <c r="M703" s="623">
        <f>'7. LISTADO DE PELÍCULAS'!M482</f>
        <v>0</v>
      </c>
      <c r="N703" s="624">
        <f>'7. LISTADO DE PELÍCULAS'!N482</f>
        <v>0</v>
      </c>
      <c r="O703" s="32"/>
      <c r="P703" s="352"/>
      <c r="Q703" s="352"/>
      <c r="R703" s="352"/>
    </row>
    <row r="704" spans="2:18" s="347" customFormat="1" ht="35.1" customHeight="1" x14ac:dyDescent="0.25">
      <c r="B704" s="618">
        <f>'7. LISTADO DE PELÍCULAS'!B483</f>
        <v>0</v>
      </c>
      <c r="C704" s="619">
        <f>'7. LISTADO DE PELÍCULAS'!C483</f>
        <v>0</v>
      </c>
      <c r="D704" s="618">
        <f>'7. LISTADO DE PELÍCULAS'!D483</f>
        <v>0</v>
      </c>
      <c r="E704" s="625" t="e">
        <f>VLOOKUP(D704,PAÍSES!$A$2:$C$200,3,FALSE)</f>
        <v>#N/A</v>
      </c>
      <c r="F704" s="622">
        <f>'7. LISTADO DE PELÍCULAS'!F483</f>
        <v>0</v>
      </c>
      <c r="G704" s="624">
        <f>'7. LISTADO DE PELÍCULAS'!G483</f>
        <v>0</v>
      </c>
      <c r="H704" s="622">
        <f>'7. LISTADO DE PELÍCULAS'!H483</f>
        <v>0</v>
      </c>
      <c r="I704" s="623">
        <f>'7. LISTADO DE PELÍCULAS'!I483</f>
        <v>0</v>
      </c>
      <c r="J704" s="623">
        <f>'7. LISTADO DE PELÍCULAS'!J483</f>
        <v>0</v>
      </c>
      <c r="K704" s="624">
        <f>'7. LISTADO DE PELÍCULAS'!K483</f>
        <v>0</v>
      </c>
      <c r="L704" s="622">
        <f>'7. LISTADO DE PELÍCULAS'!L483</f>
        <v>0</v>
      </c>
      <c r="M704" s="623">
        <f>'7. LISTADO DE PELÍCULAS'!M483</f>
        <v>0</v>
      </c>
      <c r="N704" s="624">
        <f>'7. LISTADO DE PELÍCULAS'!N483</f>
        <v>0</v>
      </c>
      <c r="O704" s="32"/>
      <c r="P704" s="352"/>
      <c r="Q704" s="352"/>
      <c r="R704" s="352"/>
    </row>
    <row r="705" spans="2:18" s="347" customFormat="1" ht="35.1" customHeight="1" x14ac:dyDescent="0.25">
      <c r="B705" s="618">
        <f>'7. LISTADO DE PELÍCULAS'!B484</f>
        <v>0</v>
      </c>
      <c r="C705" s="619">
        <f>'7. LISTADO DE PELÍCULAS'!C484</f>
        <v>0</v>
      </c>
      <c r="D705" s="618">
        <f>'7. LISTADO DE PELÍCULAS'!D484</f>
        <v>0</v>
      </c>
      <c r="E705" s="625" t="e">
        <f>VLOOKUP(D705,PAÍSES!$A$2:$C$200,3,FALSE)</f>
        <v>#N/A</v>
      </c>
      <c r="F705" s="622">
        <f>'7. LISTADO DE PELÍCULAS'!F484</f>
        <v>0</v>
      </c>
      <c r="G705" s="624">
        <f>'7. LISTADO DE PELÍCULAS'!G484</f>
        <v>0</v>
      </c>
      <c r="H705" s="622">
        <f>'7. LISTADO DE PELÍCULAS'!H484</f>
        <v>0</v>
      </c>
      <c r="I705" s="623">
        <f>'7. LISTADO DE PELÍCULAS'!I484</f>
        <v>0</v>
      </c>
      <c r="J705" s="623">
        <f>'7. LISTADO DE PELÍCULAS'!J484</f>
        <v>0</v>
      </c>
      <c r="K705" s="624">
        <f>'7. LISTADO DE PELÍCULAS'!K484</f>
        <v>0</v>
      </c>
      <c r="L705" s="622">
        <f>'7. LISTADO DE PELÍCULAS'!L484</f>
        <v>0</v>
      </c>
      <c r="M705" s="623">
        <f>'7. LISTADO DE PELÍCULAS'!M484</f>
        <v>0</v>
      </c>
      <c r="N705" s="624">
        <f>'7. LISTADO DE PELÍCULAS'!N484</f>
        <v>0</v>
      </c>
      <c r="O705" s="32"/>
      <c r="P705" s="352"/>
      <c r="Q705" s="352"/>
      <c r="R705" s="352"/>
    </row>
    <row r="706" spans="2:18" s="347" customFormat="1" ht="35.1" customHeight="1" x14ac:dyDescent="0.25">
      <c r="B706" s="618">
        <f>'7. LISTADO DE PELÍCULAS'!B485</f>
        <v>0</v>
      </c>
      <c r="C706" s="619">
        <f>'7. LISTADO DE PELÍCULAS'!C485</f>
        <v>0</v>
      </c>
      <c r="D706" s="618">
        <f>'7. LISTADO DE PELÍCULAS'!D485</f>
        <v>0</v>
      </c>
      <c r="E706" s="625" t="e">
        <f>VLOOKUP(D706,PAÍSES!$A$2:$C$200,3,FALSE)</f>
        <v>#N/A</v>
      </c>
      <c r="F706" s="622">
        <f>'7. LISTADO DE PELÍCULAS'!F485</f>
        <v>0</v>
      </c>
      <c r="G706" s="624">
        <f>'7. LISTADO DE PELÍCULAS'!G485</f>
        <v>0</v>
      </c>
      <c r="H706" s="622">
        <f>'7. LISTADO DE PELÍCULAS'!H485</f>
        <v>0</v>
      </c>
      <c r="I706" s="623">
        <f>'7. LISTADO DE PELÍCULAS'!I485</f>
        <v>0</v>
      </c>
      <c r="J706" s="623">
        <f>'7. LISTADO DE PELÍCULAS'!J485</f>
        <v>0</v>
      </c>
      <c r="K706" s="624">
        <f>'7. LISTADO DE PELÍCULAS'!K485</f>
        <v>0</v>
      </c>
      <c r="L706" s="622">
        <f>'7. LISTADO DE PELÍCULAS'!L485</f>
        <v>0</v>
      </c>
      <c r="M706" s="623">
        <f>'7. LISTADO DE PELÍCULAS'!M485</f>
        <v>0</v>
      </c>
      <c r="N706" s="624">
        <f>'7. LISTADO DE PELÍCULAS'!N485</f>
        <v>0</v>
      </c>
      <c r="O706" s="32"/>
      <c r="P706" s="352"/>
      <c r="Q706" s="352"/>
      <c r="R706" s="352"/>
    </row>
    <row r="707" spans="2:18" s="347" customFormat="1" ht="35.1" customHeight="1" x14ac:dyDescent="0.25">
      <c r="B707" s="618">
        <f>'7. LISTADO DE PELÍCULAS'!B486</f>
        <v>0</v>
      </c>
      <c r="C707" s="619">
        <f>'7. LISTADO DE PELÍCULAS'!C486</f>
        <v>0</v>
      </c>
      <c r="D707" s="618">
        <f>'7. LISTADO DE PELÍCULAS'!D486</f>
        <v>0</v>
      </c>
      <c r="E707" s="625" t="e">
        <f>VLOOKUP(D707,PAÍSES!$A$2:$C$200,3,FALSE)</f>
        <v>#N/A</v>
      </c>
      <c r="F707" s="622">
        <f>'7. LISTADO DE PELÍCULAS'!F486</f>
        <v>0</v>
      </c>
      <c r="G707" s="624">
        <f>'7. LISTADO DE PELÍCULAS'!G486</f>
        <v>0</v>
      </c>
      <c r="H707" s="622">
        <f>'7. LISTADO DE PELÍCULAS'!H486</f>
        <v>0</v>
      </c>
      <c r="I707" s="623">
        <f>'7. LISTADO DE PELÍCULAS'!I486</f>
        <v>0</v>
      </c>
      <c r="J707" s="623">
        <f>'7. LISTADO DE PELÍCULAS'!J486</f>
        <v>0</v>
      </c>
      <c r="K707" s="624">
        <f>'7. LISTADO DE PELÍCULAS'!K486</f>
        <v>0</v>
      </c>
      <c r="L707" s="622">
        <f>'7. LISTADO DE PELÍCULAS'!L486</f>
        <v>0</v>
      </c>
      <c r="M707" s="623">
        <f>'7. LISTADO DE PELÍCULAS'!M486</f>
        <v>0</v>
      </c>
      <c r="N707" s="624">
        <f>'7. LISTADO DE PELÍCULAS'!N486</f>
        <v>0</v>
      </c>
      <c r="O707" s="32"/>
      <c r="P707" s="352"/>
      <c r="Q707" s="352"/>
      <c r="R707" s="352"/>
    </row>
    <row r="708" spans="2:18" s="347" customFormat="1" ht="35.1" customHeight="1" x14ac:dyDescent="0.25">
      <c r="B708" s="618">
        <f>'7. LISTADO DE PELÍCULAS'!B487</f>
        <v>0</v>
      </c>
      <c r="C708" s="619">
        <f>'7. LISTADO DE PELÍCULAS'!C487</f>
        <v>0</v>
      </c>
      <c r="D708" s="618">
        <f>'7. LISTADO DE PELÍCULAS'!D487</f>
        <v>0</v>
      </c>
      <c r="E708" s="625" t="e">
        <f>VLOOKUP(D708,PAÍSES!$A$2:$C$200,3,FALSE)</f>
        <v>#N/A</v>
      </c>
      <c r="F708" s="622">
        <f>'7. LISTADO DE PELÍCULAS'!F487</f>
        <v>0</v>
      </c>
      <c r="G708" s="624">
        <f>'7. LISTADO DE PELÍCULAS'!G487</f>
        <v>0</v>
      </c>
      <c r="H708" s="622">
        <f>'7. LISTADO DE PELÍCULAS'!H487</f>
        <v>0</v>
      </c>
      <c r="I708" s="623">
        <f>'7. LISTADO DE PELÍCULAS'!I487</f>
        <v>0</v>
      </c>
      <c r="J708" s="623">
        <f>'7. LISTADO DE PELÍCULAS'!J487</f>
        <v>0</v>
      </c>
      <c r="K708" s="624">
        <f>'7. LISTADO DE PELÍCULAS'!K487</f>
        <v>0</v>
      </c>
      <c r="L708" s="622">
        <f>'7. LISTADO DE PELÍCULAS'!L487</f>
        <v>0</v>
      </c>
      <c r="M708" s="623">
        <f>'7. LISTADO DE PELÍCULAS'!M487</f>
        <v>0</v>
      </c>
      <c r="N708" s="624">
        <f>'7. LISTADO DE PELÍCULAS'!N487</f>
        <v>0</v>
      </c>
      <c r="O708" s="32"/>
      <c r="P708" s="352"/>
      <c r="Q708" s="352"/>
      <c r="R708" s="352"/>
    </row>
    <row r="709" spans="2:18" s="347" customFormat="1" ht="35.1" customHeight="1" x14ac:dyDescent="0.25">
      <c r="B709" s="618">
        <f>'7. LISTADO DE PELÍCULAS'!B488</f>
        <v>0</v>
      </c>
      <c r="C709" s="619">
        <f>'7. LISTADO DE PELÍCULAS'!C488</f>
        <v>0</v>
      </c>
      <c r="D709" s="618">
        <f>'7. LISTADO DE PELÍCULAS'!D488</f>
        <v>0</v>
      </c>
      <c r="E709" s="625" t="e">
        <f>VLOOKUP(D709,PAÍSES!$A$2:$C$200,3,FALSE)</f>
        <v>#N/A</v>
      </c>
      <c r="F709" s="622">
        <f>'7. LISTADO DE PELÍCULAS'!F488</f>
        <v>0</v>
      </c>
      <c r="G709" s="624">
        <f>'7. LISTADO DE PELÍCULAS'!G488</f>
        <v>0</v>
      </c>
      <c r="H709" s="622">
        <f>'7. LISTADO DE PELÍCULAS'!H488</f>
        <v>0</v>
      </c>
      <c r="I709" s="623">
        <f>'7. LISTADO DE PELÍCULAS'!I488</f>
        <v>0</v>
      </c>
      <c r="J709" s="623">
        <f>'7. LISTADO DE PELÍCULAS'!J488</f>
        <v>0</v>
      </c>
      <c r="K709" s="624">
        <f>'7. LISTADO DE PELÍCULAS'!K488</f>
        <v>0</v>
      </c>
      <c r="L709" s="622">
        <f>'7. LISTADO DE PELÍCULAS'!L488</f>
        <v>0</v>
      </c>
      <c r="M709" s="623">
        <f>'7. LISTADO DE PELÍCULAS'!M488</f>
        <v>0</v>
      </c>
      <c r="N709" s="624">
        <f>'7. LISTADO DE PELÍCULAS'!N488</f>
        <v>0</v>
      </c>
      <c r="O709" s="32"/>
      <c r="P709" s="352"/>
      <c r="Q709" s="352"/>
      <c r="R709" s="352"/>
    </row>
    <row r="710" spans="2:18" s="347" customFormat="1" ht="35.1" customHeight="1" x14ac:dyDescent="0.25">
      <c r="B710" s="618">
        <f>'7. LISTADO DE PELÍCULAS'!B489</f>
        <v>0</v>
      </c>
      <c r="C710" s="619">
        <f>'7. LISTADO DE PELÍCULAS'!C489</f>
        <v>0</v>
      </c>
      <c r="D710" s="618">
        <f>'7. LISTADO DE PELÍCULAS'!D489</f>
        <v>0</v>
      </c>
      <c r="E710" s="625" t="e">
        <f>VLOOKUP(D710,PAÍSES!$A$2:$C$200,3,FALSE)</f>
        <v>#N/A</v>
      </c>
      <c r="F710" s="622">
        <f>'7. LISTADO DE PELÍCULAS'!F489</f>
        <v>0</v>
      </c>
      <c r="G710" s="624">
        <f>'7. LISTADO DE PELÍCULAS'!G489</f>
        <v>0</v>
      </c>
      <c r="H710" s="622">
        <f>'7. LISTADO DE PELÍCULAS'!H489</f>
        <v>0</v>
      </c>
      <c r="I710" s="623">
        <f>'7. LISTADO DE PELÍCULAS'!I489</f>
        <v>0</v>
      </c>
      <c r="J710" s="623">
        <f>'7. LISTADO DE PELÍCULAS'!J489</f>
        <v>0</v>
      </c>
      <c r="K710" s="624">
        <f>'7. LISTADO DE PELÍCULAS'!K489</f>
        <v>0</v>
      </c>
      <c r="L710" s="622">
        <f>'7. LISTADO DE PELÍCULAS'!L489</f>
        <v>0</v>
      </c>
      <c r="M710" s="623">
        <f>'7. LISTADO DE PELÍCULAS'!M489</f>
        <v>0</v>
      </c>
      <c r="N710" s="624">
        <f>'7. LISTADO DE PELÍCULAS'!N489</f>
        <v>0</v>
      </c>
      <c r="O710" s="32"/>
      <c r="P710" s="352"/>
      <c r="Q710" s="352"/>
      <c r="R710" s="352"/>
    </row>
    <row r="711" spans="2:18" s="347" customFormat="1" ht="35.1" customHeight="1" x14ac:dyDescent="0.25">
      <c r="B711" s="618">
        <f>'7. LISTADO DE PELÍCULAS'!B490</f>
        <v>0</v>
      </c>
      <c r="C711" s="619">
        <f>'7. LISTADO DE PELÍCULAS'!C490</f>
        <v>0</v>
      </c>
      <c r="D711" s="618">
        <f>'7. LISTADO DE PELÍCULAS'!D490</f>
        <v>0</v>
      </c>
      <c r="E711" s="625" t="e">
        <f>VLOOKUP(D711,PAÍSES!$A$2:$C$200,3,FALSE)</f>
        <v>#N/A</v>
      </c>
      <c r="F711" s="622">
        <f>'7. LISTADO DE PELÍCULAS'!F490</f>
        <v>0</v>
      </c>
      <c r="G711" s="624">
        <f>'7. LISTADO DE PELÍCULAS'!G490</f>
        <v>0</v>
      </c>
      <c r="H711" s="622">
        <f>'7. LISTADO DE PELÍCULAS'!H490</f>
        <v>0</v>
      </c>
      <c r="I711" s="623">
        <f>'7. LISTADO DE PELÍCULAS'!I490</f>
        <v>0</v>
      </c>
      <c r="J711" s="623">
        <f>'7. LISTADO DE PELÍCULAS'!J490</f>
        <v>0</v>
      </c>
      <c r="K711" s="624">
        <f>'7. LISTADO DE PELÍCULAS'!K490</f>
        <v>0</v>
      </c>
      <c r="L711" s="622">
        <f>'7. LISTADO DE PELÍCULAS'!L490</f>
        <v>0</v>
      </c>
      <c r="M711" s="623">
        <f>'7. LISTADO DE PELÍCULAS'!M490</f>
        <v>0</v>
      </c>
      <c r="N711" s="624">
        <f>'7. LISTADO DE PELÍCULAS'!N490</f>
        <v>0</v>
      </c>
      <c r="O711" s="32"/>
      <c r="P711" s="352"/>
      <c r="Q711" s="352"/>
      <c r="R711" s="352"/>
    </row>
    <row r="712" spans="2:18" s="347" customFormat="1" ht="35.1" customHeight="1" x14ac:dyDescent="0.25">
      <c r="B712" s="618">
        <f>'7. LISTADO DE PELÍCULAS'!B491</f>
        <v>0</v>
      </c>
      <c r="C712" s="619">
        <f>'7. LISTADO DE PELÍCULAS'!C491</f>
        <v>0</v>
      </c>
      <c r="D712" s="618">
        <f>'7. LISTADO DE PELÍCULAS'!D491</f>
        <v>0</v>
      </c>
      <c r="E712" s="625" t="e">
        <f>VLOOKUP(D712,PAÍSES!$A$2:$C$200,3,FALSE)</f>
        <v>#N/A</v>
      </c>
      <c r="F712" s="622">
        <f>'7. LISTADO DE PELÍCULAS'!F491</f>
        <v>0</v>
      </c>
      <c r="G712" s="624">
        <f>'7. LISTADO DE PELÍCULAS'!G491</f>
        <v>0</v>
      </c>
      <c r="H712" s="622">
        <f>'7. LISTADO DE PELÍCULAS'!H491</f>
        <v>0</v>
      </c>
      <c r="I712" s="623">
        <f>'7. LISTADO DE PELÍCULAS'!I491</f>
        <v>0</v>
      </c>
      <c r="J712" s="623">
        <f>'7. LISTADO DE PELÍCULAS'!J491</f>
        <v>0</v>
      </c>
      <c r="K712" s="624">
        <f>'7. LISTADO DE PELÍCULAS'!K491</f>
        <v>0</v>
      </c>
      <c r="L712" s="622">
        <f>'7. LISTADO DE PELÍCULAS'!L491</f>
        <v>0</v>
      </c>
      <c r="M712" s="623">
        <f>'7. LISTADO DE PELÍCULAS'!M491</f>
        <v>0</v>
      </c>
      <c r="N712" s="624">
        <f>'7. LISTADO DE PELÍCULAS'!N491</f>
        <v>0</v>
      </c>
      <c r="O712" s="32"/>
      <c r="P712" s="352"/>
      <c r="Q712" s="352"/>
      <c r="R712" s="352"/>
    </row>
    <row r="713" spans="2:18" s="347" customFormat="1" ht="35.1" customHeight="1" x14ac:dyDescent="0.25">
      <c r="B713" s="618">
        <f>'7. LISTADO DE PELÍCULAS'!B492</f>
        <v>0</v>
      </c>
      <c r="C713" s="619">
        <f>'7. LISTADO DE PELÍCULAS'!C492</f>
        <v>0</v>
      </c>
      <c r="D713" s="618">
        <f>'7. LISTADO DE PELÍCULAS'!D492</f>
        <v>0</v>
      </c>
      <c r="E713" s="625" t="e">
        <f>VLOOKUP(D713,PAÍSES!$A$2:$C$200,3,FALSE)</f>
        <v>#N/A</v>
      </c>
      <c r="F713" s="622">
        <f>'7. LISTADO DE PELÍCULAS'!F492</f>
        <v>0</v>
      </c>
      <c r="G713" s="624">
        <f>'7. LISTADO DE PELÍCULAS'!G492</f>
        <v>0</v>
      </c>
      <c r="H713" s="622">
        <f>'7. LISTADO DE PELÍCULAS'!H492</f>
        <v>0</v>
      </c>
      <c r="I713" s="623">
        <f>'7. LISTADO DE PELÍCULAS'!I492</f>
        <v>0</v>
      </c>
      <c r="J713" s="623">
        <f>'7. LISTADO DE PELÍCULAS'!J492</f>
        <v>0</v>
      </c>
      <c r="K713" s="624">
        <f>'7. LISTADO DE PELÍCULAS'!K492</f>
        <v>0</v>
      </c>
      <c r="L713" s="622">
        <f>'7. LISTADO DE PELÍCULAS'!L492</f>
        <v>0</v>
      </c>
      <c r="M713" s="623">
        <f>'7. LISTADO DE PELÍCULAS'!M492</f>
        <v>0</v>
      </c>
      <c r="N713" s="624">
        <f>'7. LISTADO DE PELÍCULAS'!N492</f>
        <v>0</v>
      </c>
      <c r="O713" s="32"/>
      <c r="P713" s="352"/>
      <c r="Q713" s="352"/>
      <c r="R713" s="352"/>
    </row>
    <row r="714" spans="2:18" s="347" customFormat="1" ht="35.1" customHeight="1" x14ac:dyDescent="0.25">
      <c r="B714" s="618">
        <f>'7. LISTADO DE PELÍCULAS'!B493</f>
        <v>0</v>
      </c>
      <c r="C714" s="619">
        <f>'7. LISTADO DE PELÍCULAS'!C493</f>
        <v>0</v>
      </c>
      <c r="D714" s="618">
        <f>'7. LISTADO DE PELÍCULAS'!D493</f>
        <v>0</v>
      </c>
      <c r="E714" s="625" t="e">
        <f>VLOOKUP(D714,PAÍSES!$A$2:$C$200,3,FALSE)</f>
        <v>#N/A</v>
      </c>
      <c r="F714" s="622">
        <f>'7. LISTADO DE PELÍCULAS'!F493</f>
        <v>0</v>
      </c>
      <c r="G714" s="624">
        <f>'7. LISTADO DE PELÍCULAS'!G493</f>
        <v>0</v>
      </c>
      <c r="H714" s="622">
        <f>'7. LISTADO DE PELÍCULAS'!H493</f>
        <v>0</v>
      </c>
      <c r="I714" s="623">
        <f>'7. LISTADO DE PELÍCULAS'!I493</f>
        <v>0</v>
      </c>
      <c r="J714" s="623">
        <f>'7. LISTADO DE PELÍCULAS'!J493</f>
        <v>0</v>
      </c>
      <c r="K714" s="624">
        <f>'7. LISTADO DE PELÍCULAS'!K493</f>
        <v>0</v>
      </c>
      <c r="L714" s="622">
        <f>'7. LISTADO DE PELÍCULAS'!L493</f>
        <v>0</v>
      </c>
      <c r="M714" s="623">
        <f>'7. LISTADO DE PELÍCULAS'!M493</f>
        <v>0</v>
      </c>
      <c r="N714" s="624">
        <f>'7. LISTADO DE PELÍCULAS'!N493</f>
        <v>0</v>
      </c>
      <c r="O714" s="32"/>
      <c r="P714" s="352"/>
      <c r="Q714" s="352"/>
      <c r="R714" s="352"/>
    </row>
    <row r="715" spans="2:18" s="347" customFormat="1" ht="35.1" customHeight="1" x14ac:dyDescent="0.25">
      <c r="B715" s="618">
        <f>'7. LISTADO DE PELÍCULAS'!B494</f>
        <v>0</v>
      </c>
      <c r="C715" s="619">
        <f>'7. LISTADO DE PELÍCULAS'!C494</f>
        <v>0</v>
      </c>
      <c r="D715" s="618">
        <f>'7. LISTADO DE PELÍCULAS'!D494</f>
        <v>0</v>
      </c>
      <c r="E715" s="625" t="e">
        <f>VLOOKUP(D715,PAÍSES!$A$2:$C$200,3,FALSE)</f>
        <v>#N/A</v>
      </c>
      <c r="F715" s="622">
        <f>'7. LISTADO DE PELÍCULAS'!F494</f>
        <v>0</v>
      </c>
      <c r="G715" s="624">
        <f>'7. LISTADO DE PELÍCULAS'!G494</f>
        <v>0</v>
      </c>
      <c r="H715" s="622">
        <f>'7. LISTADO DE PELÍCULAS'!H494</f>
        <v>0</v>
      </c>
      <c r="I715" s="623">
        <f>'7. LISTADO DE PELÍCULAS'!I494</f>
        <v>0</v>
      </c>
      <c r="J715" s="623">
        <f>'7. LISTADO DE PELÍCULAS'!J494</f>
        <v>0</v>
      </c>
      <c r="K715" s="624">
        <f>'7. LISTADO DE PELÍCULAS'!K494</f>
        <v>0</v>
      </c>
      <c r="L715" s="622">
        <f>'7. LISTADO DE PELÍCULAS'!L494</f>
        <v>0</v>
      </c>
      <c r="M715" s="623">
        <f>'7. LISTADO DE PELÍCULAS'!M494</f>
        <v>0</v>
      </c>
      <c r="N715" s="624">
        <f>'7. LISTADO DE PELÍCULAS'!N494</f>
        <v>0</v>
      </c>
      <c r="O715" s="32"/>
      <c r="P715" s="352"/>
      <c r="Q715" s="352"/>
      <c r="R715" s="352"/>
    </row>
    <row r="716" spans="2:18" s="347" customFormat="1" ht="35.1" customHeight="1" x14ac:dyDescent="0.25">
      <c r="B716" s="618">
        <f>'7. LISTADO DE PELÍCULAS'!B495</f>
        <v>0</v>
      </c>
      <c r="C716" s="619">
        <f>'7. LISTADO DE PELÍCULAS'!C495</f>
        <v>0</v>
      </c>
      <c r="D716" s="618">
        <f>'7. LISTADO DE PELÍCULAS'!D495</f>
        <v>0</v>
      </c>
      <c r="E716" s="625" t="e">
        <f>VLOOKUP(D716,PAÍSES!$A$2:$C$200,3,FALSE)</f>
        <v>#N/A</v>
      </c>
      <c r="F716" s="622">
        <f>'7. LISTADO DE PELÍCULAS'!F495</f>
        <v>0</v>
      </c>
      <c r="G716" s="624">
        <f>'7. LISTADO DE PELÍCULAS'!G495</f>
        <v>0</v>
      </c>
      <c r="H716" s="622">
        <f>'7. LISTADO DE PELÍCULAS'!H495</f>
        <v>0</v>
      </c>
      <c r="I716" s="623">
        <f>'7. LISTADO DE PELÍCULAS'!I495</f>
        <v>0</v>
      </c>
      <c r="J716" s="623">
        <f>'7. LISTADO DE PELÍCULAS'!J495</f>
        <v>0</v>
      </c>
      <c r="K716" s="624">
        <f>'7. LISTADO DE PELÍCULAS'!K495</f>
        <v>0</v>
      </c>
      <c r="L716" s="622">
        <f>'7. LISTADO DE PELÍCULAS'!L495</f>
        <v>0</v>
      </c>
      <c r="M716" s="623">
        <f>'7. LISTADO DE PELÍCULAS'!M495</f>
        <v>0</v>
      </c>
      <c r="N716" s="624">
        <f>'7. LISTADO DE PELÍCULAS'!N495</f>
        <v>0</v>
      </c>
      <c r="O716" s="32"/>
      <c r="P716" s="352"/>
      <c r="Q716" s="352"/>
      <c r="R716" s="352"/>
    </row>
    <row r="717" spans="2:18" s="347" customFormat="1" ht="35.1" customHeight="1" x14ac:dyDescent="0.25">
      <c r="B717" s="618">
        <f>'7. LISTADO DE PELÍCULAS'!B496</f>
        <v>0</v>
      </c>
      <c r="C717" s="619">
        <f>'7. LISTADO DE PELÍCULAS'!C496</f>
        <v>0</v>
      </c>
      <c r="D717" s="618">
        <f>'7. LISTADO DE PELÍCULAS'!D496</f>
        <v>0</v>
      </c>
      <c r="E717" s="625" t="e">
        <f>VLOOKUP(D717,PAÍSES!$A$2:$C$200,3,FALSE)</f>
        <v>#N/A</v>
      </c>
      <c r="F717" s="622">
        <f>'7. LISTADO DE PELÍCULAS'!F496</f>
        <v>0</v>
      </c>
      <c r="G717" s="624">
        <f>'7. LISTADO DE PELÍCULAS'!G496</f>
        <v>0</v>
      </c>
      <c r="H717" s="622">
        <f>'7. LISTADO DE PELÍCULAS'!H496</f>
        <v>0</v>
      </c>
      <c r="I717" s="623">
        <f>'7. LISTADO DE PELÍCULAS'!I496</f>
        <v>0</v>
      </c>
      <c r="J717" s="623">
        <f>'7. LISTADO DE PELÍCULAS'!J496</f>
        <v>0</v>
      </c>
      <c r="K717" s="624">
        <f>'7. LISTADO DE PELÍCULAS'!K496</f>
        <v>0</v>
      </c>
      <c r="L717" s="622">
        <f>'7. LISTADO DE PELÍCULAS'!L496</f>
        <v>0</v>
      </c>
      <c r="M717" s="623">
        <f>'7. LISTADO DE PELÍCULAS'!M496</f>
        <v>0</v>
      </c>
      <c r="N717" s="624">
        <f>'7. LISTADO DE PELÍCULAS'!N496</f>
        <v>0</v>
      </c>
      <c r="O717" s="32"/>
      <c r="P717" s="352"/>
      <c r="Q717" s="352"/>
      <c r="R717" s="352"/>
    </row>
    <row r="718" spans="2:18" s="347" customFormat="1" ht="35.1" customHeight="1" x14ac:dyDescent="0.25">
      <c r="B718" s="618">
        <f>'7. LISTADO DE PELÍCULAS'!B497</f>
        <v>0</v>
      </c>
      <c r="C718" s="619">
        <f>'7. LISTADO DE PELÍCULAS'!C497</f>
        <v>0</v>
      </c>
      <c r="D718" s="618">
        <f>'7. LISTADO DE PELÍCULAS'!D497</f>
        <v>0</v>
      </c>
      <c r="E718" s="625" t="e">
        <f>VLOOKUP(D718,PAÍSES!$A$2:$C$200,3,FALSE)</f>
        <v>#N/A</v>
      </c>
      <c r="F718" s="622">
        <f>'7. LISTADO DE PELÍCULAS'!F497</f>
        <v>0</v>
      </c>
      <c r="G718" s="624">
        <f>'7. LISTADO DE PELÍCULAS'!G497</f>
        <v>0</v>
      </c>
      <c r="H718" s="622">
        <f>'7. LISTADO DE PELÍCULAS'!H497</f>
        <v>0</v>
      </c>
      <c r="I718" s="623">
        <f>'7. LISTADO DE PELÍCULAS'!I497</f>
        <v>0</v>
      </c>
      <c r="J718" s="623">
        <f>'7. LISTADO DE PELÍCULAS'!J497</f>
        <v>0</v>
      </c>
      <c r="K718" s="624">
        <f>'7. LISTADO DE PELÍCULAS'!K497</f>
        <v>0</v>
      </c>
      <c r="L718" s="622">
        <f>'7. LISTADO DE PELÍCULAS'!L497</f>
        <v>0</v>
      </c>
      <c r="M718" s="623">
        <f>'7. LISTADO DE PELÍCULAS'!M497</f>
        <v>0</v>
      </c>
      <c r="N718" s="624">
        <f>'7. LISTADO DE PELÍCULAS'!N497</f>
        <v>0</v>
      </c>
      <c r="O718" s="32"/>
      <c r="P718" s="352"/>
      <c r="Q718" s="352"/>
      <c r="R718" s="352"/>
    </row>
    <row r="719" spans="2:18" s="347" customFormat="1" ht="35.1" customHeight="1" x14ac:dyDescent="0.25">
      <c r="B719" s="618">
        <f>'7. LISTADO DE PELÍCULAS'!B498</f>
        <v>0</v>
      </c>
      <c r="C719" s="619">
        <f>'7. LISTADO DE PELÍCULAS'!C498</f>
        <v>0</v>
      </c>
      <c r="D719" s="618">
        <f>'7. LISTADO DE PELÍCULAS'!D498</f>
        <v>0</v>
      </c>
      <c r="E719" s="625" t="e">
        <f>VLOOKUP(D719,PAÍSES!$A$2:$C$200,3,FALSE)</f>
        <v>#N/A</v>
      </c>
      <c r="F719" s="622">
        <f>'7. LISTADO DE PELÍCULAS'!F498</f>
        <v>0</v>
      </c>
      <c r="G719" s="624">
        <f>'7. LISTADO DE PELÍCULAS'!G498</f>
        <v>0</v>
      </c>
      <c r="H719" s="622">
        <f>'7. LISTADO DE PELÍCULAS'!H498</f>
        <v>0</v>
      </c>
      <c r="I719" s="623">
        <f>'7. LISTADO DE PELÍCULAS'!I498</f>
        <v>0</v>
      </c>
      <c r="J719" s="623">
        <f>'7. LISTADO DE PELÍCULAS'!J498</f>
        <v>0</v>
      </c>
      <c r="K719" s="624">
        <f>'7. LISTADO DE PELÍCULAS'!K498</f>
        <v>0</v>
      </c>
      <c r="L719" s="622">
        <f>'7. LISTADO DE PELÍCULAS'!L498</f>
        <v>0</v>
      </c>
      <c r="M719" s="623">
        <f>'7. LISTADO DE PELÍCULAS'!M498</f>
        <v>0</v>
      </c>
      <c r="N719" s="624">
        <f>'7. LISTADO DE PELÍCULAS'!N498</f>
        <v>0</v>
      </c>
      <c r="O719" s="32"/>
      <c r="P719" s="352"/>
      <c r="Q719" s="352"/>
      <c r="R719" s="352"/>
    </row>
    <row r="720" spans="2:18" s="347" customFormat="1" ht="35.1" customHeight="1" x14ac:dyDescent="0.25">
      <c r="B720" s="618">
        <f>'7. LISTADO DE PELÍCULAS'!B499</f>
        <v>0</v>
      </c>
      <c r="C720" s="619">
        <f>'7. LISTADO DE PELÍCULAS'!C499</f>
        <v>0</v>
      </c>
      <c r="D720" s="618">
        <f>'7. LISTADO DE PELÍCULAS'!D499</f>
        <v>0</v>
      </c>
      <c r="E720" s="625" t="e">
        <f>VLOOKUP(D720,PAÍSES!$A$2:$C$200,3,FALSE)</f>
        <v>#N/A</v>
      </c>
      <c r="F720" s="622">
        <f>'7. LISTADO DE PELÍCULAS'!F499</f>
        <v>0</v>
      </c>
      <c r="G720" s="624">
        <f>'7. LISTADO DE PELÍCULAS'!G499</f>
        <v>0</v>
      </c>
      <c r="H720" s="622">
        <f>'7. LISTADO DE PELÍCULAS'!H499</f>
        <v>0</v>
      </c>
      <c r="I720" s="623">
        <f>'7. LISTADO DE PELÍCULAS'!I499</f>
        <v>0</v>
      </c>
      <c r="J720" s="623">
        <f>'7. LISTADO DE PELÍCULAS'!J499</f>
        <v>0</v>
      </c>
      <c r="K720" s="624">
        <f>'7. LISTADO DE PELÍCULAS'!K499</f>
        <v>0</v>
      </c>
      <c r="L720" s="622">
        <f>'7. LISTADO DE PELÍCULAS'!L499</f>
        <v>0</v>
      </c>
      <c r="M720" s="623">
        <f>'7. LISTADO DE PELÍCULAS'!M499</f>
        <v>0</v>
      </c>
      <c r="N720" s="624">
        <f>'7. LISTADO DE PELÍCULAS'!N499</f>
        <v>0</v>
      </c>
      <c r="O720" s="32"/>
      <c r="P720" s="352"/>
      <c r="Q720" s="352"/>
      <c r="R720" s="352"/>
    </row>
    <row r="721" spans="2:18" s="347" customFormat="1" ht="35.1" customHeight="1" x14ac:dyDescent="0.25">
      <c r="B721" s="618">
        <f>'7. LISTADO DE PELÍCULAS'!B500</f>
        <v>0</v>
      </c>
      <c r="C721" s="619">
        <f>'7. LISTADO DE PELÍCULAS'!C500</f>
        <v>0</v>
      </c>
      <c r="D721" s="618">
        <f>'7. LISTADO DE PELÍCULAS'!D500</f>
        <v>0</v>
      </c>
      <c r="E721" s="625" t="e">
        <f>VLOOKUP(D721,PAÍSES!$A$2:$C$200,3,FALSE)</f>
        <v>#N/A</v>
      </c>
      <c r="F721" s="622">
        <f>'7. LISTADO DE PELÍCULAS'!F500</f>
        <v>0</v>
      </c>
      <c r="G721" s="624">
        <f>'7. LISTADO DE PELÍCULAS'!G500</f>
        <v>0</v>
      </c>
      <c r="H721" s="622">
        <f>'7. LISTADO DE PELÍCULAS'!H500</f>
        <v>0</v>
      </c>
      <c r="I721" s="623">
        <f>'7. LISTADO DE PELÍCULAS'!I500</f>
        <v>0</v>
      </c>
      <c r="J721" s="623">
        <f>'7. LISTADO DE PELÍCULAS'!J500</f>
        <v>0</v>
      </c>
      <c r="K721" s="624">
        <f>'7. LISTADO DE PELÍCULAS'!K500</f>
        <v>0</v>
      </c>
      <c r="L721" s="622">
        <f>'7. LISTADO DE PELÍCULAS'!L500</f>
        <v>0</v>
      </c>
      <c r="M721" s="623">
        <f>'7. LISTADO DE PELÍCULAS'!M500</f>
        <v>0</v>
      </c>
      <c r="N721" s="624">
        <f>'7. LISTADO DE PELÍCULAS'!N500</f>
        <v>0</v>
      </c>
      <c r="O721" s="32"/>
      <c r="P721" s="352"/>
      <c r="Q721" s="352"/>
      <c r="R721" s="352"/>
    </row>
    <row r="722" spans="2:18" s="347" customFormat="1" ht="35.1" customHeight="1" x14ac:dyDescent="0.25">
      <c r="B722" s="618">
        <f>'7. LISTADO DE PELÍCULAS'!B501</f>
        <v>0</v>
      </c>
      <c r="C722" s="619">
        <f>'7. LISTADO DE PELÍCULAS'!C501</f>
        <v>0</v>
      </c>
      <c r="D722" s="618">
        <f>'7. LISTADO DE PELÍCULAS'!D501</f>
        <v>0</v>
      </c>
      <c r="E722" s="625" t="e">
        <f>VLOOKUP(D722,PAÍSES!$A$2:$C$200,3,FALSE)</f>
        <v>#N/A</v>
      </c>
      <c r="F722" s="622">
        <f>'7. LISTADO DE PELÍCULAS'!F501</f>
        <v>0</v>
      </c>
      <c r="G722" s="624">
        <f>'7. LISTADO DE PELÍCULAS'!G501</f>
        <v>0</v>
      </c>
      <c r="H722" s="622">
        <f>'7. LISTADO DE PELÍCULAS'!H501</f>
        <v>0</v>
      </c>
      <c r="I722" s="623">
        <f>'7. LISTADO DE PELÍCULAS'!I501</f>
        <v>0</v>
      </c>
      <c r="J722" s="623">
        <f>'7. LISTADO DE PELÍCULAS'!J501</f>
        <v>0</v>
      </c>
      <c r="K722" s="624">
        <f>'7. LISTADO DE PELÍCULAS'!K501</f>
        <v>0</v>
      </c>
      <c r="L722" s="622">
        <f>'7. LISTADO DE PELÍCULAS'!L501</f>
        <v>0</v>
      </c>
      <c r="M722" s="623">
        <f>'7. LISTADO DE PELÍCULAS'!M501</f>
        <v>0</v>
      </c>
      <c r="N722" s="624">
        <f>'7. LISTADO DE PELÍCULAS'!N501</f>
        <v>0</v>
      </c>
      <c r="O722" s="32"/>
      <c r="P722" s="352"/>
      <c r="Q722" s="352"/>
      <c r="R722" s="352"/>
    </row>
    <row r="723" spans="2:18" s="347" customFormat="1" ht="35.1" customHeight="1" x14ac:dyDescent="0.25">
      <c r="B723" s="618">
        <f>'7. LISTADO DE PELÍCULAS'!B502</f>
        <v>0</v>
      </c>
      <c r="C723" s="619">
        <f>'7. LISTADO DE PELÍCULAS'!C502</f>
        <v>0</v>
      </c>
      <c r="D723" s="618">
        <f>'7. LISTADO DE PELÍCULAS'!D502</f>
        <v>0</v>
      </c>
      <c r="E723" s="625" t="e">
        <f>VLOOKUP(D723,PAÍSES!$A$2:$C$200,3,FALSE)</f>
        <v>#N/A</v>
      </c>
      <c r="F723" s="622">
        <f>'7. LISTADO DE PELÍCULAS'!F502</f>
        <v>0</v>
      </c>
      <c r="G723" s="624">
        <f>'7. LISTADO DE PELÍCULAS'!G502</f>
        <v>0</v>
      </c>
      <c r="H723" s="622">
        <f>'7. LISTADO DE PELÍCULAS'!H502</f>
        <v>0</v>
      </c>
      <c r="I723" s="623">
        <f>'7. LISTADO DE PELÍCULAS'!I502</f>
        <v>0</v>
      </c>
      <c r="J723" s="623">
        <f>'7. LISTADO DE PELÍCULAS'!J502</f>
        <v>0</v>
      </c>
      <c r="K723" s="624">
        <f>'7. LISTADO DE PELÍCULAS'!K502</f>
        <v>0</v>
      </c>
      <c r="L723" s="622">
        <f>'7. LISTADO DE PELÍCULAS'!L502</f>
        <v>0</v>
      </c>
      <c r="M723" s="623">
        <f>'7. LISTADO DE PELÍCULAS'!M502</f>
        <v>0</v>
      </c>
      <c r="N723" s="624">
        <f>'7. LISTADO DE PELÍCULAS'!N502</f>
        <v>0</v>
      </c>
      <c r="O723" s="32"/>
      <c r="P723" s="352"/>
      <c r="Q723" s="352"/>
      <c r="R723" s="352"/>
    </row>
    <row r="724" spans="2:18" s="347" customFormat="1" ht="35.1" customHeight="1" x14ac:dyDescent="0.25">
      <c r="B724" s="618">
        <f>'7. LISTADO DE PELÍCULAS'!B503</f>
        <v>0</v>
      </c>
      <c r="C724" s="619">
        <f>'7. LISTADO DE PELÍCULAS'!C503</f>
        <v>0</v>
      </c>
      <c r="D724" s="618">
        <f>'7. LISTADO DE PELÍCULAS'!D503</f>
        <v>0</v>
      </c>
      <c r="E724" s="625" t="e">
        <f>VLOOKUP(D724,PAÍSES!$A$2:$C$200,3,FALSE)</f>
        <v>#N/A</v>
      </c>
      <c r="F724" s="622">
        <f>'7. LISTADO DE PELÍCULAS'!F503</f>
        <v>0</v>
      </c>
      <c r="G724" s="624">
        <f>'7. LISTADO DE PELÍCULAS'!G503</f>
        <v>0</v>
      </c>
      <c r="H724" s="622">
        <f>'7. LISTADO DE PELÍCULAS'!H503</f>
        <v>0</v>
      </c>
      <c r="I724" s="623">
        <f>'7. LISTADO DE PELÍCULAS'!I503</f>
        <v>0</v>
      </c>
      <c r="J724" s="623">
        <f>'7. LISTADO DE PELÍCULAS'!J503</f>
        <v>0</v>
      </c>
      <c r="K724" s="624">
        <f>'7. LISTADO DE PELÍCULAS'!K503</f>
        <v>0</v>
      </c>
      <c r="L724" s="622">
        <f>'7. LISTADO DE PELÍCULAS'!L503</f>
        <v>0</v>
      </c>
      <c r="M724" s="623">
        <f>'7. LISTADO DE PELÍCULAS'!M503</f>
        <v>0</v>
      </c>
      <c r="N724" s="624">
        <f>'7. LISTADO DE PELÍCULAS'!N503</f>
        <v>0</v>
      </c>
      <c r="O724" s="32"/>
      <c r="P724" s="352"/>
      <c r="Q724" s="352"/>
      <c r="R724" s="352"/>
    </row>
    <row r="725" spans="2:18" s="347" customFormat="1" ht="35.1" customHeight="1" x14ac:dyDescent="0.25">
      <c r="B725" s="618">
        <f>'7. LISTADO DE PELÍCULAS'!B504</f>
        <v>0</v>
      </c>
      <c r="C725" s="619">
        <f>'7. LISTADO DE PELÍCULAS'!C504</f>
        <v>0</v>
      </c>
      <c r="D725" s="618">
        <f>'7. LISTADO DE PELÍCULAS'!D504</f>
        <v>0</v>
      </c>
      <c r="E725" s="625" t="e">
        <f>VLOOKUP(D725,PAÍSES!$A$2:$C$200,3,FALSE)</f>
        <v>#N/A</v>
      </c>
      <c r="F725" s="622">
        <f>'7. LISTADO DE PELÍCULAS'!F504</f>
        <v>0</v>
      </c>
      <c r="G725" s="624">
        <f>'7. LISTADO DE PELÍCULAS'!G504</f>
        <v>0</v>
      </c>
      <c r="H725" s="622">
        <f>'7. LISTADO DE PELÍCULAS'!H504</f>
        <v>0</v>
      </c>
      <c r="I725" s="623">
        <f>'7. LISTADO DE PELÍCULAS'!I504</f>
        <v>0</v>
      </c>
      <c r="J725" s="623">
        <f>'7. LISTADO DE PELÍCULAS'!J504</f>
        <v>0</v>
      </c>
      <c r="K725" s="624">
        <f>'7. LISTADO DE PELÍCULAS'!K504</f>
        <v>0</v>
      </c>
      <c r="L725" s="622">
        <f>'7. LISTADO DE PELÍCULAS'!L504</f>
        <v>0</v>
      </c>
      <c r="M725" s="623">
        <f>'7. LISTADO DE PELÍCULAS'!M504</f>
        <v>0</v>
      </c>
      <c r="N725" s="624">
        <f>'7. LISTADO DE PELÍCULAS'!N504</f>
        <v>0</v>
      </c>
      <c r="O725" s="32"/>
      <c r="P725" s="352"/>
      <c r="Q725" s="352"/>
      <c r="R725" s="352"/>
    </row>
    <row r="726" spans="2:18" s="347" customFormat="1" ht="35.1" customHeight="1" x14ac:dyDescent="0.25">
      <c r="B726" s="618">
        <f>'7. LISTADO DE PELÍCULAS'!B505</f>
        <v>0</v>
      </c>
      <c r="C726" s="619">
        <f>'7. LISTADO DE PELÍCULAS'!C505</f>
        <v>0</v>
      </c>
      <c r="D726" s="618">
        <f>'7. LISTADO DE PELÍCULAS'!D505</f>
        <v>0</v>
      </c>
      <c r="E726" s="625" t="e">
        <f>VLOOKUP(D726,PAÍSES!$A$2:$C$200,3,FALSE)</f>
        <v>#N/A</v>
      </c>
      <c r="F726" s="622">
        <f>'7. LISTADO DE PELÍCULAS'!F505</f>
        <v>0</v>
      </c>
      <c r="G726" s="624">
        <f>'7. LISTADO DE PELÍCULAS'!G505</f>
        <v>0</v>
      </c>
      <c r="H726" s="622">
        <f>'7. LISTADO DE PELÍCULAS'!H505</f>
        <v>0</v>
      </c>
      <c r="I726" s="623">
        <f>'7. LISTADO DE PELÍCULAS'!I505</f>
        <v>0</v>
      </c>
      <c r="J726" s="623">
        <f>'7. LISTADO DE PELÍCULAS'!J505</f>
        <v>0</v>
      </c>
      <c r="K726" s="624">
        <f>'7. LISTADO DE PELÍCULAS'!K505</f>
        <v>0</v>
      </c>
      <c r="L726" s="622">
        <f>'7. LISTADO DE PELÍCULAS'!L505</f>
        <v>0</v>
      </c>
      <c r="M726" s="623">
        <f>'7. LISTADO DE PELÍCULAS'!M505</f>
        <v>0</v>
      </c>
      <c r="N726" s="624">
        <f>'7. LISTADO DE PELÍCULAS'!N505</f>
        <v>0</v>
      </c>
      <c r="O726" s="32"/>
      <c r="P726" s="352"/>
      <c r="Q726" s="352"/>
      <c r="R726" s="352"/>
    </row>
    <row r="727" spans="2:18" s="347" customFormat="1" ht="35.1" customHeight="1" x14ac:dyDescent="0.25">
      <c r="B727" s="618">
        <f>'7. LISTADO DE PELÍCULAS'!B506</f>
        <v>0</v>
      </c>
      <c r="C727" s="619">
        <f>'7. LISTADO DE PELÍCULAS'!C506</f>
        <v>0</v>
      </c>
      <c r="D727" s="618">
        <f>'7. LISTADO DE PELÍCULAS'!D506</f>
        <v>0</v>
      </c>
      <c r="E727" s="625" t="e">
        <f>VLOOKUP(D727,PAÍSES!$A$2:$C$200,3,FALSE)</f>
        <v>#N/A</v>
      </c>
      <c r="F727" s="622">
        <f>'7. LISTADO DE PELÍCULAS'!F506</f>
        <v>0</v>
      </c>
      <c r="G727" s="624">
        <f>'7. LISTADO DE PELÍCULAS'!G506</f>
        <v>0</v>
      </c>
      <c r="H727" s="622">
        <f>'7. LISTADO DE PELÍCULAS'!H506</f>
        <v>0</v>
      </c>
      <c r="I727" s="623">
        <f>'7. LISTADO DE PELÍCULAS'!I506</f>
        <v>0</v>
      </c>
      <c r="J727" s="623">
        <f>'7. LISTADO DE PELÍCULAS'!J506</f>
        <v>0</v>
      </c>
      <c r="K727" s="624">
        <f>'7. LISTADO DE PELÍCULAS'!K506</f>
        <v>0</v>
      </c>
      <c r="L727" s="622">
        <f>'7. LISTADO DE PELÍCULAS'!L506</f>
        <v>0</v>
      </c>
      <c r="M727" s="623">
        <f>'7. LISTADO DE PELÍCULAS'!M506</f>
        <v>0</v>
      </c>
      <c r="N727" s="624">
        <f>'7. LISTADO DE PELÍCULAS'!N506</f>
        <v>0</v>
      </c>
      <c r="O727" s="32"/>
      <c r="P727" s="352"/>
      <c r="Q727" s="352"/>
      <c r="R727" s="352"/>
    </row>
    <row r="728" spans="2:18" s="347" customFormat="1" ht="35.1" customHeight="1" x14ac:dyDescent="0.25">
      <c r="B728" s="618">
        <f>'7. LISTADO DE PELÍCULAS'!B507</f>
        <v>0</v>
      </c>
      <c r="C728" s="619">
        <f>'7. LISTADO DE PELÍCULAS'!C507</f>
        <v>0</v>
      </c>
      <c r="D728" s="618">
        <f>'7. LISTADO DE PELÍCULAS'!D507</f>
        <v>0</v>
      </c>
      <c r="E728" s="625" t="e">
        <f>VLOOKUP(D728,PAÍSES!$A$2:$C$200,3,FALSE)</f>
        <v>#N/A</v>
      </c>
      <c r="F728" s="622">
        <f>'7. LISTADO DE PELÍCULAS'!F507</f>
        <v>0</v>
      </c>
      <c r="G728" s="624">
        <f>'7. LISTADO DE PELÍCULAS'!G507</f>
        <v>0</v>
      </c>
      <c r="H728" s="622">
        <f>'7. LISTADO DE PELÍCULAS'!H507</f>
        <v>0</v>
      </c>
      <c r="I728" s="623">
        <f>'7. LISTADO DE PELÍCULAS'!I507</f>
        <v>0</v>
      </c>
      <c r="J728" s="623">
        <f>'7. LISTADO DE PELÍCULAS'!J507</f>
        <v>0</v>
      </c>
      <c r="K728" s="624">
        <f>'7. LISTADO DE PELÍCULAS'!K507</f>
        <v>0</v>
      </c>
      <c r="L728" s="622">
        <f>'7. LISTADO DE PELÍCULAS'!L507</f>
        <v>0</v>
      </c>
      <c r="M728" s="623">
        <f>'7. LISTADO DE PELÍCULAS'!M507</f>
        <v>0</v>
      </c>
      <c r="N728" s="624">
        <f>'7. LISTADO DE PELÍCULAS'!N507</f>
        <v>0</v>
      </c>
      <c r="O728" s="32"/>
      <c r="P728" s="352"/>
      <c r="Q728" s="352"/>
      <c r="R728" s="352"/>
    </row>
    <row r="729" spans="2:18" s="347" customFormat="1" ht="35.1" customHeight="1" x14ac:dyDescent="0.25">
      <c r="B729" s="618">
        <f>'7. LISTADO DE PELÍCULAS'!B508</f>
        <v>0</v>
      </c>
      <c r="C729" s="619">
        <f>'7. LISTADO DE PELÍCULAS'!C508</f>
        <v>0</v>
      </c>
      <c r="D729" s="618">
        <f>'7. LISTADO DE PELÍCULAS'!D508</f>
        <v>0</v>
      </c>
      <c r="E729" s="625" t="e">
        <f>VLOOKUP(D729,PAÍSES!$A$2:$C$200,3,FALSE)</f>
        <v>#N/A</v>
      </c>
      <c r="F729" s="622">
        <f>'7. LISTADO DE PELÍCULAS'!F508</f>
        <v>0</v>
      </c>
      <c r="G729" s="624">
        <f>'7. LISTADO DE PELÍCULAS'!G508</f>
        <v>0</v>
      </c>
      <c r="H729" s="622">
        <f>'7. LISTADO DE PELÍCULAS'!H508</f>
        <v>0</v>
      </c>
      <c r="I729" s="623">
        <f>'7. LISTADO DE PELÍCULAS'!I508</f>
        <v>0</v>
      </c>
      <c r="J729" s="623">
        <f>'7. LISTADO DE PELÍCULAS'!J508</f>
        <v>0</v>
      </c>
      <c r="K729" s="624">
        <f>'7. LISTADO DE PELÍCULAS'!K508</f>
        <v>0</v>
      </c>
      <c r="L729" s="622">
        <f>'7. LISTADO DE PELÍCULAS'!L508</f>
        <v>0</v>
      </c>
      <c r="M729" s="623">
        <f>'7. LISTADO DE PELÍCULAS'!M508</f>
        <v>0</v>
      </c>
      <c r="N729" s="624">
        <f>'7. LISTADO DE PELÍCULAS'!N508</f>
        <v>0</v>
      </c>
      <c r="O729" s="32"/>
      <c r="P729" s="352"/>
      <c r="Q729" s="352"/>
      <c r="R729" s="352"/>
    </row>
    <row r="730" spans="2:18" s="347" customFormat="1" ht="35.1" customHeight="1" x14ac:dyDescent="0.25">
      <c r="B730" s="618">
        <f>'7. LISTADO DE PELÍCULAS'!B509</f>
        <v>0</v>
      </c>
      <c r="C730" s="619">
        <f>'7. LISTADO DE PELÍCULAS'!C509</f>
        <v>0</v>
      </c>
      <c r="D730" s="618">
        <f>'7. LISTADO DE PELÍCULAS'!D509</f>
        <v>0</v>
      </c>
      <c r="E730" s="625" t="e">
        <f>VLOOKUP(D730,PAÍSES!$A$2:$C$200,3,FALSE)</f>
        <v>#N/A</v>
      </c>
      <c r="F730" s="622">
        <f>'7. LISTADO DE PELÍCULAS'!F509</f>
        <v>0</v>
      </c>
      <c r="G730" s="624">
        <f>'7. LISTADO DE PELÍCULAS'!G509</f>
        <v>0</v>
      </c>
      <c r="H730" s="622">
        <f>'7. LISTADO DE PELÍCULAS'!H509</f>
        <v>0</v>
      </c>
      <c r="I730" s="623">
        <f>'7. LISTADO DE PELÍCULAS'!I509</f>
        <v>0</v>
      </c>
      <c r="J730" s="623">
        <f>'7. LISTADO DE PELÍCULAS'!J509</f>
        <v>0</v>
      </c>
      <c r="K730" s="624">
        <f>'7. LISTADO DE PELÍCULAS'!K509</f>
        <v>0</v>
      </c>
      <c r="L730" s="622">
        <f>'7. LISTADO DE PELÍCULAS'!L509</f>
        <v>0</v>
      </c>
      <c r="M730" s="623">
        <f>'7. LISTADO DE PELÍCULAS'!M509</f>
        <v>0</v>
      </c>
      <c r="N730" s="624">
        <f>'7. LISTADO DE PELÍCULAS'!N509</f>
        <v>0</v>
      </c>
      <c r="O730" s="32"/>
      <c r="P730" s="352"/>
      <c r="Q730" s="352"/>
      <c r="R730" s="352"/>
    </row>
    <row r="731" spans="2:18" s="347" customFormat="1" ht="35.1" customHeight="1" x14ac:dyDescent="0.25">
      <c r="B731" s="618">
        <f>'7. LISTADO DE PELÍCULAS'!B510</f>
        <v>0</v>
      </c>
      <c r="C731" s="619">
        <f>'7. LISTADO DE PELÍCULAS'!C510</f>
        <v>0</v>
      </c>
      <c r="D731" s="618">
        <f>'7. LISTADO DE PELÍCULAS'!D510</f>
        <v>0</v>
      </c>
      <c r="E731" s="625" t="e">
        <f>VLOOKUP(D731,PAÍSES!$A$2:$C$200,3,FALSE)</f>
        <v>#N/A</v>
      </c>
      <c r="F731" s="622">
        <f>'7. LISTADO DE PELÍCULAS'!F510</f>
        <v>0</v>
      </c>
      <c r="G731" s="624">
        <f>'7. LISTADO DE PELÍCULAS'!G510</f>
        <v>0</v>
      </c>
      <c r="H731" s="622">
        <f>'7. LISTADO DE PELÍCULAS'!H510</f>
        <v>0</v>
      </c>
      <c r="I731" s="623">
        <f>'7. LISTADO DE PELÍCULAS'!I510</f>
        <v>0</v>
      </c>
      <c r="J731" s="623">
        <f>'7. LISTADO DE PELÍCULAS'!J510</f>
        <v>0</v>
      </c>
      <c r="K731" s="624">
        <f>'7. LISTADO DE PELÍCULAS'!K510</f>
        <v>0</v>
      </c>
      <c r="L731" s="622">
        <f>'7. LISTADO DE PELÍCULAS'!L510</f>
        <v>0</v>
      </c>
      <c r="M731" s="623">
        <f>'7. LISTADO DE PELÍCULAS'!M510</f>
        <v>0</v>
      </c>
      <c r="N731" s="624">
        <f>'7. LISTADO DE PELÍCULAS'!N510</f>
        <v>0</v>
      </c>
      <c r="O731" s="32"/>
      <c r="P731" s="352"/>
      <c r="Q731" s="352"/>
      <c r="R731" s="352"/>
    </row>
    <row r="732" spans="2:18" s="347" customFormat="1" ht="35.1" customHeight="1" x14ac:dyDescent="0.25">
      <c r="B732" s="618">
        <f>'7. LISTADO DE PELÍCULAS'!B511</f>
        <v>0</v>
      </c>
      <c r="C732" s="619">
        <f>'7. LISTADO DE PELÍCULAS'!C511</f>
        <v>0</v>
      </c>
      <c r="D732" s="618">
        <f>'7. LISTADO DE PELÍCULAS'!D511</f>
        <v>0</v>
      </c>
      <c r="E732" s="625" t="e">
        <f>VLOOKUP(D732,PAÍSES!$A$2:$C$200,3,FALSE)</f>
        <v>#N/A</v>
      </c>
      <c r="F732" s="622">
        <f>'7. LISTADO DE PELÍCULAS'!F511</f>
        <v>0</v>
      </c>
      <c r="G732" s="624">
        <f>'7. LISTADO DE PELÍCULAS'!G511</f>
        <v>0</v>
      </c>
      <c r="H732" s="622">
        <f>'7. LISTADO DE PELÍCULAS'!H511</f>
        <v>0</v>
      </c>
      <c r="I732" s="623">
        <f>'7. LISTADO DE PELÍCULAS'!I511</f>
        <v>0</v>
      </c>
      <c r="J732" s="623">
        <f>'7. LISTADO DE PELÍCULAS'!J511</f>
        <v>0</v>
      </c>
      <c r="K732" s="624">
        <f>'7. LISTADO DE PELÍCULAS'!K511</f>
        <v>0</v>
      </c>
      <c r="L732" s="622">
        <f>'7. LISTADO DE PELÍCULAS'!L511</f>
        <v>0</v>
      </c>
      <c r="M732" s="623">
        <f>'7. LISTADO DE PELÍCULAS'!M511</f>
        <v>0</v>
      </c>
      <c r="N732" s="624">
        <f>'7. LISTADO DE PELÍCULAS'!N511</f>
        <v>0</v>
      </c>
      <c r="O732" s="32"/>
      <c r="P732" s="352"/>
      <c r="Q732" s="352"/>
      <c r="R732" s="352"/>
    </row>
    <row r="733" spans="2:18" s="347" customFormat="1" ht="35.1" customHeight="1" x14ac:dyDescent="0.25">
      <c r="B733" s="618">
        <f>'7. LISTADO DE PELÍCULAS'!B512</f>
        <v>0</v>
      </c>
      <c r="C733" s="619">
        <f>'7. LISTADO DE PELÍCULAS'!C512</f>
        <v>0</v>
      </c>
      <c r="D733" s="618">
        <f>'7. LISTADO DE PELÍCULAS'!D512</f>
        <v>0</v>
      </c>
      <c r="E733" s="625" t="e">
        <f>VLOOKUP(D733,PAÍSES!$A$2:$C$200,3,FALSE)</f>
        <v>#N/A</v>
      </c>
      <c r="F733" s="622">
        <f>'7. LISTADO DE PELÍCULAS'!F512</f>
        <v>0</v>
      </c>
      <c r="G733" s="624">
        <f>'7. LISTADO DE PELÍCULAS'!G512</f>
        <v>0</v>
      </c>
      <c r="H733" s="622">
        <f>'7. LISTADO DE PELÍCULAS'!H512</f>
        <v>0</v>
      </c>
      <c r="I733" s="623">
        <f>'7. LISTADO DE PELÍCULAS'!I512</f>
        <v>0</v>
      </c>
      <c r="J733" s="623">
        <f>'7. LISTADO DE PELÍCULAS'!J512</f>
        <v>0</v>
      </c>
      <c r="K733" s="624">
        <f>'7. LISTADO DE PELÍCULAS'!K512</f>
        <v>0</v>
      </c>
      <c r="L733" s="622">
        <f>'7. LISTADO DE PELÍCULAS'!L512</f>
        <v>0</v>
      </c>
      <c r="M733" s="623">
        <f>'7. LISTADO DE PELÍCULAS'!M512</f>
        <v>0</v>
      </c>
      <c r="N733" s="624">
        <f>'7. LISTADO DE PELÍCULAS'!N512</f>
        <v>0</v>
      </c>
      <c r="O733" s="32"/>
      <c r="P733" s="352"/>
      <c r="Q733" s="352"/>
      <c r="R733" s="352"/>
    </row>
    <row r="734" spans="2:18" s="347" customFormat="1" ht="35.1" customHeight="1" x14ac:dyDescent="0.25">
      <c r="B734" s="618">
        <f>'7. LISTADO DE PELÍCULAS'!B513</f>
        <v>0</v>
      </c>
      <c r="C734" s="619">
        <f>'7. LISTADO DE PELÍCULAS'!C513</f>
        <v>0</v>
      </c>
      <c r="D734" s="618">
        <f>'7. LISTADO DE PELÍCULAS'!D513</f>
        <v>0</v>
      </c>
      <c r="E734" s="625" t="e">
        <f>VLOOKUP(D734,PAÍSES!$A$2:$C$200,3,FALSE)</f>
        <v>#N/A</v>
      </c>
      <c r="F734" s="622">
        <f>'7. LISTADO DE PELÍCULAS'!F513</f>
        <v>0</v>
      </c>
      <c r="G734" s="624">
        <f>'7. LISTADO DE PELÍCULAS'!G513</f>
        <v>0</v>
      </c>
      <c r="H734" s="622">
        <f>'7. LISTADO DE PELÍCULAS'!H513</f>
        <v>0</v>
      </c>
      <c r="I734" s="623">
        <f>'7. LISTADO DE PELÍCULAS'!I513</f>
        <v>0</v>
      </c>
      <c r="J734" s="623">
        <f>'7. LISTADO DE PELÍCULAS'!J513</f>
        <v>0</v>
      </c>
      <c r="K734" s="624">
        <f>'7. LISTADO DE PELÍCULAS'!K513</f>
        <v>0</v>
      </c>
      <c r="L734" s="622">
        <f>'7. LISTADO DE PELÍCULAS'!L513</f>
        <v>0</v>
      </c>
      <c r="M734" s="623">
        <f>'7. LISTADO DE PELÍCULAS'!M513</f>
        <v>0</v>
      </c>
      <c r="N734" s="624">
        <f>'7. LISTADO DE PELÍCULAS'!N513</f>
        <v>0</v>
      </c>
      <c r="O734" s="32"/>
      <c r="P734" s="352"/>
      <c r="Q734" s="352"/>
      <c r="R734" s="352"/>
    </row>
    <row r="735" spans="2:18" s="347" customFormat="1" ht="35.1" customHeight="1" x14ac:dyDescent="0.25">
      <c r="B735" s="618">
        <f>'7. LISTADO DE PELÍCULAS'!B514</f>
        <v>0</v>
      </c>
      <c r="C735" s="619">
        <f>'7. LISTADO DE PELÍCULAS'!C514</f>
        <v>0</v>
      </c>
      <c r="D735" s="618">
        <f>'7. LISTADO DE PELÍCULAS'!D514</f>
        <v>0</v>
      </c>
      <c r="E735" s="625" t="e">
        <f>VLOOKUP(D735,PAÍSES!$A$2:$C$200,3,FALSE)</f>
        <v>#N/A</v>
      </c>
      <c r="F735" s="622">
        <f>'7. LISTADO DE PELÍCULAS'!F514</f>
        <v>0</v>
      </c>
      <c r="G735" s="624">
        <f>'7. LISTADO DE PELÍCULAS'!G514</f>
        <v>0</v>
      </c>
      <c r="H735" s="622">
        <f>'7. LISTADO DE PELÍCULAS'!H514</f>
        <v>0</v>
      </c>
      <c r="I735" s="623">
        <f>'7. LISTADO DE PELÍCULAS'!I514</f>
        <v>0</v>
      </c>
      <c r="J735" s="623">
        <f>'7. LISTADO DE PELÍCULAS'!J514</f>
        <v>0</v>
      </c>
      <c r="K735" s="624">
        <f>'7. LISTADO DE PELÍCULAS'!K514</f>
        <v>0</v>
      </c>
      <c r="L735" s="622">
        <f>'7. LISTADO DE PELÍCULAS'!L514</f>
        <v>0</v>
      </c>
      <c r="M735" s="623">
        <f>'7. LISTADO DE PELÍCULAS'!M514</f>
        <v>0</v>
      </c>
      <c r="N735" s="624">
        <f>'7. LISTADO DE PELÍCULAS'!N514</f>
        <v>0</v>
      </c>
      <c r="O735" s="32"/>
      <c r="P735" s="352"/>
      <c r="Q735" s="352"/>
      <c r="R735" s="352"/>
    </row>
    <row r="736" spans="2:18" s="347" customFormat="1" ht="35.1" customHeight="1" x14ac:dyDescent="0.25">
      <c r="B736" s="618">
        <f>'7. LISTADO DE PELÍCULAS'!B515</f>
        <v>0</v>
      </c>
      <c r="C736" s="619">
        <f>'7. LISTADO DE PELÍCULAS'!C515</f>
        <v>0</v>
      </c>
      <c r="D736" s="618">
        <f>'7. LISTADO DE PELÍCULAS'!D515</f>
        <v>0</v>
      </c>
      <c r="E736" s="625" t="e">
        <f>VLOOKUP(D736,PAÍSES!$A$2:$C$200,3,FALSE)</f>
        <v>#N/A</v>
      </c>
      <c r="F736" s="622">
        <f>'7. LISTADO DE PELÍCULAS'!F515</f>
        <v>0</v>
      </c>
      <c r="G736" s="624">
        <f>'7. LISTADO DE PELÍCULAS'!G515</f>
        <v>0</v>
      </c>
      <c r="H736" s="622">
        <f>'7. LISTADO DE PELÍCULAS'!H515</f>
        <v>0</v>
      </c>
      <c r="I736" s="623">
        <f>'7. LISTADO DE PELÍCULAS'!I515</f>
        <v>0</v>
      </c>
      <c r="J736" s="623">
        <f>'7. LISTADO DE PELÍCULAS'!J515</f>
        <v>0</v>
      </c>
      <c r="K736" s="624">
        <f>'7. LISTADO DE PELÍCULAS'!K515</f>
        <v>0</v>
      </c>
      <c r="L736" s="622">
        <f>'7. LISTADO DE PELÍCULAS'!L515</f>
        <v>0</v>
      </c>
      <c r="M736" s="623">
        <f>'7. LISTADO DE PELÍCULAS'!M515</f>
        <v>0</v>
      </c>
      <c r="N736" s="624">
        <f>'7. LISTADO DE PELÍCULAS'!N515</f>
        <v>0</v>
      </c>
      <c r="O736" s="32"/>
      <c r="P736" s="352"/>
      <c r="Q736" s="352"/>
      <c r="R736" s="352"/>
    </row>
    <row r="737" spans="2:18" s="347" customFormat="1" ht="35.1" customHeight="1" x14ac:dyDescent="0.25">
      <c r="B737" s="618">
        <f>'7. LISTADO DE PELÍCULAS'!B516</f>
        <v>0</v>
      </c>
      <c r="C737" s="619">
        <f>'7. LISTADO DE PELÍCULAS'!C516</f>
        <v>0</v>
      </c>
      <c r="D737" s="618">
        <f>'7. LISTADO DE PELÍCULAS'!D516</f>
        <v>0</v>
      </c>
      <c r="E737" s="625" t="e">
        <f>VLOOKUP(D737,PAÍSES!$A$2:$C$200,3,FALSE)</f>
        <v>#N/A</v>
      </c>
      <c r="F737" s="622">
        <f>'7. LISTADO DE PELÍCULAS'!F516</f>
        <v>0</v>
      </c>
      <c r="G737" s="624">
        <f>'7. LISTADO DE PELÍCULAS'!G516</f>
        <v>0</v>
      </c>
      <c r="H737" s="622">
        <f>'7. LISTADO DE PELÍCULAS'!H516</f>
        <v>0</v>
      </c>
      <c r="I737" s="623">
        <f>'7. LISTADO DE PELÍCULAS'!I516</f>
        <v>0</v>
      </c>
      <c r="J737" s="623">
        <f>'7. LISTADO DE PELÍCULAS'!J516</f>
        <v>0</v>
      </c>
      <c r="K737" s="624">
        <f>'7. LISTADO DE PELÍCULAS'!K516</f>
        <v>0</v>
      </c>
      <c r="L737" s="622">
        <f>'7. LISTADO DE PELÍCULAS'!L516</f>
        <v>0</v>
      </c>
      <c r="M737" s="623">
        <f>'7. LISTADO DE PELÍCULAS'!M516</f>
        <v>0</v>
      </c>
      <c r="N737" s="624">
        <f>'7. LISTADO DE PELÍCULAS'!N516</f>
        <v>0</v>
      </c>
      <c r="O737" s="32"/>
      <c r="P737" s="352"/>
      <c r="Q737" s="352"/>
      <c r="R737" s="352"/>
    </row>
    <row r="738" spans="2:18" s="347" customFormat="1" ht="35.1" customHeight="1" x14ac:dyDescent="0.25">
      <c r="B738" s="618">
        <f>'7. LISTADO DE PELÍCULAS'!B517</f>
        <v>0</v>
      </c>
      <c r="C738" s="619">
        <f>'7. LISTADO DE PELÍCULAS'!C517</f>
        <v>0</v>
      </c>
      <c r="D738" s="618">
        <f>'7. LISTADO DE PELÍCULAS'!D517</f>
        <v>0</v>
      </c>
      <c r="E738" s="625" t="e">
        <f>VLOOKUP(D738,PAÍSES!$A$2:$C$200,3,FALSE)</f>
        <v>#N/A</v>
      </c>
      <c r="F738" s="622">
        <f>'7. LISTADO DE PELÍCULAS'!F517</f>
        <v>0</v>
      </c>
      <c r="G738" s="624">
        <f>'7. LISTADO DE PELÍCULAS'!G517</f>
        <v>0</v>
      </c>
      <c r="H738" s="622">
        <f>'7. LISTADO DE PELÍCULAS'!H517</f>
        <v>0</v>
      </c>
      <c r="I738" s="623">
        <f>'7. LISTADO DE PELÍCULAS'!I517</f>
        <v>0</v>
      </c>
      <c r="J738" s="623">
        <f>'7. LISTADO DE PELÍCULAS'!J517</f>
        <v>0</v>
      </c>
      <c r="K738" s="624">
        <f>'7. LISTADO DE PELÍCULAS'!K517</f>
        <v>0</v>
      </c>
      <c r="L738" s="622">
        <f>'7. LISTADO DE PELÍCULAS'!L517</f>
        <v>0</v>
      </c>
      <c r="M738" s="623">
        <f>'7. LISTADO DE PELÍCULAS'!M517</f>
        <v>0</v>
      </c>
      <c r="N738" s="624">
        <f>'7. LISTADO DE PELÍCULAS'!N517</f>
        <v>0</v>
      </c>
      <c r="O738" s="32"/>
      <c r="P738" s="352"/>
      <c r="Q738" s="352"/>
      <c r="R738" s="352"/>
    </row>
    <row r="739" spans="2:18" s="347" customFormat="1" ht="35.1" customHeight="1" x14ac:dyDescent="0.25">
      <c r="B739" s="618">
        <f>'7. LISTADO DE PELÍCULAS'!B518</f>
        <v>0</v>
      </c>
      <c r="C739" s="619">
        <f>'7. LISTADO DE PELÍCULAS'!C518</f>
        <v>0</v>
      </c>
      <c r="D739" s="618">
        <f>'7. LISTADO DE PELÍCULAS'!D518</f>
        <v>0</v>
      </c>
      <c r="E739" s="625" t="e">
        <f>VLOOKUP(D739,PAÍSES!$A$2:$C$200,3,FALSE)</f>
        <v>#N/A</v>
      </c>
      <c r="F739" s="622">
        <f>'7. LISTADO DE PELÍCULAS'!F518</f>
        <v>0</v>
      </c>
      <c r="G739" s="624">
        <f>'7. LISTADO DE PELÍCULAS'!G518</f>
        <v>0</v>
      </c>
      <c r="H739" s="622">
        <f>'7. LISTADO DE PELÍCULAS'!H518</f>
        <v>0</v>
      </c>
      <c r="I739" s="623">
        <f>'7. LISTADO DE PELÍCULAS'!I518</f>
        <v>0</v>
      </c>
      <c r="J739" s="623">
        <f>'7. LISTADO DE PELÍCULAS'!J518</f>
        <v>0</v>
      </c>
      <c r="K739" s="624">
        <f>'7. LISTADO DE PELÍCULAS'!K518</f>
        <v>0</v>
      </c>
      <c r="L739" s="622">
        <f>'7. LISTADO DE PELÍCULAS'!L518</f>
        <v>0</v>
      </c>
      <c r="M739" s="623">
        <f>'7. LISTADO DE PELÍCULAS'!M518</f>
        <v>0</v>
      </c>
      <c r="N739" s="624">
        <f>'7. LISTADO DE PELÍCULAS'!N518</f>
        <v>0</v>
      </c>
      <c r="O739" s="32"/>
      <c r="P739" s="352"/>
      <c r="Q739" s="352"/>
      <c r="R739" s="352"/>
    </row>
    <row r="740" spans="2:18" s="347" customFormat="1" ht="35.1" customHeight="1" x14ac:dyDescent="0.25">
      <c r="B740" s="618">
        <f>'7. LISTADO DE PELÍCULAS'!B519</f>
        <v>0</v>
      </c>
      <c r="C740" s="619">
        <f>'7. LISTADO DE PELÍCULAS'!C519</f>
        <v>0</v>
      </c>
      <c r="D740" s="618">
        <f>'7. LISTADO DE PELÍCULAS'!D519</f>
        <v>0</v>
      </c>
      <c r="E740" s="625" t="e">
        <f>VLOOKUP(D740,PAÍSES!$A$2:$C$200,3,FALSE)</f>
        <v>#N/A</v>
      </c>
      <c r="F740" s="622">
        <f>'7. LISTADO DE PELÍCULAS'!F519</f>
        <v>0</v>
      </c>
      <c r="G740" s="624">
        <f>'7. LISTADO DE PELÍCULAS'!G519</f>
        <v>0</v>
      </c>
      <c r="H740" s="622">
        <f>'7. LISTADO DE PELÍCULAS'!H519</f>
        <v>0</v>
      </c>
      <c r="I740" s="623">
        <f>'7. LISTADO DE PELÍCULAS'!I519</f>
        <v>0</v>
      </c>
      <c r="J740" s="623">
        <f>'7. LISTADO DE PELÍCULAS'!J519</f>
        <v>0</v>
      </c>
      <c r="K740" s="624">
        <f>'7. LISTADO DE PELÍCULAS'!K519</f>
        <v>0</v>
      </c>
      <c r="L740" s="622">
        <f>'7. LISTADO DE PELÍCULAS'!L519</f>
        <v>0</v>
      </c>
      <c r="M740" s="623">
        <f>'7. LISTADO DE PELÍCULAS'!M519</f>
        <v>0</v>
      </c>
      <c r="N740" s="624">
        <f>'7. LISTADO DE PELÍCULAS'!N519</f>
        <v>0</v>
      </c>
      <c r="O740" s="32"/>
      <c r="P740" s="352"/>
      <c r="Q740" s="352"/>
      <c r="R740" s="352"/>
    </row>
    <row r="741" spans="2:18" s="347" customFormat="1" ht="35.1" customHeight="1" x14ac:dyDescent="0.25">
      <c r="B741" s="618">
        <f>'7. LISTADO DE PELÍCULAS'!B520</f>
        <v>0</v>
      </c>
      <c r="C741" s="619">
        <f>'7. LISTADO DE PELÍCULAS'!C520</f>
        <v>0</v>
      </c>
      <c r="D741" s="618">
        <f>'7. LISTADO DE PELÍCULAS'!D520</f>
        <v>0</v>
      </c>
      <c r="E741" s="625" t="e">
        <f>VLOOKUP(D741,PAÍSES!$A$2:$C$200,3,FALSE)</f>
        <v>#N/A</v>
      </c>
      <c r="F741" s="622">
        <f>'7. LISTADO DE PELÍCULAS'!F520</f>
        <v>0</v>
      </c>
      <c r="G741" s="624">
        <f>'7. LISTADO DE PELÍCULAS'!G520</f>
        <v>0</v>
      </c>
      <c r="H741" s="622">
        <f>'7. LISTADO DE PELÍCULAS'!H520</f>
        <v>0</v>
      </c>
      <c r="I741" s="623">
        <f>'7. LISTADO DE PELÍCULAS'!I520</f>
        <v>0</v>
      </c>
      <c r="J741" s="623">
        <f>'7. LISTADO DE PELÍCULAS'!J520</f>
        <v>0</v>
      </c>
      <c r="K741" s="624">
        <f>'7. LISTADO DE PELÍCULAS'!K520</f>
        <v>0</v>
      </c>
      <c r="L741" s="622">
        <f>'7. LISTADO DE PELÍCULAS'!L520</f>
        <v>0</v>
      </c>
      <c r="M741" s="623">
        <f>'7. LISTADO DE PELÍCULAS'!M520</f>
        <v>0</v>
      </c>
      <c r="N741" s="624">
        <f>'7. LISTADO DE PELÍCULAS'!N520</f>
        <v>0</v>
      </c>
      <c r="O741" s="32"/>
      <c r="P741" s="352"/>
      <c r="Q741" s="352"/>
      <c r="R741" s="352"/>
    </row>
    <row r="742" spans="2:18" s="347" customFormat="1" ht="35.1" customHeight="1" x14ac:dyDescent="0.25">
      <c r="B742" s="618">
        <f>'7. LISTADO DE PELÍCULAS'!B521</f>
        <v>0</v>
      </c>
      <c r="C742" s="619">
        <f>'7. LISTADO DE PELÍCULAS'!C521</f>
        <v>0</v>
      </c>
      <c r="D742" s="618">
        <f>'7. LISTADO DE PELÍCULAS'!D521</f>
        <v>0</v>
      </c>
      <c r="E742" s="625" t="e">
        <f>VLOOKUP(D742,PAÍSES!$A$2:$C$200,3,FALSE)</f>
        <v>#N/A</v>
      </c>
      <c r="F742" s="622">
        <f>'7. LISTADO DE PELÍCULAS'!F521</f>
        <v>0</v>
      </c>
      <c r="G742" s="624">
        <f>'7. LISTADO DE PELÍCULAS'!G521</f>
        <v>0</v>
      </c>
      <c r="H742" s="622">
        <f>'7. LISTADO DE PELÍCULAS'!H521</f>
        <v>0</v>
      </c>
      <c r="I742" s="623">
        <f>'7. LISTADO DE PELÍCULAS'!I521</f>
        <v>0</v>
      </c>
      <c r="J742" s="623">
        <f>'7. LISTADO DE PELÍCULAS'!J521</f>
        <v>0</v>
      </c>
      <c r="K742" s="624">
        <f>'7. LISTADO DE PELÍCULAS'!K521</f>
        <v>0</v>
      </c>
      <c r="L742" s="622">
        <f>'7. LISTADO DE PELÍCULAS'!L521</f>
        <v>0</v>
      </c>
      <c r="M742" s="623">
        <f>'7. LISTADO DE PELÍCULAS'!M521</f>
        <v>0</v>
      </c>
      <c r="N742" s="624">
        <f>'7. LISTADO DE PELÍCULAS'!N521</f>
        <v>0</v>
      </c>
      <c r="O742" s="32"/>
      <c r="P742" s="352"/>
      <c r="Q742" s="352"/>
      <c r="R742" s="352"/>
    </row>
    <row r="743" spans="2:18" s="347" customFormat="1" ht="35.1" customHeight="1" x14ac:dyDescent="0.25">
      <c r="B743" s="618">
        <f>'7. LISTADO DE PELÍCULAS'!B522</f>
        <v>0</v>
      </c>
      <c r="C743" s="619">
        <f>'7. LISTADO DE PELÍCULAS'!C522</f>
        <v>0</v>
      </c>
      <c r="D743" s="618">
        <f>'7. LISTADO DE PELÍCULAS'!D522</f>
        <v>0</v>
      </c>
      <c r="E743" s="625" t="e">
        <f>VLOOKUP(D743,PAÍSES!$A$2:$C$200,3,FALSE)</f>
        <v>#N/A</v>
      </c>
      <c r="F743" s="622">
        <f>'7. LISTADO DE PELÍCULAS'!F522</f>
        <v>0</v>
      </c>
      <c r="G743" s="624">
        <f>'7. LISTADO DE PELÍCULAS'!G522</f>
        <v>0</v>
      </c>
      <c r="H743" s="622">
        <f>'7. LISTADO DE PELÍCULAS'!H522</f>
        <v>0</v>
      </c>
      <c r="I743" s="623">
        <f>'7. LISTADO DE PELÍCULAS'!I522</f>
        <v>0</v>
      </c>
      <c r="J743" s="623">
        <f>'7. LISTADO DE PELÍCULAS'!J522</f>
        <v>0</v>
      </c>
      <c r="K743" s="624">
        <f>'7. LISTADO DE PELÍCULAS'!K522</f>
        <v>0</v>
      </c>
      <c r="L743" s="622">
        <f>'7. LISTADO DE PELÍCULAS'!L522</f>
        <v>0</v>
      </c>
      <c r="M743" s="623">
        <f>'7. LISTADO DE PELÍCULAS'!M522</f>
        <v>0</v>
      </c>
      <c r="N743" s="624">
        <f>'7. LISTADO DE PELÍCULAS'!N522</f>
        <v>0</v>
      </c>
      <c r="O743" s="32"/>
      <c r="P743" s="352"/>
      <c r="Q743" s="352"/>
      <c r="R743" s="352"/>
    </row>
    <row r="744" spans="2:18" s="347" customFormat="1" ht="35.1" customHeight="1" x14ac:dyDescent="0.25">
      <c r="B744" s="618">
        <f>'7. LISTADO DE PELÍCULAS'!B523</f>
        <v>0</v>
      </c>
      <c r="C744" s="619">
        <f>'7. LISTADO DE PELÍCULAS'!C523</f>
        <v>0</v>
      </c>
      <c r="D744" s="618">
        <f>'7. LISTADO DE PELÍCULAS'!D523</f>
        <v>0</v>
      </c>
      <c r="E744" s="625" t="e">
        <f>VLOOKUP(D744,PAÍSES!$A$2:$C$200,3,FALSE)</f>
        <v>#N/A</v>
      </c>
      <c r="F744" s="622">
        <f>'7. LISTADO DE PELÍCULAS'!F523</f>
        <v>0</v>
      </c>
      <c r="G744" s="624">
        <f>'7. LISTADO DE PELÍCULAS'!G523</f>
        <v>0</v>
      </c>
      <c r="H744" s="622">
        <f>'7. LISTADO DE PELÍCULAS'!H523</f>
        <v>0</v>
      </c>
      <c r="I744" s="623">
        <f>'7. LISTADO DE PELÍCULAS'!I523</f>
        <v>0</v>
      </c>
      <c r="J744" s="623">
        <f>'7. LISTADO DE PELÍCULAS'!J523</f>
        <v>0</v>
      </c>
      <c r="K744" s="624">
        <f>'7. LISTADO DE PELÍCULAS'!K523</f>
        <v>0</v>
      </c>
      <c r="L744" s="622">
        <f>'7. LISTADO DE PELÍCULAS'!L523</f>
        <v>0</v>
      </c>
      <c r="M744" s="623">
        <f>'7. LISTADO DE PELÍCULAS'!M523</f>
        <v>0</v>
      </c>
      <c r="N744" s="624">
        <f>'7. LISTADO DE PELÍCULAS'!N523</f>
        <v>0</v>
      </c>
      <c r="O744" s="32"/>
      <c r="P744" s="352"/>
      <c r="Q744" s="352"/>
      <c r="R744" s="352"/>
    </row>
    <row r="745" spans="2:18" s="347" customFormat="1" ht="35.1" customHeight="1" x14ac:dyDescent="0.25">
      <c r="B745" s="618">
        <f>'7. LISTADO DE PELÍCULAS'!B524</f>
        <v>0</v>
      </c>
      <c r="C745" s="619">
        <f>'7. LISTADO DE PELÍCULAS'!C524</f>
        <v>0</v>
      </c>
      <c r="D745" s="618">
        <f>'7. LISTADO DE PELÍCULAS'!D524</f>
        <v>0</v>
      </c>
      <c r="E745" s="625" t="e">
        <f>VLOOKUP(D745,PAÍSES!$A$2:$C$200,3,FALSE)</f>
        <v>#N/A</v>
      </c>
      <c r="F745" s="622">
        <f>'7. LISTADO DE PELÍCULAS'!F524</f>
        <v>0</v>
      </c>
      <c r="G745" s="624">
        <f>'7. LISTADO DE PELÍCULAS'!G524</f>
        <v>0</v>
      </c>
      <c r="H745" s="622">
        <f>'7. LISTADO DE PELÍCULAS'!H524</f>
        <v>0</v>
      </c>
      <c r="I745" s="623">
        <f>'7. LISTADO DE PELÍCULAS'!I524</f>
        <v>0</v>
      </c>
      <c r="J745" s="623">
        <f>'7. LISTADO DE PELÍCULAS'!J524</f>
        <v>0</v>
      </c>
      <c r="K745" s="624">
        <f>'7. LISTADO DE PELÍCULAS'!K524</f>
        <v>0</v>
      </c>
      <c r="L745" s="622">
        <f>'7. LISTADO DE PELÍCULAS'!L524</f>
        <v>0</v>
      </c>
      <c r="M745" s="623">
        <f>'7. LISTADO DE PELÍCULAS'!M524</f>
        <v>0</v>
      </c>
      <c r="N745" s="624">
        <f>'7. LISTADO DE PELÍCULAS'!N524</f>
        <v>0</v>
      </c>
      <c r="O745" s="32"/>
      <c r="P745" s="352"/>
      <c r="Q745" s="352"/>
      <c r="R745" s="352"/>
    </row>
    <row r="746" spans="2:18" s="347" customFormat="1" ht="35.1" customHeight="1" x14ac:dyDescent="0.25">
      <c r="B746" s="618">
        <f>'7. LISTADO DE PELÍCULAS'!B525</f>
        <v>0</v>
      </c>
      <c r="C746" s="619">
        <f>'7. LISTADO DE PELÍCULAS'!C525</f>
        <v>0</v>
      </c>
      <c r="D746" s="618">
        <f>'7. LISTADO DE PELÍCULAS'!D525</f>
        <v>0</v>
      </c>
      <c r="E746" s="625" t="e">
        <f>VLOOKUP(D746,PAÍSES!$A$2:$C$200,3,FALSE)</f>
        <v>#N/A</v>
      </c>
      <c r="F746" s="622">
        <f>'7. LISTADO DE PELÍCULAS'!F525</f>
        <v>0</v>
      </c>
      <c r="G746" s="624">
        <f>'7. LISTADO DE PELÍCULAS'!G525</f>
        <v>0</v>
      </c>
      <c r="H746" s="622">
        <f>'7. LISTADO DE PELÍCULAS'!H525</f>
        <v>0</v>
      </c>
      <c r="I746" s="623">
        <f>'7. LISTADO DE PELÍCULAS'!I525</f>
        <v>0</v>
      </c>
      <c r="J746" s="623">
        <f>'7. LISTADO DE PELÍCULAS'!J525</f>
        <v>0</v>
      </c>
      <c r="K746" s="624">
        <f>'7. LISTADO DE PELÍCULAS'!K525</f>
        <v>0</v>
      </c>
      <c r="L746" s="622">
        <f>'7. LISTADO DE PELÍCULAS'!L525</f>
        <v>0</v>
      </c>
      <c r="M746" s="623">
        <f>'7. LISTADO DE PELÍCULAS'!M525</f>
        <v>0</v>
      </c>
      <c r="N746" s="624">
        <f>'7. LISTADO DE PELÍCULAS'!N525</f>
        <v>0</v>
      </c>
      <c r="O746" s="32"/>
      <c r="P746" s="352"/>
      <c r="Q746" s="352"/>
      <c r="R746" s="352"/>
    </row>
    <row r="747" spans="2:18" s="347" customFormat="1" ht="35.1" customHeight="1" x14ac:dyDescent="0.25">
      <c r="B747" s="618">
        <f>'7. LISTADO DE PELÍCULAS'!B526</f>
        <v>0</v>
      </c>
      <c r="C747" s="619">
        <f>'7. LISTADO DE PELÍCULAS'!C526</f>
        <v>0</v>
      </c>
      <c r="D747" s="618">
        <f>'7. LISTADO DE PELÍCULAS'!D526</f>
        <v>0</v>
      </c>
      <c r="E747" s="625" t="e">
        <f>VLOOKUP(D747,PAÍSES!$A$2:$C$200,3,FALSE)</f>
        <v>#N/A</v>
      </c>
      <c r="F747" s="622">
        <f>'7. LISTADO DE PELÍCULAS'!F526</f>
        <v>0</v>
      </c>
      <c r="G747" s="624">
        <f>'7. LISTADO DE PELÍCULAS'!G526</f>
        <v>0</v>
      </c>
      <c r="H747" s="622">
        <f>'7. LISTADO DE PELÍCULAS'!H526</f>
        <v>0</v>
      </c>
      <c r="I747" s="623">
        <f>'7. LISTADO DE PELÍCULAS'!I526</f>
        <v>0</v>
      </c>
      <c r="J747" s="623">
        <f>'7. LISTADO DE PELÍCULAS'!J526</f>
        <v>0</v>
      </c>
      <c r="K747" s="624">
        <f>'7. LISTADO DE PELÍCULAS'!K526</f>
        <v>0</v>
      </c>
      <c r="L747" s="622">
        <f>'7. LISTADO DE PELÍCULAS'!L526</f>
        <v>0</v>
      </c>
      <c r="M747" s="623">
        <f>'7. LISTADO DE PELÍCULAS'!M526</f>
        <v>0</v>
      </c>
      <c r="N747" s="624">
        <f>'7. LISTADO DE PELÍCULAS'!N526</f>
        <v>0</v>
      </c>
      <c r="O747" s="32"/>
      <c r="P747" s="352"/>
      <c r="Q747" s="352"/>
      <c r="R747" s="352"/>
    </row>
    <row r="748" spans="2:18" s="347" customFormat="1" ht="35.1" customHeight="1" x14ac:dyDescent="0.25">
      <c r="B748" s="618">
        <f>'7. LISTADO DE PELÍCULAS'!B527</f>
        <v>0</v>
      </c>
      <c r="C748" s="619">
        <f>'7. LISTADO DE PELÍCULAS'!C527</f>
        <v>0</v>
      </c>
      <c r="D748" s="618">
        <f>'7. LISTADO DE PELÍCULAS'!D527</f>
        <v>0</v>
      </c>
      <c r="E748" s="625" t="e">
        <f>VLOOKUP(D748,PAÍSES!$A$2:$C$200,3,FALSE)</f>
        <v>#N/A</v>
      </c>
      <c r="F748" s="622">
        <f>'7. LISTADO DE PELÍCULAS'!F527</f>
        <v>0</v>
      </c>
      <c r="G748" s="624">
        <f>'7. LISTADO DE PELÍCULAS'!G527</f>
        <v>0</v>
      </c>
      <c r="H748" s="622">
        <f>'7. LISTADO DE PELÍCULAS'!H527</f>
        <v>0</v>
      </c>
      <c r="I748" s="623">
        <f>'7. LISTADO DE PELÍCULAS'!I527</f>
        <v>0</v>
      </c>
      <c r="J748" s="623">
        <f>'7. LISTADO DE PELÍCULAS'!J527</f>
        <v>0</v>
      </c>
      <c r="K748" s="624">
        <f>'7. LISTADO DE PELÍCULAS'!K527</f>
        <v>0</v>
      </c>
      <c r="L748" s="622">
        <f>'7. LISTADO DE PELÍCULAS'!L527</f>
        <v>0</v>
      </c>
      <c r="M748" s="623">
        <f>'7. LISTADO DE PELÍCULAS'!M527</f>
        <v>0</v>
      </c>
      <c r="N748" s="624">
        <f>'7. LISTADO DE PELÍCULAS'!N527</f>
        <v>0</v>
      </c>
      <c r="O748" s="32"/>
      <c r="P748" s="352"/>
      <c r="Q748" s="352"/>
      <c r="R748" s="352"/>
    </row>
    <row r="749" spans="2:18" s="347" customFormat="1" ht="35.1" customHeight="1" x14ac:dyDescent="0.25">
      <c r="B749" s="618">
        <f>'7. LISTADO DE PELÍCULAS'!B528</f>
        <v>0</v>
      </c>
      <c r="C749" s="619">
        <f>'7. LISTADO DE PELÍCULAS'!C528</f>
        <v>0</v>
      </c>
      <c r="D749" s="618">
        <f>'7. LISTADO DE PELÍCULAS'!D528</f>
        <v>0</v>
      </c>
      <c r="E749" s="625" t="e">
        <f>VLOOKUP(D749,PAÍSES!$A$2:$C$200,3,FALSE)</f>
        <v>#N/A</v>
      </c>
      <c r="F749" s="622">
        <f>'7. LISTADO DE PELÍCULAS'!F528</f>
        <v>0</v>
      </c>
      <c r="G749" s="624">
        <f>'7. LISTADO DE PELÍCULAS'!G528</f>
        <v>0</v>
      </c>
      <c r="H749" s="622">
        <f>'7. LISTADO DE PELÍCULAS'!H528</f>
        <v>0</v>
      </c>
      <c r="I749" s="623">
        <f>'7. LISTADO DE PELÍCULAS'!I528</f>
        <v>0</v>
      </c>
      <c r="J749" s="623">
        <f>'7. LISTADO DE PELÍCULAS'!J528</f>
        <v>0</v>
      </c>
      <c r="K749" s="624">
        <f>'7. LISTADO DE PELÍCULAS'!K528</f>
        <v>0</v>
      </c>
      <c r="L749" s="622">
        <f>'7. LISTADO DE PELÍCULAS'!L528</f>
        <v>0</v>
      </c>
      <c r="M749" s="623">
        <f>'7. LISTADO DE PELÍCULAS'!M528</f>
        <v>0</v>
      </c>
      <c r="N749" s="624">
        <f>'7. LISTADO DE PELÍCULAS'!N528</f>
        <v>0</v>
      </c>
      <c r="O749" s="32"/>
      <c r="P749" s="352"/>
      <c r="Q749" s="352"/>
      <c r="R749" s="352"/>
    </row>
    <row r="750" spans="2:18" s="347" customFormat="1" ht="35.1" customHeight="1" x14ac:dyDescent="0.25">
      <c r="B750" s="618">
        <f>'7. LISTADO DE PELÍCULAS'!B529</f>
        <v>0</v>
      </c>
      <c r="C750" s="619">
        <f>'7. LISTADO DE PELÍCULAS'!C529</f>
        <v>0</v>
      </c>
      <c r="D750" s="618">
        <f>'7. LISTADO DE PELÍCULAS'!D529</f>
        <v>0</v>
      </c>
      <c r="E750" s="625" t="e">
        <f>VLOOKUP(D750,PAÍSES!$A$2:$C$200,3,FALSE)</f>
        <v>#N/A</v>
      </c>
      <c r="F750" s="622">
        <f>'7. LISTADO DE PELÍCULAS'!F529</f>
        <v>0</v>
      </c>
      <c r="G750" s="624">
        <f>'7. LISTADO DE PELÍCULAS'!G529</f>
        <v>0</v>
      </c>
      <c r="H750" s="622">
        <f>'7. LISTADO DE PELÍCULAS'!H529</f>
        <v>0</v>
      </c>
      <c r="I750" s="623">
        <f>'7. LISTADO DE PELÍCULAS'!I529</f>
        <v>0</v>
      </c>
      <c r="J750" s="623">
        <f>'7. LISTADO DE PELÍCULAS'!J529</f>
        <v>0</v>
      </c>
      <c r="K750" s="624">
        <f>'7. LISTADO DE PELÍCULAS'!K529</f>
        <v>0</v>
      </c>
      <c r="L750" s="622">
        <f>'7. LISTADO DE PELÍCULAS'!L529</f>
        <v>0</v>
      </c>
      <c r="M750" s="623">
        <f>'7. LISTADO DE PELÍCULAS'!M529</f>
        <v>0</v>
      </c>
      <c r="N750" s="624">
        <f>'7. LISTADO DE PELÍCULAS'!N529</f>
        <v>0</v>
      </c>
      <c r="O750" s="32"/>
      <c r="P750" s="352"/>
      <c r="Q750" s="352"/>
      <c r="R750" s="352"/>
    </row>
    <row r="751" spans="2:18" s="347" customFormat="1" ht="35.1" customHeight="1" x14ac:dyDescent="0.25">
      <c r="B751" s="618">
        <f>'7. LISTADO DE PELÍCULAS'!B530</f>
        <v>0</v>
      </c>
      <c r="C751" s="619">
        <f>'7. LISTADO DE PELÍCULAS'!C530</f>
        <v>0</v>
      </c>
      <c r="D751" s="618">
        <f>'7. LISTADO DE PELÍCULAS'!D530</f>
        <v>0</v>
      </c>
      <c r="E751" s="625" t="e">
        <f>VLOOKUP(D751,PAÍSES!$A$2:$C$200,3,FALSE)</f>
        <v>#N/A</v>
      </c>
      <c r="F751" s="622">
        <f>'7. LISTADO DE PELÍCULAS'!F530</f>
        <v>0</v>
      </c>
      <c r="G751" s="624">
        <f>'7. LISTADO DE PELÍCULAS'!G530</f>
        <v>0</v>
      </c>
      <c r="H751" s="622">
        <f>'7. LISTADO DE PELÍCULAS'!H530</f>
        <v>0</v>
      </c>
      <c r="I751" s="623">
        <f>'7. LISTADO DE PELÍCULAS'!I530</f>
        <v>0</v>
      </c>
      <c r="J751" s="623">
        <f>'7. LISTADO DE PELÍCULAS'!J530</f>
        <v>0</v>
      </c>
      <c r="K751" s="624">
        <f>'7. LISTADO DE PELÍCULAS'!K530</f>
        <v>0</v>
      </c>
      <c r="L751" s="622">
        <f>'7. LISTADO DE PELÍCULAS'!L530</f>
        <v>0</v>
      </c>
      <c r="M751" s="623">
        <f>'7. LISTADO DE PELÍCULAS'!M530</f>
        <v>0</v>
      </c>
      <c r="N751" s="624">
        <f>'7. LISTADO DE PELÍCULAS'!N530</f>
        <v>0</v>
      </c>
      <c r="O751" s="32"/>
      <c r="P751" s="352"/>
      <c r="Q751" s="352"/>
      <c r="R751" s="352"/>
    </row>
    <row r="752" spans="2:18" s="347" customFormat="1" ht="35.1" customHeight="1" x14ac:dyDescent="0.25">
      <c r="B752" s="618">
        <f>'7. LISTADO DE PELÍCULAS'!B531</f>
        <v>0</v>
      </c>
      <c r="C752" s="619">
        <f>'7. LISTADO DE PELÍCULAS'!C531</f>
        <v>0</v>
      </c>
      <c r="D752" s="618">
        <f>'7. LISTADO DE PELÍCULAS'!D531</f>
        <v>0</v>
      </c>
      <c r="E752" s="625" t="e">
        <f>VLOOKUP(D752,PAÍSES!$A$2:$C$200,3,FALSE)</f>
        <v>#N/A</v>
      </c>
      <c r="F752" s="622">
        <f>'7. LISTADO DE PELÍCULAS'!F531</f>
        <v>0</v>
      </c>
      <c r="G752" s="624">
        <f>'7. LISTADO DE PELÍCULAS'!G531</f>
        <v>0</v>
      </c>
      <c r="H752" s="622">
        <f>'7. LISTADO DE PELÍCULAS'!H531</f>
        <v>0</v>
      </c>
      <c r="I752" s="623">
        <f>'7. LISTADO DE PELÍCULAS'!I531</f>
        <v>0</v>
      </c>
      <c r="J752" s="623">
        <f>'7. LISTADO DE PELÍCULAS'!J531</f>
        <v>0</v>
      </c>
      <c r="K752" s="624">
        <f>'7. LISTADO DE PELÍCULAS'!K531</f>
        <v>0</v>
      </c>
      <c r="L752" s="622">
        <f>'7. LISTADO DE PELÍCULAS'!L531</f>
        <v>0</v>
      </c>
      <c r="M752" s="623">
        <f>'7. LISTADO DE PELÍCULAS'!M531</f>
        <v>0</v>
      </c>
      <c r="N752" s="624">
        <f>'7. LISTADO DE PELÍCULAS'!N531</f>
        <v>0</v>
      </c>
      <c r="O752" s="32"/>
      <c r="P752" s="352"/>
      <c r="Q752" s="352"/>
      <c r="R752" s="352"/>
    </row>
    <row r="753" spans="2:18" s="347" customFormat="1" ht="35.1" customHeight="1" x14ac:dyDescent="0.25">
      <c r="B753" s="618">
        <f>'7. LISTADO DE PELÍCULAS'!B532</f>
        <v>0</v>
      </c>
      <c r="C753" s="619">
        <f>'7. LISTADO DE PELÍCULAS'!C532</f>
        <v>0</v>
      </c>
      <c r="D753" s="618">
        <f>'7. LISTADO DE PELÍCULAS'!D532</f>
        <v>0</v>
      </c>
      <c r="E753" s="625" t="e">
        <f>VLOOKUP(D753,PAÍSES!$A$2:$C$200,3,FALSE)</f>
        <v>#N/A</v>
      </c>
      <c r="F753" s="622">
        <f>'7. LISTADO DE PELÍCULAS'!F532</f>
        <v>0</v>
      </c>
      <c r="G753" s="624">
        <f>'7. LISTADO DE PELÍCULAS'!G532</f>
        <v>0</v>
      </c>
      <c r="H753" s="622">
        <f>'7. LISTADO DE PELÍCULAS'!H532</f>
        <v>0</v>
      </c>
      <c r="I753" s="623">
        <f>'7. LISTADO DE PELÍCULAS'!I532</f>
        <v>0</v>
      </c>
      <c r="J753" s="623">
        <f>'7. LISTADO DE PELÍCULAS'!J532</f>
        <v>0</v>
      </c>
      <c r="K753" s="624">
        <f>'7. LISTADO DE PELÍCULAS'!K532</f>
        <v>0</v>
      </c>
      <c r="L753" s="622">
        <f>'7. LISTADO DE PELÍCULAS'!L532</f>
        <v>0</v>
      </c>
      <c r="M753" s="623">
        <f>'7. LISTADO DE PELÍCULAS'!M532</f>
        <v>0</v>
      </c>
      <c r="N753" s="624">
        <f>'7. LISTADO DE PELÍCULAS'!N532</f>
        <v>0</v>
      </c>
      <c r="O753" s="32"/>
      <c r="P753" s="352"/>
      <c r="Q753" s="352"/>
      <c r="R753" s="352"/>
    </row>
    <row r="754" spans="2:18" s="347" customFormat="1" ht="35.1" customHeight="1" x14ac:dyDescent="0.25">
      <c r="B754" s="618">
        <f>'7. LISTADO DE PELÍCULAS'!B533</f>
        <v>0</v>
      </c>
      <c r="C754" s="619">
        <f>'7. LISTADO DE PELÍCULAS'!C533</f>
        <v>0</v>
      </c>
      <c r="D754" s="618">
        <f>'7. LISTADO DE PELÍCULAS'!D533</f>
        <v>0</v>
      </c>
      <c r="E754" s="625" t="e">
        <f>VLOOKUP(D754,PAÍSES!$A$2:$C$200,3,FALSE)</f>
        <v>#N/A</v>
      </c>
      <c r="F754" s="622">
        <f>'7. LISTADO DE PELÍCULAS'!F533</f>
        <v>0</v>
      </c>
      <c r="G754" s="624">
        <f>'7. LISTADO DE PELÍCULAS'!G533</f>
        <v>0</v>
      </c>
      <c r="H754" s="622">
        <f>'7. LISTADO DE PELÍCULAS'!H533</f>
        <v>0</v>
      </c>
      <c r="I754" s="623">
        <f>'7. LISTADO DE PELÍCULAS'!I533</f>
        <v>0</v>
      </c>
      <c r="J754" s="623">
        <f>'7. LISTADO DE PELÍCULAS'!J533</f>
        <v>0</v>
      </c>
      <c r="K754" s="624">
        <f>'7. LISTADO DE PELÍCULAS'!K533</f>
        <v>0</v>
      </c>
      <c r="L754" s="622">
        <f>'7. LISTADO DE PELÍCULAS'!L533</f>
        <v>0</v>
      </c>
      <c r="M754" s="623">
        <f>'7. LISTADO DE PELÍCULAS'!M533</f>
        <v>0</v>
      </c>
      <c r="N754" s="624">
        <f>'7. LISTADO DE PELÍCULAS'!N533</f>
        <v>0</v>
      </c>
      <c r="O754" s="32"/>
      <c r="P754" s="352"/>
      <c r="Q754" s="352"/>
      <c r="R754" s="352"/>
    </row>
    <row r="755" spans="2:18" s="347" customFormat="1" ht="35.1" customHeight="1" x14ac:dyDescent="0.25">
      <c r="B755" s="618">
        <f>'7. LISTADO DE PELÍCULAS'!B534</f>
        <v>0</v>
      </c>
      <c r="C755" s="619">
        <f>'7. LISTADO DE PELÍCULAS'!C534</f>
        <v>0</v>
      </c>
      <c r="D755" s="618">
        <f>'7. LISTADO DE PELÍCULAS'!D534</f>
        <v>0</v>
      </c>
      <c r="E755" s="625" t="e">
        <f>VLOOKUP(D755,PAÍSES!$A$2:$C$200,3,FALSE)</f>
        <v>#N/A</v>
      </c>
      <c r="F755" s="622">
        <f>'7. LISTADO DE PELÍCULAS'!F534</f>
        <v>0</v>
      </c>
      <c r="G755" s="624">
        <f>'7. LISTADO DE PELÍCULAS'!G534</f>
        <v>0</v>
      </c>
      <c r="H755" s="622">
        <f>'7. LISTADO DE PELÍCULAS'!H534</f>
        <v>0</v>
      </c>
      <c r="I755" s="623">
        <f>'7. LISTADO DE PELÍCULAS'!I534</f>
        <v>0</v>
      </c>
      <c r="J755" s="623">
        <f>'7. LISTADO DE PELÍCULAS'!J534</f>
        <v>0</v>
      </c>
      <c r="K755" s="624">
        <f>'7. LISTADO DE PELÍCULAS'!K534</f>
        <v>0</v>
      </c>
      <c r="L755" s="622">
        <f>'7. LISTADO DE PELÍCULAS'!L534</f>
        <v>0</v>
      </c>
      <c r="M755" s="623">
        <f>'7. LISTADO DE PELÍCULAS'!M534</f>
        <v>0</v>
      </c>
      <c r="N755" s="624">
        <f>'7. LISTADO DE PELÍCULAS'!N534</f>
        <v>0</v>
      </c>
      <c r="O755" s="32"/>
      <c r="P755" s="352"/>
      <c r="Q755" s="352"/>
      <c r="R755" s="352"/>
    </row>
    <row r="756" spans="2:18" s="347" customFormat="1" ht="35.1" customHeight="1" x14ac:dyDescent="0.25">
      <c r="B756" s="618">
        <f>'7. LISTADO DE PELÍCULAS'!B535</f>
        <v>0</v>
      </c>
      <c r="C756" s="619">
        <f>'7. LISTADO DE PELÍCULAS'!C535</f>
        <v>0</v>
      </c>
      <c r="D756" s="618">
        <f>'7. LISTADO DE PELÍCULAS'!D535</f>
        <v>0</v>
      </c>
      <c r="E756" s="625" t="e">
        <f>VLOOKUP(D756,PAÍSES!$A$2:$C$200,3,FALSE)</f>
        <v>#N/A</v>
      </c>
      <c r="F756" s="622">
        <f>'7. LISTADO DE PELÍCULAS'!F535</f>
        <v>0</v>
      </c>
      <c r="G756" s="624">
        <f>'7. LISTADO DE PELÍCULAS'!G535</f>
        <v>0</v>
      </c>
      <c r="H756" s="622">
        <f>'7. LISTADO DE PELÍCULAS'!H535</f>
        <v>0</v>
      </c>
      <c r="I756" s="623">
        <f>'7. LISTADO DE PELÍCULAS'!I535</f>
        <v>0</v>
      </c>
      <c r="J756" s="623">
        <f>'7. LISTADO DE PELÍCULAS'!J535</f>
        <v>0</v>
      </c>
      <c r="K756" s="624">
        <f>'7. LISTADO DE PELÍCULAS'!K535</f>
        <v>0</v>
      </c>
      <c r="L756" s="622">
        <f>'7. LISTADO DE PELÍCULAS'!L535</f>
        <v>0</v>
      </c>
      <c r="M756" s="623">
        <f>'7. LISTADO DE PELÍCULAS'!M535</f>
        <v>0</v>
      </c>
      <c r="N756" s="624">
        <f>'7. LISTADO DE PELÍCULAS'!N535</f>
        <v>0</v>
      </c>
      <c r="O756" s="32"/>
      <c r="P756" s="352"/>
      <c r="Q756" s="352"/>
      <c r="R756" s="352"/>
    </row>
    <row r="757" spans="2:18" s="347" customFormat="1" ht="35.1" customHeight="1" x14ac:dyDescent="0.25">
      <c r="B757" s="618">
        <f>'7. LISTADO DE PELÍCULAS'!B536</f>
        <v>0</v>
      </c>
      <c r="C757" s="619">
        <f>'7. LISTADO DE PELÍCULAS'!C536</f>
        <v>0</v>
      </c>
      <c r="D757" s="618">
        <f>'7. LISTADO DE PELÍCULAS'!D536</f>
        <v>0</v>
      </c>
      <c r="E757" s="625" t="e">
        <f>VLOOKUP(D757,PAÍSES!$A$2:$C$200,3,FALSE)</f>
        <v>#N/A</v>
      </c>
      <c r="F757" s="622">
        <f>'7. LISTADO DE PELÍCULAS'!F536</f>
        <v>0</v>
      </c>
      <c r="G757" s="624">
        <f>'7. LISTADO DE PELÍCULAS'!G536</f>
        <v>0</v>
      </c>
      <c r="H757" s="622">
        <f>'7. LISTADO DE PELÍCULAS'!H536</f>
        <v>0</v>
      </c>
      <c r="I757" s="623">
        <f>'7. LISTADO DE PELÍCULAS'!I536</f>
        <v>0</v>
      </c>
      <c r="J757" s="623">
        <f>'7. LISTADO DE PELÍCULAS'!J536</f>
        <v>0</v>
      </c>
      <c r="K757" s="624">
        <f>'7. LISTADO DE PELÍCULAS'!K536</f>
        <v>0</v>
      </c>
      <c r="L757" s="622">
        <f>'7. LISTADO DE PELÍCULAS'!L536</f>
        <v>0</v>
      </c>
      <c r="M757" s="623">
        <f>'7. LISTADO DE PELÍCULAS'!M536</f>
        <v>0</v>
      </c>
      <c r="N757" s="624">
        <f>'7. LISTADO DE PELÍCULAS'!N536</f>
        <v>0</v>
      </c>
      <c r="O757" s="32"/>
      <c r="P757" s="352"/>
      <c r="Q757" s="352"/>
      <c r="R757" s="352"/>
    </row>
    <row r="758" spans="2:18" s="347" customFormat="1" ht="35.1" customHeight="1" x14ac:dyDescent="0.25">
      <c r="B758" s="618">
        <f>'7. LISTADO DE PELÍCULAS'!B537</f>
        <v>0</v>
      </c>
      <c r="C758" s="619">
        <f>'7. LISTADO DE PELÍCULAS'!C537</f>
        <v>0</v>
      </c>
      <c r="D758" s="618">
        <f>'7. LISTADO DE PELÍCULAS'!D537</f>
        <v>0</v>
      </c>
      <c r="E758" s="625" t="e">
        <f>VLOOKUP(D758,PAÍSES!$A$2:$C$200,3,FALSE)</f>
        <v>#N/A</v>
      </c>
      <c r="F758" s="622">
        <f>'7. LISTADO DE PELÍCULAS'!F537</f>
        <v>0</v>
      </c>
      <c r="G758" s="624">
        <f>'7. LISTADO DE PELÍCULAS'!G537</f>
        <v>0</v>
      </c>
      <c r="H758" s="622">
        <f>'7. LISTADO DE PELÍCULAS'!H537</f>
        <v>0</v>
      </c>
      <c r="I758" s="623">
        <f>'7. LISTADO DE PELÍCULAS'!I537</f>
        <v>0</v>
      </c>
      <c r="J758" s="623">
        <f>'7. LISTADO DE PELÍCULAS'!J537</f>
        <v>0</v>
      </c>
      <c r="K758" s="624">
        <f>'7. LISTADO DE PELÍCULAS'!K537</f>
        <v>0</v>
      </c>
      <c r="L758" s="622">
        <f>'7. LISTADO DE PELÍCULAS'!L537</f>
        <v>0</v>
      </c>
      <c r="M758" s="623">
        <f>'7. LISTADO DE PELÍCULAS'!M537</f>
        <v>0</v>
      </c>
      <c r="N758" s="624">
        <f>'7. LISTADO DE PELÍCULAS'!N537</f>
        <v>0</v>
      </c>
      <c r="O758" s="32"/>
      <c r="P758" s="352"/>
      <c r="Q758" s="352"/>
      <c r="R758" s="352"/>
    </row>
    <row r="759" spans="2:18" s="347" customFormat="1" ht="35.1" customHeight="1" x14ac:dyDescent="0.25">
      <c r="B759" s="618">
        <f>'7. LISTADO DE PELÍCULAS'!B538</f>
        <v>0</v>
      </c>
      <c r="C759" s="619">
        <f>'7. LISTADO DE PELÍCULAS'!C538</f>
        <v>0</v>
      </c>
      <c r="D759" s="618">
        <f>'7. LISTADO DE PELÍCULAS'!D538</f>
        <v>0</v>
      </c>
      <c r="E759" s="625" t="e">
        <f>VLOOKUP(D759,PAÍSES!$A$2:$C$200,3,FALSE)</f>
        <v>#N/A</v>
      </c>
      <c r="F759" s="622">
        <f>'7. LISTADO DE PELÍCULAS'!F538</f>
        <v>0</v>
      </c>
      <c r="G759" s="624">
        <f>'7. LISTADO DE PELÍCULAS'!G538</f>
        <v>0</v>
      </c>
      <c r="H759" s="622">
        <f>'7. LISTADO DE PELÍCULAS'!H538</f>
        <v>0</v>
      </c>
      <c r="I759" s="623">
        <f>'7. LISTADO DE PELÍCULAS'!I538</f>
        <v>0</v>
      </c>
      <c r="J759" s="623">
        <f>'7. LISTADO DE PELÍCULAS'!J538</f>
        <v>0</v>
      </c>
      <c r="K759" s="624">
        <f>'7. LISTADO DE PELÍCULAS'!K538</f>
        <v>0</v>
      </c>
      <c r="L759" s="622">
        <f>'7. LISTADO DE PELÍCULAS'!L538</f>
        <v>0</v>
      </c>
      <c r="M759" s="623">
        <f>'7. LISTADO DE PELÍCULAS'!M538</f>
        <v>0</v>
      </c>
      <c r="N759" s="624">
        <f>'7. LISTADO DE PELÍCULAS'!N538</f>
        <v>0</v>
      </c>
      <c r="O759" s="32"/>
      <c r="P759" s="352"/>
      <c r="Q759" s="352"/>
      <c r="R759" s="352"/>
    </row>
    <row r="760" spans="2:18" s="347" customFormat="1" ht="35.1" customHeight="1" x14ac:dyDescent="0.25">
      <c r="B760" s="618">
        <f>'7. LISTADO DE PELÍCULAS'!B539</f>
        <v>0</v>
      </c>
      <c r="C760" s="619">
        <f>'7. LISTADO DE PELÍCULAS'!C539</f>
        <v>0</v>
      </c>
      <c r="D760" s="618">
        <f>'7. LISTADO DE PELÍCULAS'!D539</f>
        <v>0</v>
      </c>
      <c r="E760" s="625" t="e">
        <f>VLOOKUP(D760,PAÍSES!$A$2:$C$200,3,FALSE)</f>
        <v>#N/A</v>
      </c>
      <c r="F760" s="622">
        <f>'7. LISTADO DE PELÍCULAS'!F539</f>
        <v>0</v>
      </c>
      <c r="G760" s="624">
        <f>'7. LISTADO DE PELÍCULAS'!G539</f>
        <v>0</v>
      </c>
      <c r="H760" s="622">
        <f>'7. LISTADO DE PELÍCULAS'!H539</f>
        <v>0</v>
      </c>
      <c r="I760" s="623">
        <f>'7. LISTADO DE PELÍCULAS'!I539</f>
        <v>0</v>
      </c>
      <c r="J760" s="623">
        <f>'7. LISTADO DE PELÍCULAS'!J539</f>
        <v>0</v>
      </c>
      <c r="K760" s="624">
        <f>'7. LISTADO DE PELÍCULAS'!K539</f>
        <v>0</v>
      </c>
      <c r="L760" s="622">
        <f>'7. LISTADO DE PELÍCULAS'!L539</f>
        <v>0</v>
      </c>
      <c r="M760" s="623">
        <f>'7. LISTADO DE PELÍCULAS'!M539</f>
        <v>0</v>
      </c>
      <c r="N760" s="624">
        <f>'7. LISTADO DE PELÍCULAS'!N539</f>
        <v>0</v>
      </c>
      <c r="O760" s="32"/>
      <c r="P760" s="352"/>
      <c r="Q760" s="352"/>
      <c r="R760" s="352"/>
    </row>
    <row r="761" spans="2:18" s="347" customFormat="1" ht="35.1" customHeight="1" x14ac:dyDescent="0.25">
      <c r="B761" s="618">
        <f>'7. LISTADO DE PELÍCULAS'!B540</f>
        <v>0</v>
      </c>
      <c r="C761" s="619">
        <f>'7. LISTADO DE PELÍCULAS'!C540</f>
        <v>0</v>
      </c>
      <c r="D761" s="618">
        <f>'7. LISTADO DE PELÍCULAS'!D540</f>
        <v>0</v>
      </c>
      <c r="E761" s="625" t="e">
        <f>VLOOKUP(D761,PAÍSES!$A$2:$C$200,3,FALSE)</f>
        <v>#N/A</v>
      </c>
      <c r="F761" s="622">
        <f>'7. LISTADO DE PELÍCULAS'!F540</f>
        <v>0</v>
      </c>
      <c r="G761" s="624">
        <f>'7. LISTADO DE PELÍCULAS'!G540</f>
        <v>0</v>
      </c>
      <c r="H761" s="622">
        <f>'7. LISTADO DE PELÍCULAS'!H540</f>
        <v>0</v>
      </c>
      <c r="I761" s="623">
        <f>'7. LISTADO DE PELÍCULAS'!I540</f>
        <v>0</v>
      </c>
      <c r="J761" s="623">
        <f>'7. LISTADO DE PELÍCULAS'!J540</f>
        <v>0</v>
      </c>
      <c r="K761" s="624">
        <f>'7. LISTADO DE PELÍCULAS'!K540</f>
        <v>0</v>
      </c>
      <c r="L761" s="622">
        <f>'7. LISTADO DE PELÍCULAS'!L540</f>
        <v>0</v>
      </c>
      <c r="M761" s="623">
        <f>'7. LISTADO DE PELÍCULAS'!M540</f>
        <v>0</v>
      </c>
      <c r="N761" s="624">
        <f>'7. LISTADO DE PELÍCULAS'!N540</f>
        <v>0</v>
      </c>
      <c r="O761" s="32"/>
      <c r="P761" s="352"/>
      <c r="Q761" s="352"/>
      <c r="R761" s="352"/>
    </row>
    <row r="762" spans="2:18" s="347" customFormat="1" ht="35.1" customHeight="1" x14ac:dyDescent="0.25">
      <c r="B762" s="618">
        <f>'7. LISTADO DE PELÍCULAS'!B541</f>
        <v>0</v>
      </c>
      <c r="C762" s="619">
        <f>'7. LISTADO DE PELÍCULAS'!C541</f>
        <v>0</v>
      </c>
      <c r="D762" s="618">
        <f>'7. LISTADO DE PELÍCULAS'!D541</f>
        <v>0</v>
      </c>
      <c r="E762" s="625" t="e">
        <f>VLOOKUP(D762,PAÍSES!$A$2:$C$200,3,FALSE)</f>
        <v>#N/A</v>
      </c>
      <c r="F762" s="622">
        <f>'7. LISTADO DE PELÍCULAS'!F541</f>
        <v>0</v>
      </c>
      <c r="G762" s="624">
        <f>'7. LISTADO DE PELÍCULAS'!G541</f>
        <v>0</v>
      </c>
      <c r="H762" s="622">
        <f>'7. LISTADO DE PELÍCULAS'!H541</f>
        <v>0</v>
      </c>
      <c r="I762" s="623">
        <f>'7. LISTADO DE PELÍCULAS'!I541</f>
        <v>0</v>
      </c>
      <c r="J762" s="623">
        <f>'7. LISTADO DE PELÍCULAS'!J541</f>
        <v>0</v>
      </c>
      <c r="K762" s="624">
        <f>'7. LISTADO DE PELÍCULAS'!K541</f>
        <v>0</v>
      </c>
      <c r="L762" s="622">
        <f>'7. LISTADO DE PELÍCULAS'!L541</f>
        <v>0</v>
      </c>
      <c r="M762" s="623">
        <f>'7. LISTADO DE PELÍCULAS'!M541</f>
        <v>0</v>
      </c>
      <c r="N762" s="624">
        <f>'7. LISTADO DE PELÍCULAS'!N541</f>
        <v>0</v>
      </c>
      <c r="O762" s="32"/>
      <c r="P762" s="352"/>
      <c r="Q762" s="352"/>
      <c r="R762" s="352"/>
    </row>
    <row r="763" spans="2:18" s="347" customFormat="1" ht="35.1" customHeight="1" x14ac:dyDescent="0.25">
      <c r="B763" s="618">
        <f>'7. LISTADO DE PELÍCULAS'!B542</f>
        <v>0</v>
      </c>
      <c r="C763" s="619">
        <f>'7. LISTADO DE PELÍCULAS'!C542</f>
        <v>0</v>
      </c>
      <c r="D763" s="618">
        <f>'7. LISTADO DE PELÍCULAS'!D542</f>
        <v>0</v>
      </c>
      <c r="E763" s="625" t="e">
        <f>VLOOKUP(D763,PAÍSES!$A$2:$C$200,3,FALSE)</f>
        <v>#N/A</v>
      </c>
      <c r="F763" s="622">
        <f>'7. LISTADO DE PELÍCULAS'!F542</f>
        <v>0</v>
      </c>
      <c r="G763" s="624">
        <f>'7. LISTADO DE PELÍCULAS'!G542</f>
        <v>0</v>
      </c>
      <c r="H763" s="622">
        <f>'7. LISTADO DE PELÍCULAS'!H542</f>
        <v>0</v>
      </c>
      <c r="I763" s="623">
        <f>'7. LISTADO DE PELÍCULAS'!I542</f>
        <v>0</v>
      </c>
      <c r="J763" s="623">
        <f>'7. LISTADO DE PELÍCULAS'!J542</f>
        <v>0</v>
      </c>
      <c r="K763" s="624">
        <f>'7. LISTADO DE PELÍCULAS'!K542</f>
        <v>0</v>
      </c>
      <c r="L763" s="622">
        <f>'7. LISTADO DE PELÍCULAS'!L542</f>
        <v>0</v>
      </c>
      <c r="M763" s="623">
        <f>'7. LISTADO DE PELÍCULAS'!M542</f>
        <v>0</v>
      </c>
      <c r="N763" s="624">
        <f>'7. LISTADO DE PELÍCULAS'!N542</f>
        <v>0</v>
      </c>
      <c r="O763" s="32"/>
      <c r="P763" s="352"/>
      <c r="Q763" s="352"/>
      <c r="R763" s="352"/>
    </row>
    <row r="764" spans="2:18" s="347" customFormat="1" ht="35.1" customHeight="1" x14ac:dyDescent="0.25">
      <c r="B764" s="618">
        <f>'7. LISTADO DE PELÍCULAS'!B543</f>
        <v>0</v>
      </c>
      <c r="C764" s="619">
        <f>'7. LISTADO DE PELÍCULAS'!C543</f>
        <v>0</v>
      </c>
      <c r="D764" s="618">
        <f>'7. LISTADO DE PELÍCULAS'!D543</f>
        <v>0</v>
      </c>
      <c r="E764" s="625" t="e">
        <f>VLOOKUP(D764,PAÍSES!$A$2:$C$200,3,FALSE)</f>
        <v>#N/A</v>
      </c>
      <c r="F764" s="622">
        <f>'7. LISTADO DE PELÍCULAS'!F543</f>
        <v>0</v>
      </c>
      <c r="G764" s="624">
        <f>'7. LISTADO DE PELÍCULAS'!G543</f>
        <v>0</v>
      </c>
      <c r="H764" s="622">
        <f>'7. LISTADO DE PELÍCULAS'!H543</f>
        <v>0</v>
      </c>
      <c r="I764" s="623">
        <f>'7. LISTADO DE PELÍCULAS'!I543</f>
        <v>0</v>
      </c>
      <c r="J764" s="623">
        <f>'7. LISTADO DE PELÍCULAS'!J543</f>
        <v>0</v>
      </c>
      <c r="K764" s="624">
        <f>'7. LISTADO DE PELÍCULAS'!K543</f>
        <v>0</v>
      </c>
      <c r="L764" s="622">
        <f>'7. LISTADO DE PELÍCULAS'!L543</f>
        <v>0</v>
      </c>
      <c r="M764" s="623">
        <f>'7. LISTADO DE PELÍCULAS'!M543</f>
        <v>0</v>
      </c>
      <c r="N764" s="624">
        <f>'7. LISTADO DE PELÍCULAS'!N543</f>
        <v>0</v>
      </c>
      <c r="O764" s="32"/>
      <c r="P764" s="352"/>
      <c r="Q764" s="352"/>
      <c r="R764" s="352"/>
    </row>
    <row r="765" spans="2:18" s="347" customFormat="1" ht="35.1" customHeight="1" x14ac:dyDescent="0.25">
      <c r="B765" s="618">
        <f>'7. LISTADO DE PELÍCULAS'!B544</f>
        <v>0</v>
      </c>
      <c r="C765" s="619">
        <f>'7. LISTADO DE PELÍCULAS'!C544</f>
        <v>0</v>
      </c>
      <c r="D765" s="618">
        <f>'7. LISTADO DE PELÍCULAS'!D544</f>
        <v>0</v>
      </c>
      <c r="E765" s="625" t="e">
        <f>VLOOKUP(D765,PAÍSES!$A$2:$C$200,3,FALSE)</f>
        <v>#N/A</v>
      </c>
      <c r="F765" s="622">
        <f>'7. LISTADO DE PELÍCULAS'!F544</f>
        <v>0</v>
      </c>
      <c r="G765" s="624">
        <f>'7. LISTADO DE PELÍCULAS'!G544</f>
        <v>0</v>
      </c>
      <c r="H765" s="622">
        <f>'7. LISTADO DE PELÍCULAS'!H544</f>
        <v>0</v>
      </c>
      <c r="I765" s="623">
        <f>'7. LISTADO DE PELÍCULAS'!I544</f>
        <v>0</v>
      </c>
      <c r="J765" s="623">
        <f>'7. LISTADO DE PELÍCULAS'!J544</f>
        <v>0</v>
      </c>
      <c r="K765" s="624">
        <f>'7. LISTADO DE PELÍCULAS'!K544</f>
        <v>0</v>
      </c>
      <c r="L765" s="622">
        <f>'7. LISTADO DE PELÍCULAS'!L544</f>
        <v>0</v>
      </c>
      <c r="M765" s="623">
        <f>'7. LISTADO DE PELÍCULAS'!M544</f>
        <v>0</v>
      </c>
      <c r="N765" s="624">
        <f>'7. LISTADO DE PELÍCULAS'!N544</f>
        <v>0</v>
      </c>
      <c r="O765" s="32"/>
      <c r="P765" s="352"/>
      <c r="Q765" s="352"/>
      <c r="R765" s="352"/>
    </row>
    <row r="766" spans="2:18" s="347" customFormat="1" ht="35.1" customHeight="1" x14ac:dyDescent="0.25">
      <c r="B766" s="618">
        <f>'7. LISTADO DE PELÍCULAS'!B545</f>
        <v>0</v>
      </c>
      <c r="C766" s="619">
        <f>'7. LISTADO DE PELÍCULAS'!C545</f>
        <v>0</v>
      </c>
      <c r="D766" s="618">
        <f>'7. LISTADO DE PELÍCULAS'!D545</f>
        <v>0</v>
      </c>
      <c r="E766" s="625" t="e">
        <f>VLOOKUP(D766,PAÍSES!$A$2:$C$200,3,FALSE)</f>
        <v>#N/A</v>
      </c>
      <c r="F766" s="622">
        <f>'7. LISTADO DE PELÍCULAS'!F545</f>
        <v>0</v>
      </c>
      <c r="G766" s="624">
        <f>'7. LISTADO DE PELÍCULAS'!G545</f>
        <v>0</v>
      </c>
      <c r="H766" s="622">
        <f>'7. LISTADO DE PELÍCULAS'!H545</f>
        <v>0</v>
      </c>
      <c r="I766" s="623">
        <f>'7. LISTADO DE PELÍCULAS'!I545</f>
        <v>0</v>
      </c>
      <c r="J766" s="623">
        <f>'7. LISTADO DE PELÍCULAS'!J545</f>
        <v>0</v>
      </c>
      <c r="K766" s="624">
        <f>'7. LISTADO DE PELÍCULAS'!K545</f>
        <v>0</v>
      </c>
      <c r="L766" s="622">
        <f>'7. LISTADO DE PELÍCULAS'!L545</f>
        <v>0</v>
      </c>
      <c r="M766" s="623">
        <f>'7. LISTADO DE PELÍCULAS'!M545</f>
        <v>0</v>
      </c>
      <c r="N766" s="624">
        <f>'7. LISTADO DE PELÍCULAS'!N545</f>
        <v>0</v>
      </c>
      <c r="O766" s="32"/>
      <c r="P766" s="352"/>
      <c r="Q766" s="352"/>
      <c r="R766" s="352"/>
    </row>
    <row r="767" spans="2:18" s="347" customFormat="1" ht="35.1" customHeight="1" x14ac:dyDescent="0.25">
      <c r="B767" s="618">
        <f>'7. LISTADO DE PELÍCULAS'!B546</f>
        <v>0</v>
      </c>
      <c r="C767" s="619">
        <f>'7. LISTADO DE PELÍCULAS'!C546</f>
        <v>0</v>
      </c>
      <c r="D767" s="618">
        <f>'7. LISTADO DE PELÍCULAS'!D546</f>
        <v>0</v>
      </c>
      <c r="E767" s="625" t="e">
        <f>VLOOKUP(D767,PAÍSES!$A$2:$C$200,3,FALSE)</f>
        <v>#N/A</v>
      </c>
      <c r="F767" s="622">
        <f>'7. LISTADO DE PELÍCULAS'!F546</f>
        <v>0</v>
      </c>
      <c r="G767" s="624">
        <f>'7. LISTADO DE PELÍCULAS'!G546</f>
        <v>0</v>
      </c>
      <c r="H767" s="622">
        <f>'7. LISTADO DE PELÍCULAS'!H546</f>
        <v>0</v>
      </c>
      <c r="I767" s="623">
        <f>'7. LISTADO DE PELÍCULAS'!I546</f>
        <v>0</v>
      </c>
      <c r="J767" s="623">
        <f>'7. LISTADO DE PELÍCULAS'!J546</f>
        <v>0</v>
      </c>
      <c r="K767" s="624">
        <f>'7. LISTADO DE PELÍCULAS'!K546</f>
        <v>0</v>
      </c>
      <c r="L767" s="622">
        <f>'7. LISTADO DE PELÍCULAS'!L546</f>
        <v>0</v>
      </c>
      <c r="M767" s="623">
        <f>'7. LISTADO DE PELÍCULAS'!M546</f>
        <v>0</v>
      </c>
      <c r="N767" s="624">
        <f>'7. LISTADO DE PELÍCULAS'!N546</f>
        <v>0</v>
      </c>
      <c r="O767" s="32"/>
      <c r="P767" s="352"/>
      <c r="Q767" s="352"/>
      <c r="R767" s="352"/>
    </row>
    <row r="768" spans="2:18" s="347" customFormat="1" ht="35.1" customHeight="1" x14ac:dyDescent="0.25">
      <c r="B768" s="618">
        <f>'7. LISTADO DE PELÍCULAS'!B547</f>
        <v>0</v>
      </c>
      <c r="C768" s="619">
        <f>'7. LISTADO DE PELÍCULAS'!C547</f>
        <v>0</v>
      </c>
      <c r="D768" s="618">
        <f>'7. LISTADO DE PELÍCULAS'!D547</f>
        <v>0</v>
      </c>
      <c r="E768" s="625" t="e">
        <f>VLOOKUP(D768,PAÍSES!$A$2:$C$200,3,FALSE)</f>
        <v>#N/A</v>
      </c>
      <c r="F768" s="622">
        <f>'7. LISTADO DE PELÍCULAS'!F547</f>
        <v>0</v>
      </c>
      <c r="G768" s="624">
        <f>'7. LISTADO DE PELÍCULAS'!G547</f>
        <v>0</v>
      </c>
      <c r="H768" s="622">
        <f>'7. LISTADO DE PELÍCULAS'!H547</f>
        <v>0</v>
      </c>
      <c r="I768" s="623">
        <f>'7. LISTADO DE PELÍCULAS'!I547</f>
        <v>0</v>
      </c>
      <c r="J768" s="623">
        <f>'7. LISTADO DE PELÍCULAS'!J547</f>
        <v>0</v>
      </c>
      <c r="K768" s="624">
        <f>'7. LISTADO DE PELÍCULAS'!K547</f>
        <v>0</v>
      </c>
      <c r="L768" s="622">
        <f>'7. LISTADO DE PELÍCULAS'!L547</f>
        <v>0</v>
      </c>
      <c r="M768" s="623">
        <f>'7. LISTADO DE PELÍCULAS'!M547</f>
        <v>0</v>
      </c>
      <c r="N768" s="624">
        <f>'7. LISTADO DE PELÍCULAS'!N547</f>
        <v>0</v>
      </c>
      <c r="O768" s="32"/>
      <c r="P768" s="352"/>
      <c r="Q768" s="352"/>
      <c r="R768" s="352"/>
    </row>
    <row r="769" spans="2:18" s="347" customFormat="1" ht="35.1" customHeight="1" x14ac:dyDescent="0.25">
      <c r="B769" s="618">
        <f>'7. LISTADO DE PELÍCULAS'!B548</f>
        <v>0</v>
      </c>
      <c r="C769" s="619">
        <f>'7. LISTADO DE PELÍCULAS'!C548</f>
        <v>0</v>
      </c>
      <c r="D769" s="618">
        <f>'7. LISTADO DE PELÍCULAS'!D548</f>
        <v>0</v>
      </c>
      <c r="E769" s="625" t="e">
        <f>VLOOKUP(D769,PAÍSES!$A$2:$C$200,3,FALSE)</f>
        <v>#N/A</v>
      </c>
      <c r="F769" s="622">
        <f>'7. LISTADO DE PELÍCULAS'!F548</f>
        <v>0</v>
      </c>
      <c r="G769" s="624">
        <f>'7. LISTADO DE PELÍCULAS'!G548</f>
        <v>0</v>
      </c>
      <c r="H769" s="622">
        <f>'7. LISTADO DE PELÍCULAS'!H548</f>
        <v>0</v>
      </c>
      <c r="I769" s="623">
        <f>'7. LISTADO DE PELÍCULAS'!I548</f>
        <v>0</v>
      </c>
      <c r="J769" s="623">
        <f>'7. LISTADO DE PELÍCULAS'!J548</f>
        <v>0</v>
      </c>
      <c r="K769" s="624">
        <f>'7. LISTADO DE PELÍCULAS'!K548</f>
        <v>0</v>
      </c>
      <c r="L769" s="622">
        <f>'7. LISTADO DE PELÍCULAS'!L548</f>
        <v>0</v>
      </c>
      <c r="M769" s="623">
        <f>'7. LISTADO DE PELÍCULAS'!M548</f>
        <v>0</v>
      </c>
      <c r="N769" s="624">
        <f>'7. LISTADO DE PELÍCULAS'!N548</f>
        <v>0</v>
      </c>
      <c r="O769" s="32"/>
      <c r="P769" s="352"/>
      <c r="Q769" s="352"/>
      <c r="R769" s="352"/>
    </row>
    <row r="770" spans="2:18" s="347" customFormat="1" ht="35.1" customHeight="1" x14ac:dyDescent="0.25">
      <c r="B770" s="618">
        <f>'7. LISTADO DE PELÍCULAS'!B549</f>
        <v>0</v>
      </c>
      <c r="C770" s="619">
        <f>'7. LISTADO DE PELÍCULAS'!C549</f>
        <v>0</v>
      </c>
      <c r="D770" s="618">
        <f>'7. LISTADO DE PELÍCULAS'!D549</f>
        <v>0</v>
      </c>
      <c r="E770" s="625" t="e">
        <f>VLOOKUP(D770,PAÍSES!$A$2:$C$200,3,FALSE)</f>
        <v>#N/A</v>
      </c>
      <c r="F770" s="622">
        <f>'7. LISTADO DE PELÍCULAS'!F549</f>
        <v>0</v>
      </c>
      <c r="G770" s="624">
        <f>'7. LISTADO DE PELÍCULAS'!G549</f>
        <v>0</v>
      </c>
      <c r="H770" s="622">
        <f>'7. LISTADO DE PELÍCULAS'!H549</f>
        <v>0</v>
      </c>
      <c r="I770" s="623">
        <f>'7. LISTADO DE PELÍCULAS'!I549</f>
        <v>0</v>
      </c>
      <c r="J770" s="623">
        <f>'7. LISTADO DE PELÍCULAS'!J549</f>
        <v>0</v>
      </c>
      <c r="K770" s="624">
        <f>'7. LISTADO DE PELÍCULAS'!K549</f>
        <v>0</v>
      </c>
      <c r="L770" s="622">
        <f>'7. LISTADO DE PELÍCULAS'!L549</f>
        <v>0</v>
      </c>
      <c r="M770" s="623">
        <f>'7. LISTADO DE PELÍCULAS'!M549</f>
        <v>0</v>
      </c>
      <c r="N770" s="624">
        <f>'7. LISTADO DE PELÍCULAS'!N549</f>
        <v>0</v>
      </c>
      <c r="O770" s="32"/>
      <c r="P770" s="352"/>
      <c r="Q770" s="352"/>
      <c r="R770" s="352"/>
    </row>
    <row r="771" spans="2:18" s="347" customFormat="1" ht="35.1" customHeight="1" x14ac:dyDescent="0.25">
      <c r="B771" s="618">
        <f>'7. LISTADO DE PELÍCULAS'!B550</f>
        <v>0</v>
      </c>
      <c r="C771" s="619">
        <f>'7. LISTADO DE PELÍCULAS'!C550</f>
        <v>0</v>
      </c>
      <c r="D771" s="618">
        <f>'7. LISTADO DE PELÍCULAS'!D550</f>
        <v>0</v>
      </c>
      <c r="E771" s="625" t="e">
        <f>VLOOKUP(D771,PAÍSES!$A$2:$C$200,3,FALSE)</f>
        <v>#N/A</v>
      </c>
      <c r="F771" s="622">
        <f>'7. LISTADO DE PELÍCULAS'!F550</f>
        <v>0</v>
      </c>
      <c r="G771" s="624">
        <f>'7. LISTADO DE PELÍCULAS'!G550</f>
        <v>0</v>
      </c>
      <c r="H771" s="622">
        <f>'7. LISTADO DE PELÍCULAS'!H550</f>
        <v>0</v>
      </c>
      <c r="I771" s="623">
        <f>'7. LISTADO DE PELÍCULAS'!I550</f>
        <v>0</v>
      </c>
      <c r="J771" s="623">
        <f>'7. LISTADO DE PELÍCULAS'!J550</f>
        <v>0</v>
      </c>
      <c r="K771" s="624">
        <f>'7. LISTADO DE PELÍCULAS'!K550</f>
        <v>0</v>
      </c>
      <c r="L771" s="622">
        <f>'7. LISTADO DE PELÍCULAS'!L550</f>
        <v>0</v>
      </c>
      <c r="M771" s="623">
        <f>'7. LISTADO DE PELÍCULAS'!M550</f>
        <v>0</v>
      </c>
      <c r="N771" s="624">
        <f>'7. LISTADO DE PELÍCULAS'!N550</f>
        <v>0</v>
      </c>
      <c r="O771" s="32"/>
      <c r="P771" s="352"/>
      <c r="Q771" s="352"/>
      <c r="R771" s="352"/>
    </row>
    <row r="772" spans="2:18" s="347" customFormat="1" ht="35.1" customHeight="1" x14ac:dyDescent="0.25">
      <c r="B772" s="618">
        <f>'7. LISTADO DE PELÍCULAS'!B551</f>
        <v>0</v>
      </c>
      <c r="C772" s="619">
        <f>'7. LISTADO DE PELÍCULAS'!C551</f>
        <v>0</v>
      </c>
      <c r="D772" s="618">
        <f>'7. LISTADO DE PELÍCULAS'!D551</f>
        <v>0</v>
      </c>
      <c r="E772" s="625" t="e">
        <f>VLOOKUP(D772,PAÍSES!$A$2:$C$200,3,FALSE)</f>
        <v>#N/A</v>
      </c>
      <c r="F772" s="622">
        <f>'7. LISTADO DE PELÍCULAS'!F551</f>
        <v>0</v>
      </c>
      <c r="G772" s="624">
        <f>'7. LISTADO DE PELÍCULAS'!G551</f>
        <v>0</v>
      </c>
      <c r="H772" s="622">
        <f>'7. LISTADO DE PELÍCULAS'!H551</f>
        <v>0</v>
      </c>
      <c r="I772" s="623">
        <f>'7. LISTADO DE PELÍCULAS'!I551</f>
        <v>0</v>
      </c>
      <c r="J772" s="623">
        <f>'7. LISTADO DE PELÍCULAS'!J551</f>
        <v>0</v>
      </c>
      <c r="K772" s="624">
        <f>'7. LISTADO DE PELÍCULAS'!K551</f>
        <v>0</v>
      </c>
      <c r="L772" s="622">
        <f>'7. LISTADO DE PELÍCULAS'!L551</f>
        <v>0</v>
      </c>
      <c r="M772" s="623">
        <f>'7. LISTADO DE PELÍCULAS'!M551</f>
        <v>0</v>
      </c>
      <c r="N772" s="624">
        <f>'7. LISTADO DE PELÍCULAS'!N551</f>
        <v>0</v>
      </c>
      <c r="O772" s="32"/>
      <c r="P772" s="352"/>
      <c r="Q772" s="352"/>
      <c r="R772" s="352"/>
    </row>
    <row r="773" spans="2:18" s="347" customFormat="1" ht="35.1" customHeight="1" x14ac:dyDescent="0.25">
      <c r="B773" s="618">
        <f>'7. LISTADO DE PELÍCULAS'!B552</f>
        <v>0</v>
      </c>
      <c r="C773" s="619">
        <f>'7. LISTADO DE PELÍCULAS'!C552</f>
        <v>0</v>
      </c>
      <c r="D773" s="618">
        <f>'7. LISTADO DE PELÍCULAS'!D552</f>
        <v>0</v>
      </c>
      <c r="E773" s="625" t="e">
        <f>VLOOKUP(D773,PAÍSES!$A$2:$C$200,3,FALSE)</f>
        <v>#N/A</v>
      </c>
      <c r="F773" s="622">
        <f>'7. LISTADO DE PELÍCULAS'!F552</f>
        <v>0</v>
      </c>
      <c r="G773" s="624">
        <f>'7. LISTADO DE PELÍCULAS'!G552</f>
        <v>0</v>
      </c>
      <c r="H773" s="622">
        <f>'7. LISTADO DE PELÍCULAS'!H552</f>
        <v>0</v>
      </c>
      <c r="I773" s="623">
        <f>'7. LISTADO DE PELÍCULAS'!I552</f>
        <v>0</v>
      </c>
      <c r="J773" s="623">
        <f>'7. LISTADO DE PELÍCULAS'!J552</f>
        <v>0</v>
      </c>
      <c r="K773" s="624">
        <f>'7. LISTADO DE PELÍCULAS'!K552</f>
        <v>0</v>
      </c>
      <c r="L773" s="622">
        <f>'7. LISTADO DE PELÍCULAS'!L552</f>
        <v>0</v>
      </c>
      <c r="M773" s="623">
        <f>'7. LISTADO DE PELÍCULAS'!M552</f>
        <v>0</v>
      </c>
      <c r="N773" s="624">
        <f>'7. LISTADO DE PELÍCULAS'!N552</f>
        <v>0</v>
      </c>
      <c r="O773" s="32"/>
      <c r="P773" s="352"/>
      <c r="Q773" s="352"/>
      <c r="R773" s="352"/>
    </row>
    <row r="774" spans="2:18" s="347" customFormat="1" ht="35.1" customHeight="1" x14ac:dyDescent="0.25">
      <c r="B774" s="618">
        <f>'7. LISTADO DE PELÍCULAS'!B553</f>
        <v>0</v>
      </c>
      <c r="C774" s="619">
        <f>'7. LISTADO DE PELÍCULAS'!C553</f>
        <v>0</v>
      </c>
      <c r="D774" s="618">
        <f>'7. LISTADO DE PELÍCULAS'!D553</f>
        <v>0</v>
      </c>
      <c r="E774" s="625" t="e">
        <f>VLOOKUP(D774,PAÍSES!$A$2:$C$200,3,FALSE)</f>
        <v>#N/A</v>
      </c>
      <c r="F774" s="622">
        <f>'7. LISTADO DE PELÍCULAS'!F553</f>
        <v>0</v>
      </c>
      <c r="G774" s="624">
        <f>'7. LISTADO DE PELÍCULAS'!G553</f>
        <v>0</v>
      </c>
      <c r="H774" s="622">
        <f>'7. LISTADO DE PELÍCULAS'!H553</f>
        <v>0</v>
      </c>
      <c r="I774" s="623">
        <f>'7. LISTADO DE PELÍCULAS'!I553</f>
        <v>0</v>
      </c>
      <c r="J774" s="623">
        <f>'7. LISTADO DE PELÍCULAS'!J553</f>
        <v>0</v>
      </c>
      <c r="K774" s="624">
        <f>'7. LISTADO DE PELÍCULAS'!K553</f>
        <v>0</v>
      </c>
      <c r="L774" s="622">
        <f>'7. LISTADO DE PELÍCULAS'!L553</f>
        <v>0</v>
      </c>
      <c r="M774" s="623">
        <f>'7. LISTADO DE PELÍCULAS'!M553</f>
        <v>0</v>
      </c>
      <c r="N774" s="624">
        <f>'7. LISTADO DE PELÍCULAS'!N553</f>
        <v>0</v>
      </c>
      <c r="O774" s="32"/>
      <c r="P774" s="352"/>
      <c r="Q774" s="352"/>
      <c r="R774" s="352"/>
    </row>
    <row r="775" spans="2:18" s="347" customFormat="1" ht="35.1" customHeight="1" x14ac:dyDescent="0.25">
      <c r="B775" s="618">
        <f>'7. LISTADO DE PELÍCULAS'!B554</f>
        <v>0</v>
      </c>
      <c r="C775" s="619">
        <f>'7. LISTADO DE PELÍCULAS'!C554</f>
        <v>0</v>
      </c>
      <c r="D775" s="618">
        <f>'7. LISTADO DE PELÍCULAS'!D554</f>
        <v>0</v>
      </c>
      <c r="E775" s="625" t="e">
        <f>VLOOKUP(D775,PAÍSES!$A$2:$C$200,3,FALSE)</f>
        <v>#N/A</v>
      </c>
      <c r="F775" s="622">
        <f>'7. LISTADO DE PELÍCULAS'!F554</f>
        <v>0</v>
      </c>
      <c r="G775" s="624">
        <f>'7. LISTADO DE PELÍCULAS'!G554</f>
        <v>0</v>
      </c>
      <c r="H775" s="622">
        <f>'7. LISTADO DE PELÍCULAS'!H554</f>
        <v>0</v>
      </c>
      <c r="I775" s="623">
        <f>'7. LISTADO DE PELÍCULAS'!I554</f>
        <v>0</v>
      </c>
      <c r="J775" s="623">
        <f>'7. LISTADO DE PELÍCULAS'!J554</f>
        <v>0</v>
      </c>
      <c r="K775" s="624">
        <f>'7. LISTADO DE PELÍCULAS'!K554</f>
        <v>0</v>
      </c>
      <c r="L775" s="622">
        <f>'7. LISTADO DE PELÍCULAS'!L554</f>
        <v>0</v>
      </c>
      <c r="M775" s="623">
        <f>'7. LISTADO DE PELÍCULAS'!M554</f>
        <v>0</v>
      </c>
      <c r="N775" s="624">
        <f>'7. LISTADO DE PELÍCULAS'!N554</f>
        <v>0</v>
      </c>
      <c r="O775" s="32"/>
      <c r="P775" s="352"/>
      <c r="Q775" s="352"/>
      <c r="R775" s="352"/>
    </row>
    <row r="776" spans="2:18" s="347" customFormat="1" ht="35.1" customHeight="1" x14ac:dyDescent="0.25">
      <c r="B776" s="618">
        <f>'7. LISTADO DE PELÍCULAS'!B555</f>
        <v>0</v>
      </c>
      <c r="C776" s="619">
        <f>'7. LISTADO DE PELÍCULAS'!C555</f>
        <v>0</v>
      </c>
      <c r="D776" s="618">
        <f>'7. LISTADO DE PELÍCULAS'!D555</f>
        <v>0</v>
      </c>
      <c r="E776" s="625" t="e">
        <f>VLOOKUP(D776,PAÍSES!$A$2:$C$200,3,FALSE)</f>
        <v>#N/A</v>
      </c>
      <c r="F776" s="622">
        <f>'7. LISTADO DE PELÍCULAS'!F555</f>
        <v>0</v>
      </c>
      <c r="G776" s="624">
        <f>'7. LISTADO DE PELÍCULAS'!G555</f>
        <v>0</v>
      </c>
      <c r="H776" s="622">
        <f>'7. LISTADO DE PELÍCULAS'!H555</f>
        <v>0</v>
      </c>
      <c r="I776" s="623">
        <f>'7. LISTADO DE PELÍCULAS'!I555</f>
        <v>0</v>
      </c>
      <c r="J776" s="623">
        <f>'7. LISTADO DE PELÍCULAS'!J555</f>
        <v>0</v>
      </c>
      <c r="K776" s="624">
        <f>'7. LISTADO DE PELÍCULAS'!K555</f>
        <v>0</v>
      </c>
      <c r="L776" s="622">
        <f>'7. LISTADO DE PELÍCULAS'!L555</f>
        <v>0</v>
      </c>
      <c r="M776" s="623">
        <f>'7. LISTADO DE PELÍCULAS'!M555</f>
        <v>0</v>
      </c>
      <c r="N776" s="624">
        <f>'7. LISTADO DE PELÍCULAS'!N555</f>
        <v>0</v>
      </c>
      <c r="O776" s="32"/>
      <c r="P776" s="352"/>
      <c r="Q776" s="352"/>
      <c r="R776" s="352"/>
    </row>
    <row r="777" spans="2:18" s="347" customFormat="1" ht="35.1" customHeight="1" x14ac:dyDescent="0.25">
      <c r="B777" s="618">
        <f>'7. LISTADO DE PELÍCULAS'!B556</f>
        <v>0</v>
      </c>
      <c r="C777" s="619">
        <f>'7. LISTADO DE PELÍCULAS'!C556</f>
        <v>0</v>
      </c>
      <c r="D777" s="618">
        <f>'7. LISTADO DE PELÍCULAS'!D556</f>
        <v>0</v>
      </c>
      <c r="E777" s="625" t="e">
        <f>VLOOKUP(D777,PAÍSES!$A$2:$C$200,3,FALSE)</f>
        <v>#N/A</v>
      </c>
      <c r="F777" s="622">
        <f>'7. LISTADO DE PELÍCULAS'!F556</f>
        <v>0</v>
      </c>
      <c r="G777" s="624">
        <f>'7. LISTADO DE PELÍCULAS'!G556</f>
        <v>0</v>
      </c>
      <c r="H777" s="622">
        <f>'7. LISTADO DE PELÍCULAS'!H556</f>
        <v>0</v>
      </c>
      <c r="I777" s="623">
        <f>'7. LISTADO DE PELÍCULAS'!I556</f>
        <v>0</v>
      </c>
      <c r="J777" s="623">
        <f>'7. LISTADO DE PELÍCULAS'!J556</f>
        <v>0</v>
      </c>
      <c r="K777" s="624">
        <f>'7. LISTADO DE PELÍCULAS'!K556</f>
        <v>0</v>
      </c>
      <c r="L777" s="622">
        <f>'7. LISTADO DE PELÍCULAS'!L556</f>
        <v>0</v>
      </c>
      <c r="M777" s="623">
        <f>'7. LISTADO DE PELÍCULAS'!M556</f>
        <v>0</v>
      </c>
      <c r="N777" s="624">
        <f>'7. LISTADO DE PELÍCULAS'!N556</f>
        <v>0</v>
      </c>
      <c r="O777" s="32"/>
      <c r="P777" s="352"/>
      <c r="Q777" s="352"/>
      <c r="R777" s="352"/>
    </row>
    <row r="778" spans="2:18" s="347" customFormat="1" ht="35.1" customHeight="1" x14ac:dyDescent="0.25">
      <c r="B778" s="618">
        <f>'7. LISTADO DE PELÍCULAS'!B557</f>
        <v>0</v>
      </c>
      <c r="C778" s="619">
        <f>'7. LISTADO DE PELÍCULAS'!C557</f>
        <v>0</v>
      </c>
      <c r="D778" s="618">
        <f>'7. LISTADO DE PELÍCULAS'!D557</f>
        <v>0</v>
      </c>
      <c r="E778" s="625" t="e">
        <f>VLOOKUP(D778,PAÍSES!$A$2:$C$200,3,FALSE)</f>
        <v>#N/A</v>
      </c>
      <c r="F778" s="622">
        <f>'7. LISTADO DE PELÍCULAS'!F557</f>
        <v>0</v>
      </c>
      <c r="G778" s="624">
        <f>'7. LISTADO DE PELÍCULAS'!G557</f>
        <v>0</v>
      </c>
      <c r="H778" s="622">
        <f>'7. LISTADO DE PELÍCULAS'!H557</f>
        <v>0</v>
      </c>
      <c r="I778" s="623">
        <f>'7. LISTADO DE PELÍCULAS'!I557</f>
        <v>0</v>
      </c>
      <c r="J778" s="623">
        <f>'7. LISTADO DE PELÍCULAS'!J557</f>
        <v>0</v>
      </c>
      <c r="K778" s="624">
        <f>'7. LISTADO DE PELÍCULAS'!K557</f>
        <v>0</v>
      </c>
      <c r="L778" s="622">
        <f>'7. LISTADO DE PELÍCULAS'!L557</f>
        <v>0</v>
      </c>
      <c r="M778" s="623">
        <f>'7. LISTADO DE PELÍCULAS'!M557</f>
        <v>0</v>
      </c>
      <c r="N778" s="624">
        <f>'7. LISTADO DE PELÍCULAS'!N557</f>
        <v>0</v>
      </c>
      <c r="O778" s="32"/>
      <c r="P778" s="352"/>
      <c r="Q778" s="352"/>
      <c r="R778" s="352"/>
    </row>
    <row r="779" spans="2:18" s="347" customFormat="1" ht="35.1" customHeight="1" x14ac:dyDescent="0.25">
      <c r="B779" s="618">
        <f>'7. LISTADO DE PELÍCULAS'!B558</f>
        <v>0</v>
      </c>
      <c r="C779" s="619">
        <f>'7. LISTADO DE PELÍCULAS'!C558</f>
        <v>0</v>
      </c>
      <c r="D779" s="618">
        <f>'7. LISTADO DE PELÍCULAS'!D558</f>
        <v>0</v>
      </c>
      <c r="E779" s="625" t="e">
        <f>VLOOKUP(D779,PAÍSES!$A$2:$C$200,3,FALSE)</f>
        <v>#N/A</v>
      </c>
      <c r="F779" s="622">
        <f>'7. LISTADO DE PELÍCULAS'!F558</f>
        <v>0</v>
      </c>
      <c r="G779" s="624">
        <f>'7. LISTADO DE PELÍCULAS'!G558</f>
        <v>0</v>
      </c>
      <c r="H779" s="622">
        <f>'7. LISTADO DE PELÍCULAS'!H558</f>
        <v>0</v>
      </c>
      <c r="I779" s="623">
        <f>'7. LISTADO DE PELÍCULAS'!I558</f>
        <v>0</v>
      </c>
      <c r="J779" s="623">
        <f>'7. LISTADO DE PELÍCULAS'!J558</f>
        <v>0</v>
      </c>
      <c r="K779" s="624">
        <f>'7. LISTADO DE PELÍCULAS'!K558</f>
        <v>0</v>
      </c>
      <c r="L779" s="622">
        <f>'7. LISTADO DE PELÍCULAS'!L558</f>
        <v>0</v>
      </c>
      <c r="M779" s="623">
        <f>'7. LISTADO DE PELÍCULAS'!M558</f>
        <v>0</v>
      </c>
      <c r="N779" s="624">
        <f>'7. LISTADO DE PELÍCULAS'!N558</f>
        <v>0</v>
      </c>
      <c r="O779" s="32"/>
      <c r="P779" s="352"/>
      <c r="Q779" s="352"/>
      <c r="R779" s="352"/>
    </row>
    <row r="780" spans="2:18" s="347" customFormat="1" ht="35.1" customHeight="1" x14ac:dyDescent="0.25">
      <c r="B780" s="618">
        <f>'7. LISTADO DE PELÍCULAS'!B559</f>
        <v>0</v>
      </c>
      <c r="C780" s="619">
        <f>'7. LISTADO DE PELÍCULAS'!C559</f>
        <v>0</v>
      </c>
      <c r="D780" s="618">
        <f>'7. LISTADO DE PELÍCULAS'!D559</f>
        <v>0</v>
      </c>
      <c r="E780" s="625" t="e">
        <f>VLOOKUP(D780,PAÍSES!$A$2:$C$200,3,FALSE)</f>
        <v>#N/A</v>
      </c>
      <c r="F780" s="622">
        <f>'7. LISTADO DE PELÍCULAS'!F559</f>
        <v>0</v>
      </c>
      <c r="G780" s="624">
        <f>'7. LISTADO DE PELÍCULAS'!G559</f>
        <v>0</v>
      </c>
      <c r="H780" s="622">
        <f>'7. LISTADO DE PELÍCULAS'!H559</f>
        <v>0</v>
      </c>
      <c r="I780" s="623">
        <f>'7. LISTADO DE PELÍCULAS'!I559</f>
        <v>0</v>
      </c>
      <c r="J780" s="623">
        <f>'7. LISTADO DE PELÍCULAS'!J559</f>
        <v>0</v>
      </c>
      <c r="K780" s="624">
        <f>'7. LISTADO DE PELÍCULAS'!K559</f>
        <v>0</v>
      </c>
      <c r="L780" s="622">
        <f>'7. LISTADO DE PELÍCULAS'!L559</f>
        <v>0</v>
      </c>
      <c r="M780" s="623">
        <f>'7. LISTADO DE PELÍCULAS'!M559</f>
        <v>0</v>
      </c>
      <c r="N780" s="624">
        <f>'7. LISTADO DE PELÍCULAS'!N559</f>
        <v>0</v>
      </c>
      <c r="O780" s="32"/>
      <c r="P780" s="352"/>
      <c r="Q780" s="352"/>
      <c r="R780" s="352"/>
    </row>
    <row r="781" spans="2:18" s="347" customFormat="1" ht="35.1" customHeight="1" x14ac:dyDescent="0.25">
      <c r="B781" s="618">
        <f>'7. LISTADO DE PELÍCULAS'!B560</f>
        <v>0</v>
      </c>
      <c r="C781" s="619">
        <f>'7. LISTADO DE PELÍCULAS'!C560</f>
        <v>0</v>
      </c>
      <c r="D781" s="618">
        <f>'7. LISTADO DE PELÍCULAS'!D560</f>
        <v>0</v>
      </c>
      <c r="E781" s="625" t="e">
        <f>VLOOKUP(D781,PAÍSES!$A$2:$C$200,3,FALSE)</f>
        <v>#N/A</v>
      </c>
      <c r="F781" s="622">
        <f>'7. LISTADO DE PELÍCULAS'!F560</f>
        <v>0</v>
      </c>
      <c r="G781" s="624">
        <f>'7. LISTADO DE PELÍCULAS'!G560</f>
        <v>0</v>
      </c>
      <c r="H781" s="622">
        <f>'7. LISTADO DE PELÍCULAS'!H560</f>
        <v>0</v>
      </c>
      <c r="I781" s="623">
        <f>'7. LISTADO DE PELÍCULAS'!I560</f>
        <v>0</v>
      </c>
      <c r="J781" s="623">
        <f>'7. LISTADO DE PELÍCULAS'!J560</f>
        <v>0</v>
      </c>
      <c r="K781" s="624">
        <f>'7. LISTADO DE PELÍCULAS'!K560</f>
        <v>0</v>
      </c>
      <c r="L781" s="622">
        <f>'7. LISTADO DE PELÍCULAS'!L560</f>
        <v>0</v>
      </c>
      <c r="M781" s="623">
        <f>'7. LISTADO DE PELÍCULAS'!M560</f>
        <v>0</v>
      </c>
      <c r="N781" s="624">
        <f>'7. LISTADO DE PELÍCULAS'!N560</f>
        <v>0</v>
      </c>
      <c r="O781" s="32"/>
      <c r="P781" s="352"/>
      <c r="Q781" s="352"/>
      <c r="R781" s="352"/>
    </row>
    <row r="782" spans="2:18" s="347" customFormat="1" ht="35.1" customHeight="1" x14ac:dyDescent="0.25">
      <c r="B782" s="618">
        <f>'7. LISTADO DE PELÍCULAS'!B561</f>
        <v>0</v>
      </c>
      <c r="C782" s="619">
        <f>'7. LISTADO DE PELÍCULAS'!C561</f>
        <v>0</v>
      </c>
      <c r="D782" s="618">
        <f>'7. LISTADO DE PELÍCULAS'!D561</f>
        <v>0</v>
      </c>
      <c r="E782" s="625" t="e">
        <f>VLOOKUP(D782,PAÍSES!$A$2:$C$200,3,FALSE)</f>
        <v>#N/A</v>
      </c>
      <c r="F782" s="622">
        <f>'7. LISTADO DE PELÍCULAS'!F561</f>
        <v>0</v>
      </c>
      <c r="G782" s="624">
        <f>'7. LISTADO DE PELÍCULAS'!G561</f>
        <v>0</v>
      </c>
      <c r="H782" s="622">
        <f>'7. LISTADO DE PELÍCULAS'!H561</f>
        <v>0</v>
      </c>
      <c r="I782" s="623">
        <f>'7. LISTADO DE PELÍCULAS'!I561</f>
        <v>0</v>
      </c>
      <c r="J782" s="623">
        <f>'7. LISTADO DE PELÍCULAS'!J561</f>
        <v>0</v>
      </c>
      <c r="K782" s="624">
        <f>'7. LISTADO DE PELÍCULAS'!K561</f>
        <v>0</v>
      </c>
      <c r="L782" s="622">
        <f>'7. LISTADO DE PELÍCULAS'!L561</f>
        <v>0</v>
      </c>
      <c r="M782" s="623">
        <f>'7. LISTADO DE PELÍCULAS'!M561</f>
        <v>0</v>
      </c>
      <c r="N782" s="624">
        <f>'7. LISTADO DE PELÍCULAS'!N561</f>
        <v>0</v>
      </c>
      <c r="O782" s="32"/>
      <c r="P782" s="352"/>
      <c r="Q782" s="352"/>
      <c r="R782" s="352"/>
    </row>
    <row r="783" spans="2:18" s="347" customFormat="1" ht="35.1" customHeight="1" x14ac:dyDescent="0.25">
      <c r="B783" s="618">
        <f>'7. LISTADO DE PELÍCULAS'!B562</f>
        <v>0</v>
      </c>
      <c r="C783" s="619">
        <f>'7. LISTADO DE PELÍCULAS'!C562</f>
        <v>0</v>
      </c>
      <c r="D783" s="618">
        <f>'7. LISTADO DE PELÍCULAS'!D562</f>
        <v>0</v>
      </c>
      <c r="E783" s="625" t="e">
        <f>VLOOKUP(D783,PAÍSES!$A$2:$C$200,3,FALSE)</f>
        <v>#N/A</v>
      </c>
      <c r="F783" s="622">
        <f>'7. LISTADO DE PELÍCULAS'!F562</f>
        <v>0</v>
      </c>
      <c r="G783" s="624">
        <f>'7. LISTADO DE PELÍCULAS'!G562</f>
        <v>0</v>
      </c>
      <c r="H783" s="622">
        <f>'7. LISTADO DE PELÍCULAS'!H562</f>
        <v>0</v>
      </c>
      <c r="I783" s="623">
        <f>'7. LISTADO DE PELÍCULAS'!I562</f>
        <v>0</v>
      </c>
      <c r="J783" s="623">
        <f>'7. LISTADO DE PELÍCULAS'!J562</f>
        <v>0</v>
      </c>
      <c r="K783" s="624">
        <f>'7. LISTADO DE PELÍCULAS'!K562</f>
        <v>0</v>
      </c>
      <c r="L783" s="622">
        <f>'7. LISTADO DE PELÍCULAS'!L562</f>
        <v>0</v>
      </c>
      <c r="M783" s="623">
        <f>'7. LISTADO DE PELÍCULAS'!M562</f>
        <v>0</v>
      </c>
      <c r="N783" s="624">
        <f>'7. LISTADO DE PELÍCULAS'!N562</f>
        <v>0</v>
      </c>
      <c r="O783" s="32"/>
      <c r="P783" s="352"/>
      <c r="Q783" s="352"/>
      <c r="R783" s="352"/>
    </row>
    <row r="784" spans="2:18" s="347" customFormat="1" ht="35.1" customHeight="1" x14ac:dyDescent="0.25">
      <c r="B784" s="618">
        <f>'7. LISTADO DE PELÍCULAS'!B563</f>
        <v>0</v>
      </c>
      <c r="C784" s="619">
        <f>'7. LISTADO DE PELÍCULAS'!C563</f>
        <v>0</v>
      </c>
      <c r="D784" s="618">
        <f>'7. LISTADO DE PELÍCULAS'!D563</f>
        <v>0</v>
      </c>
      <c r="E784" s="625" t="e">
        <f>VLOOKUP(D784,PAÍSES!$A$2:$C$200,3,FALSE)</f>
        <v>#N/A</v>
      </c>
      <c r="F784" s="622">
        <f>'7. LISTADO DE PELÍCULAS'!F563</f>
        <v>0</v>
      </c>
      <c r="G784" s="624">
        <f>'7. LISTADO DE PELÍCULAS'!G563</f>
        <v>0</v>
      </c>
      <c r="H784" s="622">
        <f>'7. LISTADO DE PELÍCULAS'!H563</f>
        <v>0</v>
      </c>
      <c r="I784" s="623">
        <f>'7. LISTADO DE PELÍCULAS'!I563</f>
        <v>0</v>
      </c>
      <c r="J784" s="623">
        <f>'7. LISTADO DE PELÍCULAS'!J563</f>
        <v>0</v>
      </c>
      <c r="K784" s="624">
        <f>'7. LISTADO DE PELÍCULAS'!K563</f>
        <v>0</v>
      </c>
      <c r="L784" s="622">
        <f>'7. LISTADO DE PELÍCULAS'!L563</f>
        <v>0</v>
      </c>
      <c r="M784" s="623">
        <f>'7. LISTADO DE PELÍCULAS'!M563</f>
        <v>0</v>
      </c>
      <c r="N784" s="624">
        <f>'7. LISTADO DE PELÍCULAS'!N563</f>
        <v>0</v>
      </c>
      <c r="O784" s="32"/>
      <c r="P784" s="352"/>
      <c r="Q784" s="352"/>
      <c r="R784" s="352"/>
    </row>
    <row r="785" spans="2:18" s="347" customFormat="1" ht="35.1" customHeight="1" x14ac:dyDescent="0.25">
      <c r="B785" s="618">
        <f>'7. LISTADO DE PELÍCULAS'!B564</f>
        <v>0</v>
      </c>
      <c r="C785" s="619">
        <f>'7. LISTADO DE PELÍCULAS'!C564</f>
        <v>0</v>
      </c>
      <c r="D785" s="618">
        <f>'7. LISTADO DE PELÍCULAS'!D564</f>
        <v>0</v>
      </c>
      <c r="E785" s="625" t="e">
        <f>VLOOKUP(D785,PAÍSES!$A$2:$C$200,3,FALSE)</f>
        <v>#N/A</v>
      </c>
      <c r="F785" s="622">
        <f>'7. LISTADO DE PELÍCULAS'!F564</f>
        <v>0</v>
      </c>
      <c r="G785" s="624">
        <f>'7. LISTADO DE PELÍCULAS'!G564</f>
        <v>0</v>
      </c>
      <c r="H785" s="622">
        <f>'7. LISTADO DE PELÍCULAS'!H564</f>
        <v>0</v>
      </c>
      <c r="I785" s="623">
        <f>'7. LISTADO DE PELÍCULAS'!I564</f>
        <v>0</v>
      </c>
      <c r="J785" s="623">
        <f>'7. LISTADO DE PELÍCULAS'!J564</f>
        <v>0</v>
      </c>
      <c r="K785" s="624">
        <f>'7. LISTADO DE PELÍCULAS'!K564</f>
        <v>0</v>
      </c>
      <c r="L785" s="622">
        <f>'7. LISTADO DE PELÍCULAS'!L564</f>
        <v>0</v>
      </c>
      <c r="M785" s="623">
        <f>'7. LISTADO DE PELÍCULAS'!M564</f>
        <v>0</v>
      </c>
      <c r="N785" s="624">
        <f>'7. LISTADO DE PELÍCULAS'!N564</f>
        <v>0</v>
      </c>
      <c r="O785" s="32"/>
      <c r="P785" s="352"/>
      <c r="Q785" s="352"/>
      <c r="R785" s="352"/>
    </row>
    <row r="786" spans="2:18" s="347" customFormat="1" ht="35.1" customHeight="1" x14ac:dyDescent="0.25">
      <c r="B786" s="618">
        <f>'7. LISTADO DE PELÍCULAS'!B565</f>
        <v>0</v>
      </c>
      <c r="C786" s="619">
        <f>'7. LISTADO DE PELÍCULAS'!C565</f>
        <v>0</v>
      </c>
      <c r="D786" s="618">
        <f>'7. LISTADO DE PELÍCULAS'!D565</f>
        <v>0</v>
      </c>
      <c r="E786" s="625" t="e">
        <f>VLOOKUP(D786,PAÍSES!$A$2:$C$200,3,FALSE)</f>
        <v>#N/A</v>
      </c>
      <c r="F786" s="622">
        <f>'7. LISTADO DE PELÍCULAS'!F565</f>
        <v>0</v>
      </c>
      <c r="G786" s="624">
        <f>'7. LISTADO DE PELÍCULAS'!G565</f>
        <v>0</v>
      </c>
      <c r="H786" s="622">
        <f>'7. LISTADO DE PELÍCULAS'!H565</f>
        <v>0</v>
      </c>
      <c r="I786" s="623">
        <f>'7. LISTADO DE PELÍCULAS'!I565</f>
        <v>0</v>
      </c>
      <c r="J786" s="623">
        <f>'7. LISTADO DE PELÍCULAS'!J565</f>
        <v>0</v>
      </c>
      <c r="K786" s="624">
        <f>'7. LISTADO DE PELÍCULAS'!K565</f>
        <v>0</v>
      </c>
      <c r="L786" s="622">
        <f>'7. LISTADO DE PELÍCULAS'!L565</f>
        <v>0</v>
      </c>
      <c r="M786" s="623">
        <f>'7. LISTADO DE PELÍCULAS'!M565</f>
        <v>0</v>
      </c>
      <c r="N786" s="624">
        <f>'7. LISTADO DE PELÍCULAS'!N565</f>
        <v>0</v>
      </c>
      <c r="O786" s="32"/>
      <c r="P786" s="352"/>
      <c r="Q786" s="352"/>
      <c r="R786" s="352"/>
    </row>
    <row r="787" spans="2:18" s="347" customFormat="1" ht="35.1" customHeight="1" x14ac:dyDescent="0.25">
      <c r="B787" s="618">
        <f>'7. LISTADO DE PELÍCULAS'!B566</f>
        <v>0</v>
      </c>
      <c r="C787" s="619">
        <f>'7. LISTADO DE PELÍCULAS'!C566</f>
        <v>0</v>
      </c>
      <c r="D787" s="618">
        <f>'7. LISTADO DE PELÍCULAS'!D566</f>
        <v>0</v>
      </c>
      <c r="E787" s="625" t="e">
        <f>VLOOKUP(D787,PAÍSES!$A$2:$C$200,3,FALSE)</f>
        <v>#N/A</v>
      </c>
      <c r="F787" s="622">
        <f>'7. LISTADO DE PELÍCULAS'!F566</f>
        <v>0</v>
      </c>
      <c r="G787" s="624">
        <f>'7. LISTADO DE PELÍCULAS'!G566</f>
        <v>0</v>
      </c>
      <c r="H787" s="622">
        <f>'7. LISTADO DE PELÍCULAS'!H566</f>
        <v>0</v>
      </c>
      <c r="I787" s="623">
        <f>'7. LISTADO DE PELÍCULAS'!I566</f>
        <v>0</v>
      </c>
      <c r="J787" s="623">
        <f>'7. LISTADO DE PELÍCULAS'!J566</f>
        <v>0</v>
      </c>
      <c r="K787" s="624">
        <f>'7. LISTADO DE PELÍCULAS'!K566</f>
        <v>0</v>
      </c>
      <c r="L787" s="622">
        <f>'7. LISTADO DE PELÍCULAS'!L566</f>
        <v>0</v>
      </c>
      <c r="M787" s="623">
        <f>'7. LISTADO DE PELÍCULAS'!M566</f>
        <v>0</v>
      </c>
      <c r="N787" s="624">
        <f>'7. LISTADO DE PELÍCULAS'!N566</f>
        <v>0</v>
      </c>
      <c r="O787" s="32"/>
      <c r="P787" s="352"/>
      <c r="Q787" s="352"/>
      <c r="R787" s="352"/>
    </row>
    <row r="788" spans="2:18" s="347" customFormat="1" ht="35.1" customHeight="1" x14ac:dyDescent="0.25">
      <c r="B788" s="618">
        <f>'7. LISTADO DE PELÍCULAS'!B567</f>
        <v>0</v>
      </c>
      <c r="C788" s="619">
        <f>'7. LISTADO DE PELÍCULAS'!C567</f>
        <v>0</v>
      </c>
      <c r="D788" s="618">
        <f>'7. LISTADO DE PELÍCULAS'!D567</f>
        <v>0</v>
      </c>
      <c r="E788" s="625" t="e">
        <f>VLOOKUP(D788,PAÍSES!$A$2:$C$200,3,FALSE)</f>
        <v>#N/A</v>
      </c>
      <c r="F788" s="622">
        <f>'7. LISTADO DE PELÍCULAS'!F567</f>
        <v>0</v>
      </c>
      <c r="G788" s="624">
        <f>'7. LISTADO DE PELÍCULAS'!G567</f>
        <v>0</v>
      </c>
      <c r="H788" s="622">
        <f>'7. LISTADO DE PELÍCULAS'!H567</f>
        <v>0</v>
      </c>
      <c r="I788" s="623">
        <f>'7. LISTADO DE PELÍCULAS'!I567</f>
        <v>0</v>
      </c>
      <c r="J788" s="623">
        <f>'7. LISTADO DE PELÍCULAS'!J567</f>
        <v>0</v>
      </c>
      <c r="K788" s="624">
        <f>'7. LISTADO DE PELÍCULAS'!K567</f>
        <v>0</v>
      </c>
      <c r="L788" s="622">
        <f>'7. LISTADO DE PELÍCULAS'!L567</f>
        <v>0</v>
      </c>
      <c r="M788" s="623">
        <f>'7. LISTADO DE PELÍCULAS'!M567</f>
        <v>0</v>
      </c>
      <c r="N788" s="624">
        <f>'7. LISTADO DE PELÍCULAS'!N567</f>
        <v>0</v>
      </c>
      <c r="O788" s="32"/>
      <c r="P788" s="352"/>
      <c r="Q788" s="352"/>
      <c r="R788" s="352"/>
    </row>
    <row r="789" spans="2:18" s="347" customFormat="1" ht="35.1" customHeight="1" x14ac:dyDescent="0.25">
      <c r="B789" s="618">
        <f>'7. LISTADO DE PELÍCULAS'!B568</f>
        <v>0</v>
      </c>
      <c r="C789" s="619">
        <f>'7. LISTADO DE PELÍCULAS'!C568</f>
        <v>0</v>
      </c>
      <c r="D789" s="618">
        <f>'7. LISTADO DE PELÍCULAS'!D568</f>
        <v>0</v>
      </c>
      <c r="E789" s="625" t="e">
        <f>VLOOKUP(D789,PAÍSES!$A$2:$C$200,3,FALSE)</f>
        <v>#N/A</v>
      </c>
      <c r="F789" s="622">
        <f>'7. LISTADO DE PELÍCULAS'!F568</f>
        <v>0</v>
      </c>
      <c r="G789" s="624">
        <f>'7. LISTADO DE PELÍCULAS'!G568</f>
        <v>0</v>
      </c>
      <c r="H789" s="622">
        <f>'7. LISTADO DE PELÍCULAS'!H568</f>
        <v>0</v>
      </c>
      <c r="I789" s="623">
        <f>'7. LISTADO DE PELÍCULAS'!I568</f>
        <v>0</v>
      </c>
      <c r="J789" s="623">
        <f>'7. LISTADO DE PELÍCULAS'!J568</f>
        <v>0</v>
      </c>
      <c r="K789" s="624">
        <f>'7. LISTADO DE PELÍCULAS'!K568</f>
        <v>0</v>
      </c>
      <c r="L789" s="622">
        <f>'7. LISTADO DE PELÍCULAS'!L568</f>
        <v>0</v>
      </c>
      <c r="M789" s="623">
        <f>'7. LISTADO DE PELÍCULAS'!M568</f>
        <v>0</v>
      </c>
      <c r="N789" s="624">
        <f>'7. LISTADO DE PELÍCULAS'!N568</f>
        <v>0</v>
      </c>
      <c r="O789" s="32"/>
      <c r="P789" s="352"/>
      <c r="Q789" s="352"/>
      <c r="R789" s="352"/>
    </row>
    <row r="790" spans="2:18" s="347" customFormat="1" ht="35.1" customHeight="1" x14ac:dyDescent="0.25">
      <c r="B790" s="618">
        <f>'7. LISTADO DE PELÍCULAS'!B569</f>
        <v>0</v>
      </c>
      <c r="C790" s="619">
        <f>'7. LISTADO DE PELÍCULAS'!C569</f>
        <v>0</v>
      </c>
      <c r="D790" s="618">
        <f>'7. LISTADO DE PELÍCULAS'!D569</f>
        <v>0</v>
      </c>
      <c r="E790" s="625" t="e">
        <f>VLOOKUP(D790,PAÍSES!$A$2:$C$200,3,FALSE)</f>
        <v>#N/A</v>
      </c>
      <c r="F790" s="622">
        <f>'7. LISTADO DE PELÍCULAS'!F569</f>
        <v>0</v>
      </c>
      <c r="G790" s="624">
        <f>'7. LISTADO DE PELÍCULAS'!G569</f>
        <v>0</v>
      </c>
      <c r="H790" s="622">
        <f>'7. LISTADO DE PELÍCULAS'!H569</f>
        <v>0</v>
      </c>
      <c r="I790" s="623">
        <f>'7. LISTADO DE PELÍCULAS'!I569</f>
        <v>0</v>
      </c>
      <c r="J790" s="623">
        <f>'7. LISTADO DE PELÍCULAS'!J569</f>
        <v>0</v>
      </c>
      <c r="K790" s="624">
        <f>'7. LISTADO DE PELÍCULAS'!K569</f>
        <v>0</v>
      </c>
      <c r="L790" s="622">
        <f>'7. LISTADO DE PELÍCULAS'!L569</f>
        <v>0</v>
      </c>
      <c r="M790" s="623">
        <f>'7. LISTADO DE PELÍCULAS'!M569</f>
        <v>0</v>
      </c>
      <c r="N790" s="624">
        <f>'7. LISTADO DE PELÍCULAS'!N569</f>
        <v>0</v>
      </c>
      <c r="O790" s="32"/>
      <c r="P790" s="352"/>
      <c r="Q790" s="352"/>
      <c r="R790" s="352"/>
    </row>
    <row r="791" spans="2:18" s="347" customFormat="1" ht="35.1" customHeight="1" x14ac:dyDescent="0.25">
      <c r="B791" s="618">
        <f>'7. LISTADO DE PELÍCULAS'!B570</f>
        <v>0</v>
      </c>
      <c r="C791" s="619">
        <f>'7. LISTADO DE PELÍCULAS'!C570</f>
        <v>0</v>
      </c>
      <c r="D791" s="618">
        <f>'7. LISTADO DE PELÍCULAS'!D570</f>
        <v>0</v>
      </c>
      <c r="E791" s="625" t="e">
        <f>VLOOKUP(D791,PAÍSES!$A$2:$C$200,3,FALSE)</f>
        <v>#N/A</v>
      </c>
      <c r="F791" s="622">
        <f>'7. LISTADO DE PELÍCULAS'!F570</f>
        <v>0</v>
      </c>
      <c r="G791" s="624">
        <f>'7. LISTADO DE PELÍCULAS'!G570</f>
        <v>0</v>
      </c>
      <c r="H791" s="622">
        <f>'7. LISTADO DE PELÍCULAS'!H570</f>
        <v>0</v>
      </c>
      <c r="I791" s="623">
        <f>'7. LISTADO DE PELÍCULAS'!I570</f>
        <v>0</v>
      </c>
      <c r="J791" s="623">
        <f>'7. LISTADO DE PELÍCULAS'!J570</f>
        <v>0</v>
      </c>
      <c r="K791" s="624">
        <f>'7. LISTADO DE PELÍCULAS'!K570</f>
        <v>0</v>
      </c>
      <c r="L791" s="622">
        <f>'7. LISTADO DE PELÍCULAS'!L570</f>
        <v>0</v>
      </c>
      <c r="M791" s="623">
        <f>'7. LISTADO DE PELÍCULAS'!M570</f>
        <v>0</v>
      </c>
      <c r="N791" s="624">
        <f>'7. LISTADO DE PELÍCULAS'!N570</f>
        <v>0</v>
      </c>
      <c r="O791" s="32"/>
      <c r="P791" s="352"/>
      <c r="Q791" s="352"/>
      <c r="R791" s="352"/>
    </row>
    <row r="792" spans="2:18" s="347" customFormat="1" ht="35.1" customHeight="1" x14ac:dyDescent="0.25">
      <c r="B792" s="618">
        <f>'7. LISTADO DE PELÍCULAS'!B571</f>
        <v>0</v>
      </c>
      <c r="C792" s="619">
        <f>'7. LISTADO DE PELÍCULAS'!C571</f>
        <v>0</v>
      </c>
      <c r="D792" s="618">
        <f>'7. LISTADO DE PELÍCULAS'!D571</f>
        <v>0</v>
      </c>
      <c r="E792" s="625" t="e">
        <f>VLOOKUP(D792,PAÍSES!$A$2:$C$200,3,FALSE)</f>
        <v>#N/A</v>
      </c>
      <c r="F792" s="622">
        <f>'7. LISTADO DE PELÍCULAS'!F571</f>
        <v>0</v>
      </c>
      <c r="G792" s="624">
        <f>'7. LISTADO DE PELÍCULAS'!G571</f>
        <v>0</v>
      </c>
      <c r="H792" s="622">
        <f>'7. LISTADO DE PELÍCULAS'!H571</f>
        <v>0</v>
      </c>
      <c r="I792" s="623">
        <f>'7. LISTADO DE PELÍCULAS'!I571</f>
        <v>0</v>
      </c>
      <c r="J792" s="623">
        <f>'7. LISTADO DE PELÍCULAS'!J571</f>
        <v>0</v>
      </c>
      <c r="K792" s="624">
        <f>'7. LISTADO DE PELÍCULAS'!K571</f>
        <v>0</v>
      </c>
      <c r="L792" s="622">
        <f>'7. LISTADO DE PELÍCULAS'!L571</f>
        <v>0</v>
      </c>
      <c r="M792" s="623">
        <f>'7. LISTADO DE PELÍCULAS'!M571</f>
        <v>0</v>
      </c>
      <c r="N792" s="624">
        <f>'7. LISTADO DE PELÍCULAS'!N571</f>
        <v>0</v>
      </c>
      <c r="O792" s="32"/>
      <c r="P792" s="352"/>
      <c r="Q792" s="352"/>
      <c r="R792" s="352"/>
    </row>
    <row r="793" spans="2:18" s="347" customFormat="1" ht="35.1" customHeight="1" x14ac:dyDescent="0.25">
      <c r="B793" s="618">
        <f>'7. LISTADO DE PELÍCULAS'!B572</f>
        <v>0</v>
      </c>
      <c r="C793" s="619">
        <f>'7. LISTADO DE PELÍCULAS'!C572</f>
        <v>0</v>
      </c>
      <c r="D793" s="618">
        <f>'7. LISTADO DE PELÍCULAS'!D572</f>
        <v>0</v>
      </c>
      <c r="E793" s="625" t="e">
        <f>VLOOKUP(D793,PAÍSES!$A$2:$C$200,3,FALSE)</f>
        <v>#N/A</v>
      </c>
      <c r="F793" s="622">
        <f>'7. LISTADO DE PELÍCULAS'!F572</f>
        <v>0</v>
      </c>
      <c r="G793" s="624">
        <f>'7. LISTADO DE PELÍCULAS'!G572</f>
        <v>0</v>
      </c>
      <c r="H793" s="622">
        <f>'7. LISTADO DE PELÍCULAS'!H572</f>
        <v>0</v>
      </c>
      <c r="I793" s="623">
        <f>'7. LISTADO DE PELÍCULAS'!I572</f>
        <v>0</v>
      </c>
      <c r="J793" s="623">
        <f>'7. LISTADO DE PELÍCULAS'!J572</f>
        <v>0</v>
      </c>
      <c r="K793" s="624">
        <f>'7. LISTADO DE PELÍCULAS'!K572</f>
        <v>0</v>
      </c>
      <c r="L793" s="622">
        <f>'7. LISTADO DE PELÍCULAS'!L572</f>
        <v>0</v>
      </c>
      <c r="M793" s="623">
        <f>'7. LISTADO DE PELÍCULAS'!M572</f>
        <v>0</v>
      </c>
      <c r="N793" s="624">
        <f>'7. LISTADO DE PELÍCULAS'!N572</f>
        <v>0</v>
      </c>
      <c r="O793" s="32"/>
      <c r="P793" s="352"/>
      <c r="Q793" s="352"/>
      <c r="R793" s="352"/>
    </row>
    <row r="794" spans="2:18" s="347" customFormat="1" ht="35.1" customHeight="1" x14ac:dyDescent="0.25">
      <c r="B794" s="618">
        <f>'7. LISTADO DE PELÍCULAS'!B573</f>
        <v>0</v>
      </c>
      <c r="C794" s="619">
        <f>'7. LISTADO DE PELÍCULAS'!C573</f>
        <v>0</v>
      </c>
      <c r="D794" s="618">
        <f>'7. LISTADO DE PELÍCULAS'!D573</f>
        <v>0</v>
      </c>
      <c r="E794" s="625" t="e">
        <f>VLOOKUP(D794,PAÍSES!$A$2:$C$200,3,FALSE)</f>
        <v>#N/A</v>
      </c>
      <c r="F794" s="622">
        <f>'7. LISTADO DE PELÍCULAS'!F573</f>
        <v>0</v>
      </c>
      <c r="G794" s="624">
        <f>'7. LISTADO DE PELÍCULAS'!G573</f>
        <v>0</v>
      </c>
      <c r="H794" s="622">
        <f>'7. LISTADO DE PELÍCULAS'!H573</f>
        <v>0</v>
      </c>
      <c r="I794" s="623">
        <f>'7. LISTADO DE PELÍCULAS'!I573</f>
        <v>0</v>
      </c>
      <c r="J794" s="623">
        <f>'7. LISTADO DE PELÍCULAS'!J573</f>
        <v>0</v>
      </c>
      <c r="K794" s="624">
        <f>'7. LISTADO DE PELÍCULAS'!K573</f>
        <v>0</v>
      </c>
      <c r="L794" s="622">
        <f>'7. LISTADO DE PELÍCULAS'!L573</f>
        <v>0</v>
      </c>
      <c r="M794" s="623">
        <f>'7. LISTADO DE PELÍCULAS'!M573</f>
        <v>0</v>
      </c>
      <c r="N794" s="624">
        <f>'7. LISTADO DE PELÍCULAS'!N573</f>
        <v>0</v>
      </c>
      <c r="O794" s="32"/>
      <c r="P794" s="352"/>
      <c r="Q794" s="352"/>
      <c r="R794" s="352"/>
    </row>
    <row r="795" spans="2:18" s="347" customFormat="1" ht="35.1" customHeight="1" x14ac:dyDescent="0.25">
      <c r="B795" s="618">
        <f>'7. LISTADO DE PELÍCULAS'!B574</f>
        <v>0</v>
      </c>
      <c r="C795" s="619">
        <f>'7. LISTADO DE PELÍCULAS'!C574</f>
        <v>0</v>
      </c>
      <c r="D795" s="618">
        <f>'7. LISTADO DE PELÍCULAS'!D574</f>
        <v>0</v>
      </c>
      <c r="E795" s="625" t="e">
        <f>VLOOKUP(D795,PAÍSES!$A$2:$C$200,3,FALSE)</f>
        <v>#N/A</v>
      </c>
      <c r="F795" s="622">
        <f>'7. LISTADO DE PELÍCULAS'!F574</f>
        <v>0</v>
      </c>
      <c r="G795" s="624">
        <f>'7. LISTADO DE PELÍCULAS'!G574</f>
        <v>0</v>
      </c>
      <c r="H795" s="622">
        <f>'7. LISTADO DE PELÍCULAS'!H574</f>
        <v>0</v>
      </c>
      <c r="I795" s="623">
        <f>'7. LISTADO DE PELÍCULAS'!I574</f>
        <v>0</v>
      </c>
      <c r="J795" s="623">
        <f>'7. LISTADO DE PELÍCULAS'!J574</f>
        <v>0</v>
      </c>
      <c r="K795" s="624">
        <f>'7. LISTADO DE PELÍCULAS'!K574</f>
        <v>0</v>
      </c>
      <c r="L795" s="622">
        <f>'7. LISTADO DE PELÍCULAS'!L574</f>
        <v>0</v>
      </c>
      <c r="M795" s="623">
        <f>'7. LISTADO DE PELÍCULAS'!M574</f>
        <v>0</v>
      </c>
      <c r="N795" s="624">
        <f>'7. LISTADO DE PELÍCULAS'!N574</f>
        <v>0</v>
      </c>
      <c r="O795" s="32"/>
      <c r="P795" s="352"/>
      <c r="Q795" s="352"/>
      <c r="R795" s="352"/>
    </row>
    <row r="796" spans="2:18" s="347" customFormat="1" ht="35.1" customHeight="1" x14ac:dyDescent="0.25">
      <c r="B796" s="618">
        <f>'7. LISTADO DE PELÍCULAS'!B575</f>
        <v>0</v>
      </c>
      <c r="C796" s="619">
        <f>'7. LISTADO DE PELÍCULAS'!C575</f>
        <v>0</v>
      </c>
      <c r="D796" s="618">
        <f>'7. LISTADO DE PELÍCULAS'!D575</f>
        <v>0</v>
      </c>
      <c r="E796" s="625" t="e">
        <f>VLOOKUP(D796,PAÍSES!$A$2:$C$200,3,FALSE)</f>
        <v>#N/A</v>
      </c>
      <c r="F796" s="622">
        <f>'7. LISTADO DE PELÍCULAS'!F575</f>
        <v>0</v>
      </c>
      <c r="G796" s="624">
        <f>'7. LISTADO DE PELÍCULAS'!G575</f>
        <v>0</v>
      </c>
      <c r="H796" s="622">
        <f>'7. LISTADO DE PELÍCULAS'!H575</f>
        <v>0</v>
      </c>
      <c r="I796" s="623">
        <f>'7. LISTADO DE PELÍCULAS'!I575</f>
        <v>0</v>
      </c>
      <c r="J796" s="623">
        <f>'7. LISTADO DE PELÍCULAS'!J575</f>
        <v>0</v>
      </c>
      <c r="K796" s="624">
        <f>'7. LISTADO DE PELÍCULAS'!K575</f>
        <v>0</v>
      </c>
      <c r="L796" s="622">
        <f>'7. LISTADO DE PELÍCULAS'!L575</f>
        <v>0</v>
      </c>
      <c r="M796" s="623">
        <f>'7. LISTADO DE PELÍCULAS'!M575</f>
        <v>0</v>
      </c>
      <c r="N796" s="624">
        <f>'7. LISTADO DE PELÍCULAS'!N575</f>
        <v>0</v>
      </c>
      <c r="O796" s="32"/>
      <c r="P796" s="352"/>
      <c r="Q796" s="352"/>
      <c r="R796" s="352"/>
    </row>
    <row r="797" spans="2:18" s="347" customFormat="1" ht="35.1" customHeight="1" x14ac:dyDescent="0.25">
      <c r="B797" s="618">
        <f>'7. LISTADO DE PELÍCULAS'!B576</f>
        <v>0</v>
      </c>
      <c r="C797" s="619">
        <f>'7. LISTADO DE PELÍCULAS'!C576</f>
        <v>0</v>
      </c>
      <c r="D797" s="618">
        <f>'7. LISTADO DE PELÍCULAS'!D576</f>
        <v>0</v>
      </c>
      <c r="E797" s="625" t="e">
        <f>VLOOKUP(D797,PAÍSES!$A$2:$C$200,3,FALSE)</f>
        <v>#N/A</v>
      </c>
      <c r="F797" s="622">
        <f>'7. LISTADO DE PELÍCULAS'!F576</f>
        <v>0</v>
      </c>
      <c r="G797" s="624">
        <f>'7. LISTADO DE PELÍCULAS'!G576</f>
        <v>0</v>
      </c>
      <c r="H797" s="622">
        <f>'7. LISTADO DE PELÍCULAS'!H576</f>
        <v>0</v>
      </c>
      <c r="I797" s="623">
        <f>'7. LISTADO DE PELÍCULAS'!I576</f>
        <v>0</v>
      </c>
      <c r="J797" s="623">
        <f>'7. LISTADO DE PELÍCULAS'!J576</f>
        <v>0</v>
      </c>
      <c r="K797" s="624">
        <f>'7. LISTADO DE PELÍCULAS'!K576</f>
        <v>0</v>
      </c>
      <c r="L797" s="622">
        <f>'7. LISTADO DE PELÍCULAS'!L576</f>
        <v>0</v>
      </c>
      <c r="M797" s="623">
        <f>'7. LISTADO DE PELÍCULAS'!M576</f>
        <v>0</v>
      </c>
      <c r="N797" s="624">
        <f>'7. LISTADO DE PELÍCULAS'!N576</f>
        <v>0</v>
      </c>
      <c r="O797" s="32"/>
      <c r="P797" s="352"/>
      <c r="Q797" s="352"/>
      <c r="R797" s="352"/>
    </row>
    <row r="798" spans="2:18" s="347" customFormat="1" ht="35.1" customHeight="1" x14ac:dyDescent="0.25">
      <c r="B798" s="618">
        <f>'7. LISTADO DE PELÍCULAS'!B577</f>
        <v>0</v>
      </c>
      <c r="C798" s="619">
        <f>'7. LISTADO DE PELÍCULAS'!C577</f>
        <v>0</v>
      </c>
      <c r="D798" s="618">
        <f>'7. LISTADO DE PELÍCULAS'!D577</f>
        <v>0</v>
      </c>
      <c r="E798" s="625" t="e">
        <f>VLOOKUP(D798,PAÍSES!$A$2:$C$200,3,FALSE)</f>
        <v>#N/A</v>
      </c>
      <c r="F798" s="622">
        <f>'7. LISTADO DE PELÍCULAS'!F577</f>
        <v>0</v>
      </c>
      <c r="G798" s="624">
        <f>'7. LISTADO DE PELÍCULAS'!G577</f>
        <v>0</v>
      </c>
      <c r="H798" s="622">
        <f>'7. LISTADO DE PELÍCULAS'!H577</f>
        <v>0</v>
      </c>
      <c r="I798" s="623">
        <f>'7. LISTADO DE PELÍCULAS'!I577</f>
        <v>0</v>
      </c>
      <c r="J798" s="623">
        <f>'7. LISTADO DE PELÍCULAS'!J577</f>
        <v>0</v>
      </c>
      <c r="K798" s="624">
        <f>'7. LISTADO DE PELÍCULAS'!K577</f>
        <v>0</v>
      </c>
      <c r="L798" s="622">
        <f>'7. LISTADO DE PELÍCULAS'!L577</f>
        <v>0</v>
      </c>
      <c r="M798" s="623">
        <f>'7. LISTADO DE PELÍCULAS'!M577</f>
        <v>0</v>
      </c>
      <c r="N798" s="624">
        <f>'7. LISTADO DE PELÍCULAS'!N577</f>
        <v>0</v>
      </c>
      <c r="O798" s="32"/>
      <c r="P798" s="352"/>
      <c r="Q798" s="352"/>
      <c r="R798" s="352"/>
    </row>
    <row r="799" spans="2:18" s="347" customFormat="1" ht="35.1" customHeight="1" x14ac:dyDescent="0.25">
      <c r="B799" s="618">
        <f>'7. LISTADO DE PELÍCULAS'!B578</f>
        <v>0</v>
      </c>
      <c r="C799" s="619">
        <f>'7. LISTADO DE PELÍCULAS'!C578</f>
        <v>0</v>
      </c>
      <c r="D799" s="618">
        <f>'7. LISTADO DE PELÍCULAS'!D578</f>
        <v>0</v>
      </c>
      <c r="E799" s="625" t="e">
        <f>VLOOKUP(D799,PAÍSES!$A$2:$C$200,3,FALSE)</f>
        <v>#N/A</v>
      </c>
      <c r="F799" s="622">
        <f>'7. LISTADO DE PELÍCULAS'!F578</f>
        <v>0</v>
      </c>
      <c r="G799" s="624">
        <f>'7. LISTADO DE PELÍCULAS'!G578</f>
        <v>0</v>
      </c>
      <c r="H799" s="622">
        <f>'7. LISTADO DE PELÍCULAS'!H578</f>
        <v>0</v>
      </c>
      <c r="I799" s="623">
        <f>'7. LISTADO DE PELÍCULAS'!I578</f>
        <v>0</v>
      </c>
      <c r="J799" s="623">
        <f>'7. LISTADO DE PELÍCULAS'!J578</f>
        <v>0</v>
      </c>
      <c r="K799" s="624">
        <f>'7. LISTADO DE PELÍCULAS'!K578</f>
        <v>0</v>
      </c>
      <c r="L799" s="622">
        <f>'7. LISTADO DE PELÍCULAS'!L578</f>
        <v>0</v>
      </c>
      <c r="M799" s="623">
        <f>'7. LISTADO DE PELÍCULAS'!M578</f>
        <v>0</v>
      </c>
      <c r="N799" s="624">
        <f>'7. LISTADO DE PELÍCULAS'!N578</f>
        <v>0</v>
      </c>
      <c r="O799" s="32"/>
      <c r="P799" s="352"/>
      <c r="Q799" s="352"/>
      <c r="R799" s="352"/>
    </row>
    <row r="800" spans="2:18" s="347" customFormat="1" ht="35.1" customHeight="1" x14ac:dyDescent="0.25">
      <c r="B800" s="618">
        <f>'7. LISTADO DE PELÍCULAS'!B579</f>
        <v>0</v>
      </c>
      <c r="C800" s="619">
        <f>'7. LISTADO DE PELÍCULAS'!C579</f>
        <v>0</v>
      </c>
      <c r="D800" s="618">
        <f>'7. LISTADO DE PELÍCULAS'!D579</f>
        <v>0</v>
      </c>
      <c r="E800" s="625" t="e">
        <f>VLOOKUP(D800,PAÍSES!$A$2:$C$200,3,FALSE)</f>
        <v>#N/A</v>
      </c>
      <c r="F800" s="622">
        <f>'7. LISTADO DE PELÍCULAS'!F579</f>
        <v>0</v>
      </c>
      <c r="G800" s="624">
        <f>'7. LISTADO DE PELÍCULAS'!G579</f>
        <v>0</v>
      </c>
      <c r="H800" s="622">
        <f>'7. LISTADO DE PELÍCULAS'!H579</f>
        <v>0</v>
      </c>
      <c r="I800" s="623">
        <f>'7. LISTADO DE PELÍCULAS'!I579</f>
        <v>0</v>
      </c>
      <c r="J800" s="623">
        <f>'7. LISTADO DE PELÍCULAS'!J579</f>
        <v>0</v>
      </c>
      <c r="K800" s="624">
        <f>'7. LISTADO DE PELÍCULAS'!K579</f>
        <v>0</v>
      </c>
      <c r="L800" s="622">
        <f>'7. LISTADO DE PELÍCULAS'!L579</f>
        <v>0</v>
      </c>
      <c r="M800" s="623">
        <f>'7. LISTADO DE PELÍCULAS'!M579</f>
        <v>0</v>
      </c>
      <c r="N800" s="624">
        <f>'7. LISTADO DE PELÍCULAS'!N579</f>
        <v>0</v>
      </c>
      <c r="O800" s="32"/>
      <c r="P800" s="352"/>
      <c r="Q800" s="352"/>
      <c r="R800" s="352"/>
    </row>
    <row r="801" spans="2:18" s="347" customFormat="1" ht="35.1" customHeight="1" x14ac:dyDescent="0.25">
      <c r="B801" s="618">
        <f>'7. LISTADO DE PELÍCULAS'!B580</f>
        <v>0</v>
      </c>
      <c r="C801" s="619">
        <f>'7. LISTADO DE PELÍCULAS'!C580</f>
        <v>0</v>
      </c>
      <c r="D801" s="618">
        <f>'7. LISTADO DE PELÍCULAS'!D580</f>
        <v>0</v>
      </c>
      <c r="E801" s="625" t="e">
        <f>VLOOKUP(D801,PAÍSES!$A$2:$C$200,3,FALSE)</f>
        <v>#N/A</v>
      </c>
      <c r="F801" s="622">
        <f>'7. LISTADO DE PELÍCULAS'!F580</f>
        <v>0</v>
      </c>
      <c r="G801" s="624">
        <f>'7. LISTADO DE PELÍCULAS'!G580</f>
        <v>0</v>
      </c>
      <c r="H801" s="622">
        <f>'7. LISTADO DE PELÍCULAS'!H580</f>
        <v>0</v>
      </c>
      <c r="I801" s="623">
        <f>'7. LISTADO DE PELÍCULAS'!I580</f>
        <v>0</v>
      </c>
      <c r="J801" s="623">
        <f>'7. LISTADO DE PELÍCULAS'!J580</f>
        <v>0</v>
      </c>
      <c r="K801" s="624">
        <f>'7. LISTADO DE PELÍCULAS'!K580</f>
        <v>0</v>
      </c>
      <c r="L801" s="622">
        <f>'7. LISTADO DE PELÍCULAS'!L580</f>
        <v>0</v>
      </c>
      <c r="M801" s="623">
        <f>'7. LISTADO DE PELÍCULAS'!M580</f>
        <v>0</v>
      </c>
      <c r="N801" s="624">
        <f>'7. LISTADO DE PELÍCULAS'!N580</f>
        <v>0</v>
      </c>
      <c r="O801" s="32"/>
      <c r="P801" s="352"/>
      <c r="Q801" s="352"/>
      <c r="R801" s="352"/>
    </row>
    <row r="802" spans="2:18" s="347" customFormat="1" ht="35.1" customHeight="1" x14ac:dyDescent="0.25">
      <c r="B802" s="618">
        <f>'7. LISTADO DE PELÍCULAS'!B581</f>
        <v>0</v>
      </c>
      <c r="C802" s="619">
        <f>'7. LISTADO DE PELÍCULAS'!C581</f>
        <v>0</v>
      </c>
      <c r="D802" s="618">
        <f>'7. LISTADO DE PELÍCULAS'!D581</f>
        <v>0</v>
      </c>
      <c r="E802" s="625" t="e">
        <f>VLOOKUP(D802,PAÍSES!$A$2:$C$200,3,FALSE)</f>
        <v>#N/A</v>
      </c>
      <c r="F802" s="622">
        <f>'7. LISTADO DE PELÍCULAS'!F581</f>
        <v>0</v>
      </c>
      <c r="G802" s="624">
        <f>'7. LISTADO DE PELÍCULAS'!G581</f>
        <v>0</v>
      </c>
      <c r="H802" s="622">
        <f>'7. LISTADO DE PELÍCULAS'!H581</f>
        <v>0</v>
      </c>
      <c r="I802" s="623">
        <f>'7. LISTADO DE PELÍCULAS'!I581</f>
        <v>0</v>
      </c>
      <c r="J802" s="623">
        <f>'7. LISTADO DE PELÍCULAS'!J581</f>
        <v>0</v>
      </c>
      <c r="K802" s="624">
        <f>'7. LISTADO DE PELÍCULAS'!K581</f>
        <v>0</v>
      </c>
      <c r="L802" s="622">
        <f>'7. LISTADO DE PELÍCULAS'!L581</f>
        <v>0</v>
      </c>
      <c r="M802" s="623">
        <f>'7. LISTADO DE PELÍCULAS'!M581</f>
        <v>0</v>
      </c>
      <c r="N802" s="624">
        <f>'7. LISTADO DE PELÍCULAS'!N581</f>
        <v>0</v>
      </c>
      <c r="O802" s="32"/>
      <c r="P802" s="352"/>
      <c r="Q802" s="352"/>
      <c r="R802" s="352"/>
    </row>
    <row r="803" spans="2:18" s="347" customFormat="1" ht="35.1" customHeight="1" x14ac:dyDescent="0.25">
      <c r="B803" s="618">
        <f>'7. LISTADO DE PELÍCULAS'!B582</f>
        <v>0</v>
      </c>
      <c r="C803" s="619">
        <f>'7. LISTADO DE PELÍCULAS'!C582</f>
        <v>0</v>
      </c>
      <c r="D803" s="618">
        <f>'7. LISTADO DE PELÍCULAS'!D582</f>
        <v>0</v>
      </c>
      <c r="E803" s="625" t="e">
        <f>VLOOKUP(D803,PAÍSES!$A$2:$C$200,3,FALSE)</f>
        <v>#N/A</v>
      </c>
      <c r="F803" s="622">
        <f>'7. LISTADO DE PELÍCULAS'!F582</f>
        <v>0</v>
      </c>
      <c r="G803" s="624">
        <f>'7. LISTADO DE PELÍCULAS'!G582</f>
        <v>0</v>
      </c>
      <c r="H803" s="622">
        <f>'7. LISTADO DE PELÍCULAS'!H582</f>
        <v>0</v>
      </c>
      <c r="I803" s="623">
        <f>'7. LISTADO DE PELÍCULAS'!I582</f>
        <v>0</v>
      </c>
      <c r="J803" s="623">
        <f>'7. LISTADO DE PELÍCULAS'!J582</f>
        <v>0</v>
      </c>
      <c r="K803" s="624">
        <f>'7. LISTADO DE PELÍCULAS'!K582</f>
        <v>0</v>
      </c>
      <c r="L803" s="622">
        <f>'7. LISTADO DE PELÍCULAS'!L582</f>
        <v>0</v>
      </c>
      <c r="M803" s="623">
        <f>'7. LISTADO DE PELÍCULAS'!M582</f>
        <v>0</v>
      </c>
      <c r="N803" s="624">
        <f>'7. LISTADO DE PELÍCULAS'!N582</f>
        <v>0</v>
      </c>
      <c r="O803" s="32"/>
      <c r="P803" s="352"/>
      <c r="Q803" s="352"/>
      <c r="R803" s="352"/>
    </row>
    <row r="804" spans="2:18" s="347" customFormat="1" ht="35.1" customHeight="1" x14ac:dyDescent="0.25">
      <c r="B804" s="618">
        <f>'7. LISTADO DE PELÍCULAS'!B583</f>
        <v>0</v>
      </c>
      <c r="C804" s="619">
        <f>'7. LISTADO DE PELÍCULAS'!C583</f>
        <v>0</v>
      </c>
      <c r="D804" s="618">
        <f>'7. LISTADO DE PELÍCULAS'!D583</f>
        <v>0</v>
      </c>
      <c r="E804" s="625" t="e">
        <f>VLOOKUP(D804,PAÍSES!$A$2:$C$200,3,FALSE)</f>
        <v>#N/A</v>
      </c>
      <c r="F804" s="622">
        <f>'7. LISTADO DE PELÍCULAS'!F583</f>
        <v>0</v>
      </c>
      <c r="G804" s="624">
        <f>'7. LISTADO DE PELÍCULAS'!G583</f>
        <v>0</v>
      </c>
      <c r="H804" s="622">
        <f>'7. LISTADO DE PELÍCULAS'!H583</f>
        <v>0</v>
      </c>
      <c r="I804" s="623">
        <f>'7. LISTADO DE PELÍCULAS'!I583</f>
        <v>0</v>
      </c>
      <c r="J804" s="623">
        <f>'7. LISTADO DE PELÍCULAS'!J583</f>
        <v>0</v>
      </c>
      <c r="K804" s="624">
        <f>'7. LISTADO DE PELÍCULAS'!K583</f>
        <v>0</v>
      </c>
      <c r="L804" s="622">
        <f>'7. LISTADO DE PELÍCULAS'!L583</f>
        <v>0</v>
      </c>
      <c r="M804" s="623">
        <f>'7. LISTADO DE PELÍCULAS'!M583</f>
        <v>0</v>
      </c>
      <c r="N804" s="624">
        <f>'7. LISTADO DE PELÍCULAS'!N583</f>
        <v>0</v>
      </c>
      <c r="O804" s="32"/>
      <c r="P804" s="352"/>
      <c r="Q804" s="352"/>
      <c r="R804" s="352"/>
    </row>
    <row r="805" spans="2:18" s="347" customFormat="1" ht="35.1" customHeight="1" x14ac:dyDescent="0.25">
      <c r="B805" s="618">
        <f>'7. LISTADO DE PELÍCULAS'!B584</f>
        <v>0</v>
      </c>
      <c r="C805" s="619">
        <f>'7. LISTADO DE PELÍCULAS'!C584</f>
        <v>0</v>
      </c>
      <c r="D805" s="618">
        <f>'7. LISTADO DE PELÍCULAS'!D584</f>
        <v>0</v>
      </c>
      <c r="E805" s="625" t="e">
        <f>VLOOKUP(D805,PAÍSES!$A$2:$C$200,3,FALSE)</f>
        <v>#N/A</v>
      </c>
      <c r="F805" s="622">
        <f>'7. LISTADO DE PELÍCULAS'!F584</f>
        <v>0</v>
      </c>
      <c r="G805" s="624">
        <f>'7. LISTADO DE PELÍCULAS'!G584</f>
        <v>0</v>
      </c>
      <c r="H805" s="622">
        <f>'7. LISTADO DE PELÍCULAS'!H584</f>
        <v>0</v>
      </c>
      <c r="I805" s="623">
        <f>'7. LISTADO DE PELÍCULAS'!I584</f>
        <v>0</v>
      </c>
      <c r="J805" s="623">
        <f>'7. LISTADO DE PELÍCULAS'!J584</f>
        <v>0</v>
      </c>
      <c r="K805" s="624">
        <f>'7. LISTADO DE PELÍCULAS'!K584</f>
        <v>0</v>
      </c>
      <c r="L805" s="622">
        <f>'7. LISTADO DE PELÍCULAS'!L584</f>
        <v>0</v>
      </c>
      <c r="M805" s="623">
        <f>'7. LISTADO DE PELÍCULAS'!M584</f>
        <v>0</v>
      </c>
      <c r="N805" s="624">
        <f>'7. LISTADO DE PELÍCULAS'!N584</f>
        <v>0</v>
      </c>
      <c r="O805" s="32"/>
      <c r="P805" s="352"/>
      <c r="Q805" s="352"/>
      <c r="R805" s="352"/>
    </row>
    <row r="806" spans="2:18" s="347" customFormat="1" ht="35.1" customHeight="1" x14ac:dyDescent="0.25">
      <c r="B806" s="618">
        <f>'7. LISTADO DE PELÍCULAS'!B585</f>
        <v>0</v>
      </c>
      <c r="C806" s="619">
        <f>'7. LISTADO DE PELÍCULAS'!C585</f>
        <v>0</v>
      </c>
      <c r="D806" s="618">
        <f>'7. LISTADO DE PELÍCULAS'!D585</f>
        <v>0</v>
      </c>
      <c r="E806" s="625" t="e">
        <f>VLOOKUP(D806,PAÍSES!$A$2:$C$200,3,FALSE)</f>
        <v>#N/A</v>
      </c>
      <c r="F806" s="622">
        <f>'7. LISTADO DE PELÍCULAS'!F585</f>
        <v>0</v>
      </c>
      <c r="G806" s="624">
        <f>'7. LISTADO DE PELÍCULAS'!G585</f>
        <v>0</v>
      </c>
      <c r="H806" s="622">
        <f>'7. LISTADO DE PELÍCULAS'!H585</f>
        <v>0</v>
      </c>
      <c r="I806" s="623">
        <f>'7. LISTADO DE PELÍCULAS'!I585</f>
        <v>0</v>
      </c>
      <c r="J806" s="623">
        <f>'7. LISTADO DE PELÍCULAS'!J585</f>
        <v>0</v>
      </c>
      <c r="K806" s="624">
        <f>'7. LISTADO DE PELÍCULAS'!K585</f>
        <v>0</v>
      </c>
      <c r="L806" s="622">
        <f>'7. LISTADO DE PELÍCULAS'!L585</f>
        <v>0</v>
      </c>
      <c r="M806" s="623">
        <f>'7. LISTADO DE PELÍCULAS'!M585</f>
        <v>0</v>
      </c>
      <c r="N806" s="624">
        <f>'7. LISTADO DE PELÍCULAS'!N585</f>
        <v>0</v>
      </c>
      <c r="O806" s="32"/>
      <c r="P806" s="352"/>
      <c r="Q806" s="352"/>
      <c r="R806" s="352"/>
    </row>
    <row r="807" spans="2:18" s="347" customFormat="1" ht="35.1" customHeight="1" x14ac:dyDescent="0.25">
      <c r="B807" s="618">
        <f>'7. LISTADO DE PELÍCULAS'!B586</f>
        <v>0</v>
      </c>
      <c r="C807" s="619">
        <f>'7. LISTADO DE PELÍCULAS'!C586</f>
        <v>0</v>
      </c>
      <c r="D807" s="618">
        <f>'7. LISTADO DE PELÍCULAS'!D586</f>
        <v>0</v>
      </c>
      <c r="E807" s="625" t="e">
        <f>VLOOKUP(D807,PAÍSES!$A$2:$C$200,3,FALSE)</f>
        <v>#N/A</v>
      </c>
      <c r="F807" s="622">
        <f>'7. LISTADO DE PELÍCULAS'!F586</f>
        <v>0</v>
      </c>
      <c r="G807" s="624">
        <f>'7. LISTADO DE PELÍCULAS'!G586</f>
        <v>0</v>
      </c>
      <c r="H807" s="622">
        <f>'7. LISTADO DE PELÍCULAS'!H586</f>
        <v>0</v>
      </c>
      <c r="I807" s="623">
        <f>'7. LISTADO DE PELÍCULAS'!I586</f>
        <v>0</v>
      </c>
      <c r="J807" s="623">
        <f>'7. LISTADO DE PELÍCULAS'!J586</f>
        <v>0</v>
      </c>
      <c r="K807" s="624">
        <f>'7. LISTADO DE PELÍCULAS'!K586</f>
        <v>0</v>
      </c>
      <c r="L807" s="622">
        <f>'7. LISTADO DE PELÍCULAS'!L586</f>
        <v>0</v>
      </c>
      <c r="M807" s="623">
        <f>'7. LISTADO DE PELÍCULAS'!M586</f>
        <v>0</v>
      </c>
      <c r="N807" s="624">
        <f>'7. LISTADO DE PELÍCULAS'!N586</f>
        <v>0</v>
      </c>
      <c r="O807" s="32"/>
      <c r="P807" s="352"/>
      <c r="Q807" s="352"/>
      <c r="R807" s="352"/>
    </row>
    <row r="808" spans="2:18" s="347" customFormat="1" ht="35.1" customHeight="1" x14ac:dyDescent="0.25">
      <c r="B808" s="618">
        <f>'7. LISTADO DE PELÍCULAS'!B587</f>
        <v>0</v>
      </c>
      <c r="C808" s="619">
        <f>'7. LISTADO DE PELÍCULAS'!C587</f>
        <v>0</v>
      </c>
      <c r="D808" s="618">
        <f>'7. LISTADO DE PELÍCULAS'!D587</f>
        <v>0</v>
      </c>
      <c r="E808" s="625" t="e">
        <f>VLOOKUP(D808,PAÍSES!$A$2:$C$200,3,FALSE)</f>
        <v>#N/A</v>
      </c>
      <c r="F808" s="622">
        <f>'7. LISTADO DE PELÍCULAS'!F587</f>
        <v>0</v>
      </c>
      <c r="G808" s="624">
        <f>'7. LISTADO DE PELÍCULAS'!G587</f>
        <v>0</v>
      </c>
      <c r="H808" s="622">
        <f>'7. LISTADO DE PELÍCULAS'!H587</f>
        <v>0</v>
      </c>
      <c r="I808" s="623">
        <f>'7. LISTADO DE PELÍCULAS'!I587</f>
        <v>0</v>
      </c>
      <c r="J808" s="623">
        <f>'7. LISTADO DE PELÍCULAS'!J587</f>
        <v>0</v>
      </c>
      <c r="K808" s="624">
        <f>'7. LISTADO DE PELÍCULAS'!K587</f>
        <v>0</v>
      </c>
      <c r="L808" s="622">
        <f>'7. LISTADO DE PELÍCULAS'!L587</f>
        <v>0</v>
      </c>
      <c r="M808" s="623">
        <f>'7. LISTADO DE PELÍCULAS'!M587</f>
        <v>0</v>
      </c>
      <c r="N808" s="624">
        <f>'7. LISTADO DE PELÍCULAS'!N587</f>
        <v>0</v>
      </c>
      <c r="O808" s="32"/>
      <c r="P808" s="352"/>
      <c r="Q808" s="352"/>
      <c r="R808" s="352"/>
    </row>
    <row r="809" spans="2:18" s="347" customFormat="1" ht="35.1" customHeight="1" x14ac:dyDescent="0.25">
      <c r="B809" s="618">
        <f>'7. LISTADO DE PELÍCULAS'!B588</f>
        <v>0</v>
      </c>
      <c r="C809" s="619">
        <f>'7. LISTADO DE PELÍCULAS'!C588</f>
        <v>0</v>
      </c>
      <c r="D809" s="618">
        <f>'7. LISTADO DE PELÍCULAS'!D588</f>
        <v>0</v>
      </c>
      <c r="E809" s="625" t="e">
        <f>VLOOKUP(D809,PAÍSES!$A$2:$C$200,3,FALSE)</f>
        <v>#N/A</v>
      </c>
      <c r="F809" s="622">
        <f>'7. LISTADO DE PELÍCULAS'!F588</f>
        <v>0</v>
      </c>
      <c r="G809" s="624">
        <f>'7. LISTADO DE PELÍCULAS'!G588</f>
        <v>0</v>
      </c>
      <c r="H809" s="622">
        <f>'7. LISTADO DE PELÍCULAS'!H588</f>
        <v>0</v>
      </c>
      <c r="I809" s="623">
        <f>'7. LISTADO DE PELÍCULAS'!I588</f>
        <v>0</v>
      </c>
      <c r="J809" s="623">
        <f>'7. LISTADO DE PELÍCULAS'!J588</f>
        <v>0</v>
      </c>
      <c r="K809" s="624">
        <f>'7. LISTADO DE PELÍCULAS'!K588</f>
        <v>0</v>
      </c>
      <c r="L809" s="622">
        <f>'7. LISTADO DE PELÍCULAS'!L588</f>
        <v>0</v>
      </c>
      <c r="M809" s="623">
        <f>'7. LISTADO DE PELÍCULAS'!M588</f>
        <v>0</v>
      </c>
      <c r="N809" s="624">
        <f>'7. LISTADO DE PELÍCULAS'!N588</f>
        <v>0</v>
      </c>
      <c r="O809" s="32"/>
      <c r="P809" s="352"/>
      <c r="Q809" s="352"/>
      <c r="R809" s="352"/>
    </row>
    <row r="810" spans="2:18" s="347" customFormat="1" ht="35.1" customHeight="1" x14ac:dyDescent="0.25">
      <c r="B810" s="618">
        <f>'7. LISTADO DE PELÍCULAS'!B589</f>
        <v>0</v>
      </c>
      <c r="C810" s="619">
        <f>'7. LISTADO DE PELÍCULAS'!C589</f>
        <v>0</v>
      </c>
      <c r="D810" s="618">
        <f>'7. LISTADO DE PELÍCULAS'!D589</f>
        <v>0</v>
      </c>
      <c r="E810" s="625" t="e">
        <f>VLOOKUP(D810,PAÍSES!$A$2:$C$200,3,FALSE)</f>
        <v>#N/A</v>
      </c>
      <c r="F810" s="622">
        <f>'7. LISTADO DE PELÍCULAS'!F589</f>
        <v>0</v>
      </c>
      <c r="G810" s="624">
        <f>'7. LISTADO DE PELÍCULAS'!G589</f>
        <v>0</v>
      </c>
      <c r="H810" s="622">
        <f>'7. LISTADO DE PELÍCULAS'!H589</f>
        <v>0</v>
      </c>
      <c r="I810" s="623">
        <f>'7. LISTADO DE PELÍCULAS'!I589</f>
        <v>0</v>
      </c>
      <c r="J810" s="623">
        <f>'7. LISTADO DE PELÍCULAS'!J589</f>
        <v>0</v>
      </c>
      <c r="K810" s="624">
        <f>'7. LISTADO DE PELÍCULAS'!K589</f>
        <v>0</v>
      </c>
      <c r="L810" s="622">
        <f>'7. LISTADO DE PELÍCULAS'!L589</f>
        <v>0</v>
      </c>
      <c r="M810" s="623">
        <f>'7. LISTADO DE PELÍCULAS'!M589</f>
        <v>0</v>
      </c>
      <c r="N810" s="624">
        <f>'7. LISTADO DE PELÍCULAS'!N589</f>
        <v>0</v>
      </c>
      <c r="O810" s="32"/>
      <c r="P810" s="352"/>
      <c r="Q810" s="352"/>
      <c r="R810" s="352"/>
    </row>
    <row r="811" spans="2:18" s="347" customFormat="1" ht="35.1" customHeight="1" x14ac:dyDescent="0.25">
      <c r="B811" s="618">
        <f>'7. LISTADO DE PELÍCULAS'!B590</f>
        <v>0</v>
      </c>
      <c r="C811" s="619">
        <f>'7. LISTADO DE PELÍCULAS'!C590</f>
        <v>0</v>
      </c>
      <c r="D811" s="618">
        <f>'7. LISTADO DE PELÍCULAS'!D590</f>
        <v>0</v>
      </c>
      <c r="E811" s="625" t="e">
        <f>VLOOKUP(D811,PAÍSES!$A$2:$C$200,3,FALSE)</f>
        <v>#N/A</v>
      </c>
      <c r="F811" s="622">
        <f>'7. LISTADO DE PELÍCULAS'!F590</f>
        <v>0</v>
      </c>
      <c r="G811" s="624">
        <f>'7. LISTADO DE PELÍCULAS'!G590</f>
        <v>0</v>
      </c>
      <c r="H811" s="622">
        <f>'7. LISTADO DE PELÍCULAS'!H590</f>
        <v>0</v>
      </c>
      <c r="I811" s="623">
        <f>'7. LISTADO DE PELÍCULAS'!I590</f>
        <v>0</v>
      </c>
      <c r="J811" s="623">
        <f>'7. LISTADO DE PELÍCULAS'!J590</f>
        <v>0</v>
      </c>
      <c r="K811" s="624">
        <f>'7. LISTADO DE PELÍCULAS'!K590</f>
        <v>0</v>
      </c>
      <c r="L811" s="622">
        <f>'7. LISTADO DE PELÍCULAS'!L590</f>
        <v>0</v>
      </c>
      <c r="M811" s="623">
        <f>'7. LISTADO DE PELÍCULAS'!M590</f>
        <v>0</v>
      </c>
      <c r="N811" s="624">
        <f>'7. LISTADO DE PELÍCULAS'!N590</f>
        <v>0</v>
      </c>
      <c r="O811" s="32"/>
      <c r="P811" s="352"/>
      <c r="Q811" s="352"/>
      <c r="R811" s="352"/>
    </row>
    <row r="812" spans="2:18" s="347" customFormat="1" ht="35.1" customHeight="1" x14ac:dyDescent="0.25">
      <c r="B812" s="618">
        <f>'7. LISTADO DE PELÍCULAS'!B591</f>
        <v>0</v>
      </c>
      <c r="C812" s="619">
        <f>'7. LISTADO DE PELÍCULAS'!C591</f>
        <v>0</v>
      </c>
      <c r="D812" s="618">
        <f>'7. LISTADO DE PELÍCULAS'!D591</f>
        <v>0</v>
      </c>
      <c r="E812" s="625" t="e">
        <f>VLOOKUP(D812,PAÍSES!$A$2:$C$200,3,FALSE)</f>
        <v>#N/A</v>
      </c>
      <c r="F812" s="622">
        <f>'7. LISTADO DE PELÍCULAS'!F591</f>
        <v>0</v>
      </c>
      <c r="G812" s="624">
        <f>'7. LISTADO DE PELÍCULAS'!G591</f>
        <v>0</v>
      </c>
      <c r="H812" s="622">
        <f>'7. LISTADO DE PELÍCULAS'!H591</f>
        <v>0</v>
      </c>
      <c r="I812" s="623">
        <f>'7. LISTADO DE PELÍCULAS'!I591</f>
        <v>0</v>
      </c>
      <c r="J812" s="623">
        <f>'7. LISTADO DE PELÍCULAS'!J591</f>
        <v>0</v>
      </c>
      <c r="K812" s="624">
        <f>'7. LISTADO DE PELÍCULAS'!K591</f>
        <v>0</v>
      </c>
      <c r="L812" s="622">
        <f>'7. LISTADO DE PELÍCULAS'!L591</f>
        <v>0</v>
      </c>
      <c r="M812" s="623">
        <f>'7. LISTADO DE PELÍCULAS'!M591</f>
        <v>0</v>
      </c>
      <c r="N812" s="624">
        <f>'7. LISTADO DE PELÍCULAS'!N591</f>
        <v>0</v>
      </c>
      <c r="O812" s="32"/>
      <c r="P812" s="352"/>
      <c r="Q812" s="352"/>
      <c r="R812" s="352"/>
    </row>
    <row r="813" spans="2:18" s="347" customFormat="1" ht="35.1" customHeight="1" x14ac:dyDescent="0.25">
      <c r="B813" s="618">
        <f>'7. LISTADO DE PELÍCULAS'!B592</f>
        <v>0</v>
      </c>
      <c r="C813" s="619">
        <f>'7. LISTADO DE PELÍCULAS'!C592</f>
        <v>0</v>
      </c>
      <c r="D813" s="618">
        <f>'7. LISTADO DE PELÍCULAS'!D592</f>
        <v>0</v>
      </c>
      <c r="E813" s="625" t="e">
        <f>VLOOKUP(D813,PAÍSES!$A$2:$C$200,3,FALSE)</f>
        <v>#N/A</v>
      </c>
      <c r="F813" s="622">
        <f>'7. LISTADO DE PELÍCULAS'!F592</f>
        <v>0</v>
      </c>
      <c r="G813" s="624">
        <f>'7. LISTADO DE PELÍCULAS'!G592</f>
        <v>0</v>
      </c>
      <c r="H813" s="622">
        <f>'7. LISTADO DE PELÍCULAS'!H592</f>
        <v>0</v>
      </c>
      <c r="I813" s="623">
        <f>'7. LISTADO DE PELÍCULAS'!I592</f>
        <v>0</v>
      </c>
      <c r="J813" s="623">
        <f>'7. LISTADO DE PELÍCULAS'!J592</f>
        <v>0</v>
      </c>
      <c r="K813" s="624">
        <f>'7. LISTADO DE PELÍCULAS'!K592</f>
        <v>0</v>
      </c>
      <c r="L813" s="622">
        <f>'7. LISTADO DE PELÍCULAS'!L592</f>
        <v>0</v>
      </c>
      <c r="M813" s="623">
        <f>'7. LISTADO DE PELÍCULAS'!M592</f>
        <v>0</v>
      </c>
      <c r="N813" s="624">
        <f>'7. LISTADO DE PELÍCULAS'!N592</f>
        <v>0</v>
      </c>
      <c r="O813" s="32"/>
      <c r="P813" s="352"/>
      <c r="Q813" s="352"/>
      <c r="R813" s="352"/>
    </row>
    <row r="814" spans="2:18" s="347" customFormat="1" ht="35.1" customHeight="1" x14ac:dyDescent="0.25">
      <c r="B814" s="618">
        <f>'7. LISTADO DE PELÍCULAS'!B593</f>
        <v>0</v>
      </c>
      <c r="C814" s="619">
        <f>'7. LISTADO DE PELÍCULAS'!C593</f>
        <v>0</v>
      </c>
      <c r="D814" s="618">
        <f>'7. LISTADO DE PELÍCULAS'!D593</f>
        <v>0</v>
      </c>
      <c r="E814" s="625" t="e">
        <f>VLOOKUP(D814,PAÍSES!$A$2:$C$200,3,FALSE)</f>
        <v>#N/A</v>
      </c>
      <c r="F814" s="622">
        <f>'7. LISTADO DE PELÍCULAS'!F593</f>
        <v>0</v>
      </c>
      <c r="G814" s="624">
        <f>'7. LISTADO DE PELÍCULAS'!G593</f>
        <v>0</v>
      </c>
      <c r="H814" s="622">
        <f>'7. LISTADO DE PELÍCULAS'!H593</f>
        <v>0</v>
      </c>
      <c r="I814" s="623">
        <f>'7. LISTADO DE PELÍCULAS'!I593</f>
        <v>0</v>
      </c>
      <c r="J814" s="623">
        <f>'7. LISTADO DE PELÍCULAS'!J593</f>
        <v>0</v>
      </c>
      <c r="K814" s="624">
        <f>'7. LISTADO DE PELÍCULAS'!K593</f>
        <v>0</v>
      </c>
      <c r="L814" s="622">
        <f>'7. LISTADO DE PELÍCULAS'!L593</f>
        <v>0</v>
      </c>
      <c r="M814" s="623">
        <f>'7. LISTADO DE PELÍCULAS'!M593</f>
        <v>0</v>
      </c>
      <c r="N814" s="624">
        <f>'7. LISTADO DE PELÍCULAS'!N593</f>
        <v>0</v>
      </c>
      <c r="O814" s="32"/>
      <c r="P814" s="352"/>
      <c r="Q814" s="352"/>
      <c r="R814" s="352"/>
    </row>
    <row r="815" spans="2:18" s="347" customFormat="1" ht="35.1" customHeight="1" x14ac:dyDescent="0.25">
      <c r="B815" s="618">
        <f>'7. LISTADO DE PELÍCULAS'!B594</f>
        <v>0</v>
      </c>
      <c r="C815" s="619">
        <f>'7. LISTADO DE PELÍCULAS'!C594</f>
        <v>0</v>
      </c>
      <c r="D815" s="618">
        <f>'7. LISTADO DE PELÍCULAS'!D594</f>
        <v>0</v>
      </c>
      <c r="E815" s="625" t="e">
        <f>VLOOKUP(D815,PAÍSES!$A$2:$C$200,3,FALSE)</f>
        <v>#N/A</v>
      </c>
      <c r="F815" s="622">
        <f>'7. LISTADO DE PELÍCULAS'!F594</f>
        <v>0</v>
      </c>
      <c r="G815" s="624">
        <f>'7. LISTADO DE PELÍCULAS'!G594</f>
        <v>0</v>
      </c>
      <c r="H815" s="622">
        <f>'7. LISTADO DE PELÍCULAS'!H594</f>
        <v>0</v>
      </c>
      <c r="I815" s="623">
        <f>'7. LISTADO DE PELÍCULAS'!I594</f>
        <v>0</v>
      </c>
      <c r="J815" s="623">
        <f>'7. LISTADO DE PELÍCULAS'!J594</f>
        <v>0</v>
      </c>
      <c r="K815" s="624">
        <f>'7. LISTADO DE PELÍCULAS'!K594</f>
        <v>0</v>
      </c>
      <c r="L815" s="622">
        <f>'7. LISTADO DE PELÍCULAS'!L594</f>
        <v>0</v>
      </c>
      <c r="M815" s="623">
        <f>'7. LISTADO DE PELÍCULAS'!M594</f>
        <v>0</v>
      </c>
      <c r="N815" s="624">
        <f>'7. LISTADO DE PELÍCULAS'!N594</f>
        <v>0</v>
      </c>
      <c r="O815" s="32"/>
      <c r="P815" s="352"/>
      <c r="Q815" s="352"/>
      <c r="R815" s="352"/>
    </row>
    <row r="816" spans="2:18" s="347" customFormat="1" ht="35.1" customHeight="1" x14ac:dyDescent="0.25">
      <c r="B816" s="618">
        <f>'7. LISTADO DE PELÍCULAS'!B595</f>
        <v>0</v>
      </c>
      <c r="C816" s="619">
        <f>'7. LISTADO DE PELÍCULAS'!C595</f>
        <v>0</v>
      </c>
      <c r="D816" s="618">
        <f>'7. LISTADO DE PELÍCULAS'!D595</f>
        <v>0</v>
      </c>
      <c r="E816" s="625" t="e">
        <f>VLOOKUP(D816,PAÍSES!$A$2:$C$200,3,FALSE)</f>
        <v>#N/A</v>
      </c>
      <c r="F816" s="622">
        <f>'7. LISTADO DE PELÍCULAS'!F595</f>
        <v>0</v>
      </c>
      <c r="G816" s="624">
        <f>'7. LISTADO DE PELÍCULAS'!G595</f>
        <v>0</v>
      </c>
      <c r="H816" s="622">
        <f>'7. LISTADO DE PELÍCULAS'!H595</f>
        <v>0</v>
      </c>
      <c r="I816" s="623">
        <f>'7. LISTADO DE PELÍCULAS'!I595</f>
        <v>0</v>
      </c>
      <c r="J816" s="623">
        <f>'7. LISTADO DE PELÍCULAS'!J595</f>
        <v>0</v>
      </c>
      <c r="K816" s="624">
        <f>'7. LISTADO DE PELÍCULAS'!K595</f>
        <v>0</v>
      </c>
      <c r="L816" s="622">
        <f>'7. LISTADO DE PELÍCULAS'!L595</f>
        <v>0</v>
      </c>
      <c r="M816" s="623">
        <f>'7. LISTADO DE PELÍCULAS'!M595</f>
        <v>0</v>
      </c>
      <c r="N816" s="624">
        <f>'7. LISTADO DE PELÍCULAS'!N595</f>
        <v>0</v>
      </c>
      <c r="O816" s="32"/>
      <c r="P816" s="352"/>
      <c r="Q816" s="352"/>
      <c r="R816" s="352"/>
    </row>
    <row r="817" spans="2:18" s="347" customFormat="1" ht="35.1" customHeight="1" x14ac:dyDescent="0.25">
      <c r="B817" s="618">
        <f>'7. LISTADO DE PELÍCULAS'!B596</f>
        <v>0</v>
      </c>
      <c r="C817" s="619">
        <f>'7. LISTADO DE PELÍCULAS'!C596</f>
        <v>0</v>
      </c>
      <c r="D817" s="618">
        <f>'7. LISTADO DE PELÍCULAS'!D596</f>
        <v>0</v>
      </c>
      <c r="E817" s="625" t="e">
        <f>VLOOKUP(D817,PAÍSES!$A$2:$C$200,3,FALSE)</f>
        <v>#N/A</v>
      </c>
      <c r="F817" s="622">
        <f>'7. LISTADO DE PELÍCULAS'!F596</f>
        <v>0</v>
      </c>
      <c r="G817" s="624">
        <f>'7. LISTADO DE PELÍCULAS'!G596</f>
        <v>0</v>
      </c>
      <c r="H817" s="622">
        <f>'7. LISTADO DE PELÍCULAS'!H596</f>
        <v>0</v>
      </c>
      <c r="I817" s="623">
        <f>'7. LISTADO DE PELÍCULAS'!I596</f>
        <v>0</v>
      </c>
      <c r="J817" s="623">
        <f>'7. LISTADO DE PELÍCULAS'!J596</f>
        <v>0</v>
      </c>
      <c r="K817" s="624">
        <f>'7. LISTADO DE PELÍCULAS'!K596</f>
        <v>0</v>
      </c>
      <c r="L817" s="622">
        <f>'7. LISTADO DE PELÍCULAS'!L596</f>
        <v>0</v>
      </c>
      <c r="M817" s="623">
        <f>'7. LISTADO DE PELÍCULAS'!M596</f>
        <v>0</v>
      </c>
      <c r="N817" s="624">
        <f>'7. LISTADO DE PELÍCULAS'!N596</f>
        <v>0</v>
      </c>
      <c r="O817" s="32"/>
      <c r="P817" s="352"/>
      <c r="Q817" s="352"/>
      <c r="R817" s="352"/>
    </row>
    <row r="818" spans="2:18" s="347" customFormat="1" ht="35.1" customHeight="1" x14ac:dyDescent="0.25">
      <c r="B818" s="618">
        <f>'7. LISTADO DE PELÍCULAS'!B597</f>
        <v>0</v>
      </c>
      <c r="C818" s="619">
        <f>'7. LISTADO DE PELÍCULAS'!C597</f>
        <v>0</v>
      </c>
      <c r="D818" s="618">
        <f>'7. LISTADO DE PELÍCULAS'!D597</f>
        <v>0</v>
      </c>
      <c r="E818" s="625" t="e">
        <f>VLOOKUP(D818,PAÍSES!$A$2:$C$200,3,FALSE)</f>
        <v>#N/A</v>
      </c>
      <c r="F818" s="622">
        <f>'7. LISTADO DE PELÍCULAS'!F597</f>
        <v>0</v>
      </c>
      <c r="G818" s="624">
        <f>'7. LISTADO DE PELÍCULAS'!G597</f>
        <v>0</v>
      </c>
      <c r="H818" s="622">
        <f>'7. LISTADO DE PELÍCULAS'!H597</f>
        <v>0</v>
      </c>
      <c r="I818" s="623">
        <f>'7. LISTADO DE PELÍCULAS'!I597</f>
        <v>0</v>
      </c>
      <c r="J818" s="623">
        <f>'7. LISTADO DE PELÍCULAS'!J597</f>
        <v>0</v>
      </c>
      <c r="K818" s="624">
        <f>'7. LISTADO DE PELÍCULAS'!K597</f>
        <v>0</v>
      </c>
      <c r="L818" s="622">
        <f>'7. LISTADO DE PELÍCULAS'!L597</f>
        <v>0</v>
      </c>
      <c r="M818" s="623">
        <f>'7. LISTADO DE PELÍCULAS'!M597</f>
        <v>0</v>
      </c>
      <c r="N818" s="624">
        <f>'7. LISTADO DE PELÍCULAS'!N597</f>
        <v>0</v>
      </c>
      <c r="O818" s="32"/>
      <c r="P818" s="352"/>
      <c r="Q818" s="352"/>
      <c r="R818" s="352"/>
    </row>
    <row r="819" spans="2:18" s="347" customFormat="1" ht="35.1" customHeight="1" x14ac:dyDescent="0.25">
      <c r="B819" s="618">
        <f>'7. LISTADO DE PELÍCULAS'!B598</f>
        <v>0</v>
      </c>
      <c r="C819" s="619">
        <f>'7. LISTADO DE PELÍCULAS'!C598</f>
        <v>0</v>
      </c>
      <c r="D819" s="618">
        <f>'7. LISTADO DE PELÍCULAS'!D598</f>
        <v>0</v>
      </c>
      <c r="E819" s="625" t="e">
        <f>VLOOKUP(D819,PAÍSES!$A$2:$C$200,3,FALSE)</f>
        <v>#N/A</v>
      </c>
      <c r="F819" s="622">
        <f>'7. LISTADO DE PELÍCULAS'!F598</f>
        <v>0</v>
      </c>
      <c r="G819" s="624">
        <f>'7. LISTADO DE PELÍCULAS'!G598</f>
        <v>0</v>
      </c>
      <c r="H819" s="622">
        <f>'7. LISTADO DE PELÍCULAS'!H598</f>
        <v>0</v>
      </c>
      <c r="I819" s="623">
        <f>'7. LISTADO DE PELÍCULAS'!I598</f>
        <v>0</v>
      </c>
      <c r="J819" s="623">
        <f>'7. LISTADO DE PELÍCULAS'!J598</f>
        <v>0</v>
      </c>
      <c r="K819" s="624">
        <f>'7. LISTADO DE PELÍCULAS'!K598</f>
        <v>0</v>
      </c>
      <c r="L819" s="622">
        <f>'7. LISTADO DE PELÍCULAS'!L598</f>
        <v>0</v>
      </c>
      <c r="M819" s="623">
        <f>'7. LISTADO DE PELÍCULAS'!M598</f>
        <v>0</v>
      </c>
      <c r="N819" s="624">
        <f>'7. LISTADO DE PELÍCULAS'!N598</f>
        <v>0</v>
      </c>
      <c r="O819" s="32"/>
      <c r="P819" s="352"/>
      <c r="Q819" s="352"/>
      <c r="R819" s="352"/>
    </row>
    <row r="820" spans="2:18" s="347" customFormat="1" ht="35.1" customHeight="1" x14ac:dyDescent="0.25">
      <c r="B820" s="618">
        <f>'7. LISTADO DE PELÍCULAS'!B599</f>
        <v>0</v>
      </c>
      <c r="C820" s="619">
        <f>'7. LISTADO DE PELÍCULAS'!C599</f>
        <v>0</v>
      </c>
      <c r="D820" s="618">
        <f>'7. LISTADO DE PELÍCULAS'!D599</f>
        <v>0</v>
      </c>
      <c r="E820" s="625" t="e">
        <f>VLOOKUP(D820,PAÍSES!$A$2:$C$200,3,FALSE)</f>
        <v>#N/A</v>
      </c>
      <c r="F820" s="622">
        <f>'7. LISTADO DE PELÍCULAS'!F599</f>
        <v>0</v>
      </c>
      <c r="G820" s="624">
        <f>'7. LISTADO DE PELÍCULAS'!G599</f>
        <v>0</v>
      </c>
      <c r="H820" s="622">
        <f>'7. LISTADO DE PELÍCULAS'!H599</f>
        <v>0</v>
      </c>
      <c r="I820" s="623">
        <f>'7. LISTADO DE PELÍCULAS'!I599</f>
        <v>0</v>
      </c>
      <c r="J820" s="623">
        <f>'7. LISTADO DE PELÍCULAS'!J599</f>
        <v>0</v>
      </c>
      <c r="K820" s="624">
        <f>'7. LISTADO DE PELÍCULAS'!K599</f>
        <v>0</v>
      </c>
      <c r="L820" s="622">
        <f>'7. LISTADO DE PELÍCULAS'!L599</f>
        <v>0</v>
      </c>
      <c r="M820" s="623">
        <f>'7. LISTADO DE PELÍCULAS'!M599</f>
        <v>0</v>
      </c>
      <c r="N820" s="624">
        <f>'7. LISTADO DE PELÍCULAS'!N599</f>
        <v>0</v>
      </c>
      <c r="O820" s="32"/>
      <c r="P820" s="352"/>
      <c r="Q820" s="352"/>
      <c r="R820" s="352"/>
    </row>
    <row r="821" spans="2:18" s="347" customFormat="1" ht="35.1" customHeight="1" x14ac:dyDescent="0.25">
      <c r="B821" s="618">
        <f>'7. LISTADO DE PELÍCULAS'!B600</f>
        <v>0</v>
      </c>
      <c r="C821" s="619">
        <f>'7. LISTADO DE PELÍCULAS'!C600</f>
        <v>0</v>
      </c>
      <c r="D821" s="618">
        <f>'7. LISTADO DE PELÍCULAS'!D600</f>
        <v>0</v>
      </c>
      <c r="E821" s="625" t="e">
        <f>VLOOKUP(D821,PAÍSES!$A$2:$C$200,3,FALSE)</f>
        <v>#N/A</v>
      </c>
      <c r="F821" s="622">
        <f>'7. LISTADO DE PELÍCULAS'!F600</f>
        <v>0</v>
      </c>
      <c r="G821" s="624">
        <f>'7. LISTADO DE PELÍCULAS'!G600</f>
        <v>0</v>
      </c>
      <c r="H821" s="622">
        <f>'7. LISTADO DE PELÍCULAS'!H600</f>
        <v>0</v>
      </c>
      <c r="I821" s="623">
        <f>'7. LISTADO DE PELÍCULAS'!I600</f>
        <v>0</v>
      </c>
      <c r="J821" s="623">
        <f>'7. LISTADO DE PELÍCULAS'!J600</f>
        <v>0</v>
      </c>
      <c r="K821" s="624">
        <f>'7. LISTADO DE PELÍCULAS'!K600</f>
        <v>0</v>
      </c>
      <c r="L821" s="622">
        <f>'7. LISTADO DE PELÍCULAS'!L600</f>
        <v>0</v>
      </c>
      <c r="M821" s="623">
        <f>'7. LISTADO DE PELÍCULAS'!M600</f>
        <v>0</v>
      </c>
      <c r="N821" s="624">
        <f>'7. LISTADO DE PELÍCULAS'!N600</f>
        <v>0</v>
      </c>
      <c r="O821" s="32"/>
      <c r="P821" s="352"/>
      <c r="Q821" s="352"/>
      <c r="R821" s="352"/>
    </row>
    <row r="822" spans="2:18" s="347" customFormat="1" ht="35.1" customHeight="1" x14ac:dyDescent="0.25">
      <c r="B822" s="618">
        <f>'7. LISTADO DE PELÍCULAS'!B601</f>
        <v>0</v>
      </c>
      <c r="C822" s="619">
        <f>'7. LISTADO DE PELÍCULAS'!C601</f>
        <v>0</v>
      </c>
      <c r="D822" s="618">
        <f>'7. LISTADO DE PELÍCULAS'!D601</f>
        <v>0</v>
      </c>
      <c r="E822" s="625" t="e">
        <f>VLOOKUP(D822,PAÍSES!$A$2:$C$200,3,FALSE)</f>
        <v>#N/A</v>
      </c>
      <c r="F822" s="622">
        <f>'7. LISTADO DE PELÍCULAS'!F601</f>
        <v>0</v>
      </c>
      <c r="G822" s="624">
        <f>'7. LISTADO DE PELÍCULAS'!G601</f>
        <v>0</v>
      </c>
      <c r="H822" s="622">
        <f>'7. LISTADO DE PELÍCULAS'!H601</f>
        <v>0</v>
      </c>
      <c r="I822" s="623">
        <f>'7. LISTADO DE PELÍCULAS'!I601</f>
        <v>0</v>
      </c>
      <c r="J822" s="623">
        <f>'7. LISTADO DE PELÍCULAS'!J601</f>
        <v>0</v>
      </c>
      <c r="K822" s="624">
        <f>'7. LISTADO DE PELÍCULAS'!K601</f>
        <v>0</v>
      </c>
      <c r="L822" s="622">
        <f>'7. LISTADO DE PELÍCULAS'!L601</f>
        <v>0</v>
      </c>
      <c r="M822" s="623">
        <f>'7. LISTADO DE PELÍCULAS'!M601</f>
        <v>0</v>
      </c>
      <c r="N822" s="624">
        <f>'7. LISTADO DE PELÍCULAS'!N601</f>
        <v>0</v>
      </c>
      <c r="O822" s="32"/>
      <c r="P822" s="352"/>
      <c r="Q822" s="352"/>
      <c r="R822" s="352"/>
    </row>
    <row r="823" spans="2:18" s="347" customFormat="1" ht="35.1" customHeight="1" x14ac:dyDescent="0.25">
      <c r="B823" s="618">
        <f>'7. LISTADO DE PELÍCULAS'!B602</f>
        <v>0</v>
      </c>
      <c r="C823" s="619">
        <f>'7. LISTADO DE PELÍCULAS'!C602</f>
        <v>0</v>
      </c>
      <c r="D823" s="618">
        <f>'7. LISTADO DE PELÍCULAS'!D602</f>
        <v>0</v>
      </c>
      <c r="E823" s="625" t="e">
        <f>VLOOKUP(D823,PAÍSES!$A$2:$C$200,3,FALSE)</f>
        <v>#N/A</v>
      </c>
      <c r="F823" s="622">
        <f>'7. LISTADO DE PELÍCULAS'!F602</f>
        <v>0</v>
      </c>
      <c r="G823" s="624">
        <f>'7. LISTADO DE PELÍCULAS'!G602</f>
        <v>0</v>
      </c>
      <c r="H823" s="622">
        <f>'7. LISTADO DE PELÍCULAS'!H602</f>
        <v>0</v>
      </c>
      <c r="I823" s="623">
        <f>'7. LISTADO DE PELÍCULAS'!I602</f>
        <v>0</v>
      </c>
      <c r="J823" s="623">
        <f>'7. LISTADO DE PELÍCULAS'!J602</f>
        <v>0</v>
      </c>
      <c r="K823" s="624">
        <f>'7. LISTADO DE PELÍCULAS'!K602</f>
        <v>0</v>
      </c>
      <c r="L823" s="622">
        <f>'7. LISTADO DE PELÍCULAS'!L602</f>
        <v>0</v>
      </c>
      <c r="M823" s="623">
        <f>'7. LISTADO DE PELÍCULAS'!M602</f>
        <v>0</v>
      </c>
      <c r="N823" s="624">
        <f>'7. LISTADO DE PELÍCULAS'!N602</f>
        <v>0</v>
      </c>
      <c r="O823" s="32"/>
      <c r="P823" s="352"/>
      <c r="Q823" s="352"/>
      <c r="R823" s="352"/>
    </row>
    <row r="824" spans="2:18" s="347" customFormat="1" ht="35.1" customHeight="1" x14ac:dyDescent="0.25">
      <c r="B824" s="618">
        <f>'7. LISTADO DE PELÍCULAS'!B603</f>
        <v>0</v>
      </c>
      <c r="C824" s="619">
        <f>'7. LISTADO DE PELÍCULAS'!C603</f>
        <v>0</v>
      </c>
      <c r="D824" s="618">
        <f>'7. LISTADO DE PELÍCULAS'!D603</f>
        <v>0</v>
      </c>
      <c r="E824" s="625" t="e">
        <f>VLOOKUP(D824,PAÍSES!$A$2:$C$200,3,FALSE)</f>
        <v>#N/A</v>
      </c>
      <c r="F824" s="622">
        <f>'7. LISTADO DE PELÍCULAS'!F603</f>
        <v>0</v>
      </c>
      <c r="G824" s="624">
        <f>'7. LISTADO DE PELÍCULAS'!G603</f>
        <v>0</v>
      </c>
      <c r="H824" s="622">
        <f>'7. LISTADO DE PELÍCULAS'!H603</f>
        <v>0</v>
      </c>
      <c r="I824" s="623">
        <f>'7. LISTADO DE PELÍCULAS'!I603</f>
        <v>0</v>
      </c>
      <c r="J824" s="623">
        <f>'7. LISTADO DE PELÍCULAS'!J603</f>
        <v>0</v>
      </c>
      <c r="K824" s="624">
        <f>'7. LISTADO DE PELÍCULAS'!K603</f>
        <v>0</v>
      </c>
      <c r="L824" s="622">
        <f>'7. LISTADO DE PELÍCULAS'!L603</f>
        <v>0</v>
      </c>
      <c r="M824" s="623">
        <f>'7. LISTADO DE PELÍCULAS'!M603</f>
        <v>0</v>
      </c>
      <c r="N824" s="624">
        <f>'7. LISTADO DE PELÍCULAS'!N603</f>
        <v>0</v>
      </c>
      <c r="O824" s="32"/>
      <c r="P824" s="352"/>
      <c r="Q824" s="352"/>
      <c r="R824" s="352"/>
    </row>
    <row r="825" spans="2:18" s="347" customFormat="1" ht="35.1" customHeight="1" x14ac:dyDescent="0.25">
      <c r="B825" s="618">
        <f>'7. LISTADO DE PELÍCULAS'!B604</f>
        <v>0</v>
      </c>
      <c r="C825" s="619">
        <f>'7. LISTADO DE PELÍCULAS'!C604</f>
        <v>0</v>
      </c>
      <c r="D825" s="618">
        <f>'7. LISTADO DE PELÍCULAS'!D604</f>
        <v>0</v>
      </c>
      <c r="E825" s="625" t="e">
        <f>VLOOKUP(D825,PAÍSES!$A$2:$C$200,3,FALSE)</f>
        <v>#N/A</v>
      </c>
      <c r="F825" s="622">
        <f>'7. LISTADO DE PELÍCULAS'!F604</f>
        <v>0</v>
      </c>
      <c r="G825" s="624">
        <f>'7. LISTADO DE PELÍCULAS'!G604</f>
        <v>0</v>
      </c>
      <c r="H825" s="622">
        <f>'7. LISTADO DE PELÍCULAS'!H604</f>
        <v>0</v>
      </c>
      <c r="I825" s="623">
        <f>'7. LISTADO DE PELÍCULAS'!I604</f>
        <v>0</v>
      </c>
      <c r="J825" s="623">
        <f>'7. LISTADO DE PELÍCULAS'!J604</f>
        <v>0</v>
      </c>
      <c r="K825" s="624">
        <f>'7. LISTADO DE PELÍCULAS'!K604</f>
        <v>0</v>
      </c>
      <c r="L825" s="622">
        <f>'7. LISTADO DE PELÍCULAS'!L604</f>
        <v>0</v>
      </c>
      <c r="M825" s="623">
        <f>'7. LISTADO DE PELÍCULAS'!M604</f>
        <v>0</v>
      </c>
      <c r="N825" s="624">
        <f>'7. LISTADO DE PELÍCULAS'!N604</f>
        <v>0</v>
      </c>
      <c r="O825" s="32"/>
      <c r="P825" s="352"/>
      <c r="Q825" s="352"/>
      <c r="R825" s="352"/>
    </row>
    <row r="826" spans="2:18" s="347" customFormat="1" ht="35.1" customHeight="1" x14ac:dyDescent="0.25">
      <c r="B826" s="618">
        <f>'7. LISTADO DE PELÍCULAS'!B605</f>
        <v>0</v>
      </c>
      <c r="C826" s="619">
        <f>'7. LISTADO DE PELÍCULAS'!C605</f>
        <v>0</v>
      </c>
      <c r="D826" s="618">
        <f>'7. LISTADO DE PELÍCULAS'!D605</f>
        <v>0</v>
      </c>
      <c r="E826" s="625" t="e">
        <f>VLOOKUP(D826,PAÍSES!$A$2:$C$200,3,FALSE)</f>
        <v>#N/A</v>
      </c>
      <c r="F826" s="622">
        <f>'7. LISTADO DE PELÍCULAS'!F605</f>
        <v>0</v>
      </c>
      <c r="G826" s="624">
        <f>'7. LISTADO DE PELÍCULAS'!G605</f>
        <v>0</v>
      </c>
      <c r="H826" s="622">
        <f>'7. LISTADO DE PELÍCULAS'!H605</f>
        <v>0</v>
      </c>
      <c r="I826" s="623">
        <f>'7. LISTADO DE PELÍCULAS'!I605</f>
        <v>0</v>
      </c>
      <c r="J826" s="623">
        <f>'7. LISTADO DE PELÍCULAS'!J605</f>
        <v>0</v>
      </c>
      <c r="K826" s="624">
        <f>'7. LISTADO DE PELÍCULAS'!K605</f>
        <v>0</v>
      </c>
      <c r="L826" s="622">
        <f>'7. LISTADO DE PELÍCULAS'!L605</f>
        <v>0</v>
      </c>
      <c r="M826" s="623">
        <f>'7. LISTADO DE PELÍCULAS'!M605</f>
        <v>0</v>
      </c>
      <c r="N826" s="624">
        <f>'7. LISTADO DE PELÍCULAS'!N605</f>
        <v>0</v>
      </c>
      <c r="O826" s="32"/>
      <c r="P826" s="352"/>
      <c r="Q826" s="352"/>
      <c r="R826" s="352"/>
    </row>
    <row r="827" spans="2:18" s="347" customFormat="1" ht="35.1" customHeight="1" x14ac:dyDescent="0.25">
      <c r="B827" s="618">
        <f>'7. LISTADO DE PELÍCULAS'!B606</f>
        <v>0</v>
      </c>
      <c r="C827" s="619">
        <f>'7. LISTADO DE PELÍCULAS'!C606</f>
        <v>0</v>
      </c>
      <c r="D827" s="618">
        <f>'7. LISTADO DE PELÍCULAS'!D606</f>
        <v>0</v>
      </c>
      <c r="E827" s="625" t="e">
        <f>VLOOKUP(D827,PAÍSES!$A$2:$C$200,3,FALSE)</f>
        <v>#N/A</v>
      </c>
      <c r="F827" s="622">
        <f>'7. LISTADO DE PELÍCULAS'!F606</f>
        <v>0</v>
      </c>
      <c r="G827" s="624">
        <f>'7. LISTADO DE PELÍCULAS'!G606</f>
        <v>0</v>
      </c>
      <c r="H827" s="622">
        <f>'7. LISTADO DE PELÍCULAS'!H606</f>
        <v>0</v>
      </c>
      <c r="I827" s="623">
        <f>'7. LISTADO DE PELÍCULAS'!I606</f>
        <v>0</v>
      </c>
      <c r="J827" s="623">
        <f>'7. LISTADO DE PELÍCULAS'!J606</f>
        <v>0</v>
      </c>
      <c r="K827" s="624">
        <f>'7. LISTADO DE PELÍCULAS'!K606</f>
        <v>0</v>
      </c>
      <c r="L827" s="622">
        <f>'7. LISTADO DE PELÍCULAS'!L606</f>
        <v>0</v>
      </c>
      <c r="M827" s="623">
        <f>'7. LISTADO DE PELÍCULAS'!M606</f>
        <v>0</v>
      </c>
      <c r="N827" s="624">
        <f>'7. LISTADO DE PELÍCULAS'!N606</f>
        <v>0</v>
      </c>
      <c r="O827" s="32"/>
      <c r="P827" s="352"/>
      <c r="Q827" s="352"/>
      <c r="R827" s="352"/>
    </row>
    <row r="828" spans="2:18" s="347" customFormat="1" ht="35.1" customHeight="1" x14ac:dyDescent="0.25">
      <c r="B828" s="618">
        <f>'7. LISTADO DE PELÍCULAS'!B607</f>
        <v>0</v>
      </c>
      <c r="C828" s="619">
        <f>'7. LISTADO DE PELÍCULAS'!C607</f>
        <v>0</v>
      </c>
      <c r="D828" s="618">
        <f>'7. LISTADO DE PELÍCULAS'!D607</f>
        <v>0</v>
      </c>
      <c r="E828" s="625" t="e">
        <f>VLOOKUP(D828,PAÍSES!$A$2:$C$200,3,FALSE)</f>
        <v>#N/A</v>
      </c>
      <c r="F828" s="622">
        <f>'7. LISTADO DE PELÍCULAS'!F607</f>
        <v>0</v>
      </c>
      <c r="G828" s="624">
        <f>'7. LISTADO DE PELÍCULAS'!G607</f>
        <v>0</v>
      </c>
      <c r="H828" s="622">
        <f>'7. LISTADO DE PELÍCULAS'!H607</f>
        <v>0</v>
      </c>
      <c r="I828" s="623">
        <f>'7. LISTADO DE PELÍCULAS'!I607</f>
        <v>0</v>
      </c>
      <c r="J828" s="623">
        <f>'7. LISTADO DE PELÍCULAS'!J607</f>
        <v>0</v>
      </c>
      <c r="K828" s="624">
        <f>'7. LISTADO DE PELÍCULAS'!K607</f>
        <v>0</v>
      </c>
      <c r="L828" s="622">
        <f>'7. LISTADO DE PELÍCULAS'!L607</f>
        <v>0</v>
      </c>
      <c r="M828" s="623">
        <f>'7. LISTADO DE PELÍCULAS'!M607</f>
        <v>0</v>
      </c>
      <c r="N828" s="624">
        <f>'7. LISTADO DE PELÍCULAS'!N607</f>
        <v>0</v>
      </c>
      <c r="O828" s="32"/>
      <c r="P828" s="352"/>
      <c r="Q828" s="352"/>
      <c r="R828" s="352"/>
    </row>
    <row r="829" spans="2:18" s="347" customFormat="1" ht="35.1" customHeight="1" x14ac:dyDescent="0.25">
      <c r="B829" s="618">
        <f>'7. LISTADO DE PELÍCULAS'!B608</f>
        <v>0</v>
      </c>
      <c r="C829" s="619">
        <f>'7. LISTADO DE PELÍCULAS'!C608</f>
        <v>0</v>
      </c>
      <c r="D829" s="618">
        <f>'7. LISTADO DE PELÍCULAS'!D608</f>
        <v>0</v>
      </c>
      <c r="E829" s="625" t="e">
        <f>VLOOKUP(D829,PAÍSES!$A$2:$C$200,3,FALSE)</f>
        <v>#N/A</v>
      </c>
      <c r="F829" s="622">
        <f>'7. LISTADO DE PELÍCULAS'!F608</f>
        <v>0</v>
      </c>
      <c r="G829" s="624">
        <f>'7. LISTADO DE PELÍCULAS'!G608</f>
        <v>0</v>
      </c>
      <c r="H829" s="622">
        <f>'7. LISTADO DE PELÍCULAS'!H608</f>
        <v>0</v>
      </c>
      <c r="I829" s="623">
        <f>'7. LISTADO DE PELÍCULAS'!I608</f>
        <v>0</v>
      </c>
      <c r="J829" s="623">
        <f>'7. LISTADO DE PELÍCULAS'!J608</f>
        <v>0</v>
      </c>
      <c r="K829" s="624">
        <f>'7. LISTADO DE PELÍCULAS'!K608</f>
        <v>0</v>
      </c>
      <c r="L829" s="622">
        <f>'7. LISTADO DE PELÍCULAS'!L608</f>
        <v>0</v>
      </c>
      <c r="M829" s="623">
        <f>'7. LISTADO DE PELÍCULAS'!M608</f>
        <v>0</v>
      </c>
      <c r="N829" s="624">
        <f>'7. LISTADO DE PELÍCULAS'!N608</f>
        <v>0</v>
      </c>
      <c r="O829" s="32"/>
      <c r="P829" s="352"/>
      <c r="Q829" s="352"/>
      <c r="R829" s="352"/>
    </row>
    <row r="830" spans="2:18" s="347" customFormat="1" ht="35.1" customHeight="1" x14ac:dyDescent="0.25">
      <c r="B830" s="618">
        <f>'7. LISTADO DE PELÍCULAS'!B609</f>
        <v>0</v>
      </c>
      <c r="C830" s="619">
        <f>'7. LISTADO DE PELÍCULAS'!C609</f>
        <v>0</v>
      </c>
      <c r="D830" s="618">
        <f>'7. LISTADO DE PELÍCULAS'!D609</f>
        <v>0</v>
      </c>
      <c r="E830" s="625" t="e">
        <f>VLOOKUP(D830,PAÍSES!$A$2:$C$200,3,FALSE)</f>
        <v>#N/A</v>
      </c>
      <c r="F830" s="622">
        <f>'7. LISTADO DE PELÍCULAS'!F609</f>
        <v>0</v>
      </c>
      <c r="G830" s="624">
        <f>'7. LISTADO DE PELÍCULAS'!G609</f>
        <v>0</v>
      </c>
      <c r="H830" s="622">
        <f>'7. LISTADO DE PELÍCULAS'!H609</f>
        <v>0</v>
      </c>
      <c r="I830" s="623">
        <f>'7. LISTADO DE PELÍCULAS'!I609</f>
        <v>0</v>
      </c>
      <c r="J830" s="623">
        <f>'7. LISTADO DE PELÍCULAS'!J609</f>
        <v>0</v>
      </c>
      <c r="K830" s="624">
        <f>'7. LISTADO DE PELÍCULAS'!K609</f>
        <v>0</v>
      </c>
      <c r="L830" s="622">
        <f>'7. LISTADO DE PELÍCULAS'!L609</f>
        <v>0</v>
      </c>
      <c r="M830" s="623">
        <f>'7. LISTADO DE PELÍCULAS'!M609</f>
        <v>0</v>
      </c>
      <c r="N830" s="624">
        <f>'7. LISTADO DE PELÍCULAS'!N609</f>
        <v>0</v>
      </c>
      <c r="O830" s="32"/>
      <c r="P830" s="352"/>
      <c r="Q830" s="352"/>
      <c r="R830" s="352"/>
    </row>
    <row r="831" spans="2:18" s="347" customFormat="1" ht="35.1" customHeight="1" x14ac:dyDescent="0.25">
      <c r="B831" s="618">
        <f>'7. LISTADO DE PELÍCULAS'!B610</f>
        <v>0</v>
      </c>
      <c r="C831" s="619">
        <f>'7. LISTADO DE PELÍCULAS'!C610</f>
        <v>0</v>
      </c>
      <c r="D831" s="618">
        <f>'7. LISTADO DE PELÍCULAS'!D610</f>
        <v>0</v>
      </c>
      <c r="E831" s="625" t="e">
        <f>VLOOKUP(D831,PAÍSES!$A$2:$C$200,3,FALSE)</f>
        <v>#N/A</v>
      </c>
      <c r="F831" s="622">
        <f>'7. LISTADO DE PELÍCULAS'!F610</f>
        <v>0</v>
      </c>
      <c r="G831" s="624">
        <f>'7. LISTADO DE PELÍCULAS'!G610</f>
        <v>0</v>
      </c>
      <c r="H831" s="622">
        <f>'7. LISTADO DE PELÍCULAS'!H610</f>
        <v>0</v>
      </c>
      <c r="I831" s="623">
        <f>'7. LISTADO DE PELÍCULAS'!I610</f>
        <v>0</v>
      </c>
      <c r="J831" s="623">
        <f>'7. LISTADO DE PELÍCULAS'!J610</f>
        <v>0</v>
      </c>
      <c r="K831" s="624">
        <f>'7. LISTADO DE PELÍCULAS'!K610</f>
        <v>0</v>
      </c>
      <c r="L831" s="622">
        <f>'7. LISTADO DE PELÍCULAS'!L610</f>
        <v>0</v>
      </c>
      <c r="M831" s="623">
        <f>'7. LISTADO DE PELÍCULAS'!M610</f>
        <v>0</v>
      </c>
      <c r="N831" s="624">
        <f>'7. LISTADO DE PELÍCULAS'!N610</f>
        <v>0</v>
      </c>
      <c r="O831" s="32"/>
      <c r="P831" s="352"/>
      <c r="Q831" s="352"/>
      <c r="R831" s="352"/>
    </row>
    <row r="832" spans="2:18" s="347" customFormat="1" ht="35.1" customHeight="1" x14ac:dyDescent="0.25">
      <c r="B832" s="618">
        <f>'7. LISTADO DE PELÍCULAS'!B611</f>
        <v>0</v>
      </c>
      <c r="C832" s="619">
        <f>'7. LISTADO DE PELÍCULAS'!C611</f>
        <v>0</v>
      </c>
      <c r="D832" s="618">
        <f>'7. LISTADO DE PELÍCULAS'!D611</f>
        <v>0</v>
      </c>
      <c r="E832" s="625" t="e">
        <f>VLOOKUP(D832,PAÍSES!$A$2:$C$200,3,FALSE)</f>
        <v>#N/A</v>
      </c>
      <c r="F832" s="622">
        <f>'7. LISTADO DE PELÍCULAS'!F611</f>
        <v>0</v>
      </c>
      <c r="G832" s="624">
        <f>'7. LISTADO DE PELÍCULAS'!G611</f>
        <v>0</v>
      </c>
      <c r="H832" s="622">
        <f>'7. LISTADO DE PELÍCULAS'!H611</f>
        <v>0</v>
      </c>
      <c r="I832" s="623">
        <f>'7. LISTADO DE PELÍCULAS'!I611</f>
        <v>0</v>
      </c>
      <c r="J832" s="623">
        <f>'7. LISTADO DE PELÍCULAS'!J611</f>
        <v>0</v>
      </c>
      <c r="K832" s="624">
        <f>'7. LISTADO DE PELÍCULAS'!K611</f>
        <v>0</v>
      </c>
      <c r="L832" s="622">
        <f>'7. LISTADO DE PELÍCULAS'!L611</f>
        <v>0</v>
      </c>
      <c r="M832" s="623">
        <f>'7. LISTADO DE PELÍCULAS'!M611</f>
        <v>0</v>
      </c>
      <c r="N832" s="624">
        <f>'7. LISTADO DE PELÍCULAS'!N611</f>
        <v>0</v>
      </c>
      <c r="O832" s="32"/>
      <c r="P832" s="352"/>
      <c r="Q832" s="352"/>
      <c r="R832" s="352"/>
    </row>
    <row r="833" spans="2:18" s="347" customFormat="1" ht="35.1" customHeight="1" x14ac:dyDescent="0.25">
      <c r="B833" s="618">
        <f>'7. LISTADO DE PELÍCULAS'!B612</f>
        <v>0</v>
      </c>
      <c r="C833" s="619">
        <f>'7. LISTADO DE PELÍCULAS'!C612</f>
        <v>0</v>
      </c>
      <c r="D833" s="618">
        <f>'7. LISTADO DE PELÍCULAS'!D612</f>
        <v>0</v>
      </c>
      <c r="E833" s="625" t="e">
        <f>VLOOKUP(D833,PAÍSES!$A$2:$C$200,3,FALSE)</f>
        <v>#N/A</v>
      </c>
      <c r="F833" s="622">
        <f>'7. LISTADO DE PELÍCULAS'!F612</f>
        <v>0</v>
      </c>
      <c r="G833" s="624">
        <f>'7. LISTADO DE PELÍCULAS'!G612</f>
        <v>0</v>
      </c>
      <c r="H833" s="622">
        <f>'7. LISTADO DE PELÍCULAS'!H612</f>
        <v>0</v>
      </c>
      <c r="I833" s="623">
        <f>'7. LISTADO DE PELÍCULAS'!I612</f>
        <v>0</v>
      </c>
      <c r="J833" s="623">
        <f>'7. LISTADO DE PELÍCULAS'!J612</f>
        <v>0</v>
      </c>
      <c r="K833" s="624">
        <f>'7. LISTADO DE PELÍCULAS'!K612</f>
        <v>0</v>
      </c>
      <c r="L833" s="622">
        <f>'7. LISTADO DE PELÍCULAS'!L612</f>
        <v>0</v>
      </c>
      <c r="M833" s="623">
        <f>'7. LISTADO DE PELÍCULAS'!M612</f>
        <v>0</v>
      </c>
      <c r="N833" s="624">
        <f>'7. LISTADO DE PELÍCULAS'!N612</f>
        <v>0</v>
      </c>
      <c r="O833" s="32"/>
      <c r="P833" s="352"/>
      <c r="Q833" s="352"/>
      <c r="R833" s="352"/>
    </row>
    <row r="834" spans="2:18" s="347" customFormat="1" ht="35.1" customHeight="1" x14ac:dyDescent="0.25">
      <c r="B834" s="618">
        <f>'7. LISTADO DE PELÍCULAS'!B613</f>
        <v>0</v>
      </c>
      <c r="C834" s="619">
        <f>'7. LISTADO DE PELÍCULAS'!C613</f>
        <v>0</v>
      </c>
      <c r="D834" s="618">
        <f>'7. LISTADO DE PELÍCULAS'!D613</f>
        <v>0</v>
      </c>
      <c r="E834" s="625" t="e">
        <f>VLOOKUP(D834,PAÍSES!$A$2:$C$200,3,FALSE)</f>
        <v>#N/A</v>
      </c>
      <c r="F834" s="622">
        <f>'7. LISTADO DE PELÍCULAS'!F613</f>
        <v>0</v>
      </c>
      <c r="G834" s="624">
        <f>'7. LISTADO DE PELÍCULAS'!G613</f>
        <v>0</v>
      </c>
      <c r="H834" s="622">
        <f>'7. LISTADO DE PELÍCULAS'!H613</f>
        <v>0</v>
      </c>
      <c r="I834" s="623">
        <f>'7. LISTADO DE PELÍCULAS'!I613</f>
        <v>0</v>
      </c>
      <c r="J834" s="623">
        <f>'7. LISTADO DE PELÍCULAS'!J613</f>
        <v>0</v>
      </c>
      <c r="K834" s="624">
        <f>'7. LISTADO DE PELÍCULAS'!K613</f>
        <v>0</v>
      </c>
      <c r="L834" s="622">
        <f>'7. LISTADO DE PELÍCULAS'!L613</f>
        <v>0</v>
      </c>
      <c r="M834" s="623">
        <f>'7. LISTADO DE PELÍCULAS'!M613</f>
        <v>0</v>
      </c>
      <c r="N834" s="624">
        <f>'7. LISTADO DE PELÍCULAS'!N613</f>
        <v>0</v>
      </c>
      <c r="O834" s="32"/>
      <c r="P834" s="352"/>
      <c r="Q834" s="352"/>
      <c r="R834" s="352"/>
    </row>
    <row r="835" spans="2:18" s="347" customFormat="1" ht="35.1" customHeight="1" x14ac:dyDescent="0.25">
      <c r="B835" s="618">
        <f>'7. LISTADO DE PELÍCULAS'!B614</f>
        <v>0</v>
      </c>
      <c r="C835" s="619">
        <f>'7. LISTADO DE PELÍCULAS'!C614</f>
        <v>0</v>
      </c>
      <c r="D835" s="618">
        <f>'7. LISTADO DE PELÍCULAS'!D614</f>
        <v>0</v>
      </c>
      <c r="E835" s="625" t="e">
        <f>VLOOKUP(D835,PAÍSES!$A$2:$C$200,3,FALSE)</f>
        <v>#N/A</v>
      </c>
      <c r="F835" s="622">
        <f>'7. LISTADO DE PELÍCULAS'!F614</f>
        <v>0</v>
      </c>
      <c r="G835" s="624">
        <f>'7. LISTADO DE PELÍCULAS'!G614</f>
        <v>0</v>
      </c>
      <c r="H835" s="622">
        <f>'7. LISTADO DE PELÍCULAS'!H614</f>
        <v>0</v>
      </c>
      <c r="I835" s="623">
        <f>'7. LISTADO DE PELÍCULAS'!I614</f>
        <v>0</v>
      </c>
      <c r="J835" s="623">
        <f>'7. LISTADO DE PELÍCULAS'!J614</f>
        <v>0</v>
      </c>
      <c r="K835" s="624">
        <f>'7. LISTADO DE PELÍCULAS'!K614</f>
        <v>0</v>
      </c>
      <c r="L835" s="622">
        <f>'7. LISTADO DE PELÍCULAS'!L614</f>
        <v>0</v>
      </c>
      <c r="M835" s="623">
        <f>'7. LISTADO DE PELÍCULAS'!M614</f>
        <v>0</v>
      </c>
      <c r="N835" s="624">
        <f>'7. LISTADO DE PELÍCULAS'!N614</f>
        <v>0</v>
      </c>
      <c r="O835" s="32"/>
      <c r="P835" s="352"/>
      <c r="Q835" s="352"/>
      <c r="R835" s="352"/>
    </row>
    <row r="836" spans="2:18" s="347" customFormat="1" ht="35.1" customHeight="1" x14ac:dyDescent="0.25">
      <c r="B836" s="618">
        <f>'7. LISTADO DE PELÍCULAS'!B615</f>
        <v>0</v>
      </c>
      <c r="C836" s="619">
        <f>'7. LISTADO DE PELÍCULAS'!C615</f>
        <v>0</v>
      </c>
      <c r="D836" s="618">
        <f>'7. LISTADO DE PELÍCULAS'!D615</f>
        <v>0</v>
      </c>
      <c r="E836" s="625" t="e">
        <f>VLOOKUP(D836,PAÍSES!$A$2:$C$200,3,FALSE)</f>
        <v>#N/A</v>
      </c>
      <c r="F836" s="622">
        <f>'7. LISTADO DE PELÍCULAS'!F615</f>
        <v>0</v>
      </c>
      <c r="G836" s="624">
        <f>'7. LISTADO DE PELÍCULAS'!G615</f>
        <v>0</v>
      </c>
      <c r="H836" s="622">
        <f>'7. LISTADO DE PELÍCULAS'!H615</f>
        <v>0</v>
      </c>
      <c r="I836" s="623">
        <f>'7. LISTADO DE PELÍCULAS'!I615</f>
        <v>0</v>
      </c>
      <c r="J836" s="623">
        <f>'7. LISTADO DE PELÍCULAS'!J615</f>
        <v>0</v>
      </c>
      <c r="K836" s="624">
        <f>'7. LISTADO DE PELÍCULAS'!K615</f>
        <v>0</v>
      </c>
      <c r="L836" s="622">
        <f>'7. LISTADO DE PELÍCULAS'!L615</f>
        <v>0</v>
      </c>
      <c r="M836" s="623">
        <f>'7. LISTADO DE PELÍCULAS'!M615</f>
        <v>0</v>
      </c>
      <c r="N836" s="624">
        <f>'7. LISTADO DE PELÍCULAS'!N615</f>
        <v>0</v>
      </c>
      <c r="O836" s="32"/>
      <c r="P836" s="352"/>
      <c r="Q836" s="352"/>
      <c r="R836" s="352"/>
    </row>
    <row r="837" spans="2:18" s="347" customFormat="1" ht="35.1" customHeight="1" x14ac:dyDescent="0.25">
      <c r="B837" s="618">
        <f>'7. LISTADO DE PELÍCULAS'!B616</f>
        <v>0</v>
      </c>
      <c r="C837" s="619">
        <f>'7. LISTADO DE PELÍCULAS'!C616</f>
        <v>0</v>
      </c>
      <c r="D837" s="618">
        <f>'7. LISTADO DE PELÍCULAS'!D616</f>
        <v>0</v>
      </c>
      <c r="E837" s="625" t="e">
        <f>VLOOKUP(D837,PAÍSES!$A$2:$C$200,3,FALSE)</f>
        <v>#N/A</v>
      </c>
      <c r="F837" s="622">
        <f>'7. LISTADO DE PELÍCULAS'!F616</f>
        <v>0</v>
      </c>
      <c r="G837" s="624">
        <f>'7. LISTADO DE PELÍCULAS'!G616</f>
        <v>0</v>
      </c>
      <c r="H837" s="622">
        <f>'7. LISTADO DE PELÍCULAS'!H616</f>
        <v>0</v>
      </c>
      <c r="I837" s="623">
        <f>'7. LISTADO DE PELÍCULAS'!I616</f>
        <v>0</v>
      </c>
      <c r="J837" s="623">
        <f>'7. LISTADO DE PELÍCULAS'!J616</f>
        <v>0</v>
      </c>
      <c r="K837" s="624">
        <f>'7. LISTADO DE PELÍCULAS'!K616</f>
        <v>0</v>
      </c>
      <c r="L837" s="622">
        <f>'7. LISTADO DE PELÍCULAS'!L616</f>
        <v>0</v>
      </c>
      <c r="M837" s="623">
        <f>'7. LISTADO DE PELÍCULAS'!M616</f>
        <v>0</v>
      </c>
      <c r="N837" s="624">
        <f>'7. LISTADO DE PELÍCULAS'!N616</f>
        <v>0</v>
      </c>
      <c r="O837" s="32"/>
      <c r="P837" s="352"/>
      <c r="Q837" s="352"/>
      <c r="R837" s="352"/>
    </row>
    <row r="838" spans="2:18" s="347" customFormat="1" ht="35.1" customHeight="1" x14ac:dyDescent="0.25">
      <c r="B838" s="618">
        <f>'7. LISTADO DE PELÍCULAS'!B617</f>
        <v>0</v>
      </c>
      <c r="C838" s="619">
        <f>'7. LISTADO DE PELÍCULAS'!C617</f>
        <v>0</v>
      </c>
      <c r="D838" s="618">
        <f>'7. LISTADO DE PELÍCULAS'!D617</f>
        <v>0</v>
      </c>
      <c r="E838" s="625" t="e">
        <f>VLOOKUP(D838,PAÍSES!$A$2:$C$200,3,FALSE)</f>
        <v>#N/A</v>
      </c>
      <c r="F838" s="622">
        <f>'7. LISTADO DE PELÍCULAS'!F617</f>
        <v>0</v>
      </c>
      <c r="G838" s="624">
        <f>'7. LISTADO DE PELÍCULAS'!G617</f>
        <v>0</v>
      </c>
      <c r="H838" s="622">
        <f>'7. LISTADO DE PELÍCULAS'!H617</f>
        <v>0</v>
      </c>
      <c r="I838" s="623">
        <f>'7. LISTADO DE PELÍCULAS'!I617</f>
        <v>0</v>
      </c>
      <c r="J838" s="623">
        <f>'7. LISTADO DE PELÍCULAS'!J617</f>
        <v>0</v>
      </c>
      <c r="K838" s="624">
        <f>'7. LISTADO DE PELÍCULAS'!K617</f>
        <v>0</v>
      </c>
      <c r="L838" s="622">
        <f>'7. LISTADO DE PELÍCULAS'!L617</f>
        <v>0</v>
      </c>
      <c r="M838" s="623">
        <f>'7. LISTADO DE PELÍCULAS'!M617</f>
        <v>0</v>
      </c>
      <c r="N838" s="624">
        <f>'7. LISTADO DE PELÍCULAS'!N617</f>
        <v>0</v>
      </c>
      <c r="O838" s="32"/>
      <c r="P838" s="352"/>
      <c r="Q838" s="352"/>
      <c r="R838" s="352"/>
    </row>
    <row r="839" spans="2:18" s="347" customFormat="1" ht="35.1" customHeight="1" x14ac:dyDescent="0.25">
      <c r="B839" s="618">
        <f>'7. LISTADO DE PELÍCULAS'!B618</f>
        <v>0</v>
      </c>
      <c r="C839" s="619">
        <f>'7. LISTADO DE PELÍCULAS'!C618</f>
        <v>0</v>
      </c>
      <c r="D839" s="618">
        <f>'7. LISTADO DE PELÍCULAS'!D618</f>
        <v>0</v>
      </c>
      <c r="E839" s="625" t="e">
        <f>VLOOKUP(D839,PAÍSES!$A$2:$C$200,3,FALSE)</f>
        <v>#N/A</v>
      </c>
      <c r="F839" s="622">
        <f>'7. LISTADO DE PELÍCULAS'!F618</f>
        <v>0</v>
      </c>
      <c r="G839" s="624">
        <f>'7. LISTADO DE PELÍCULAS'!G618</f>
        <v>0</v>
      </c>
      <c r="H839" s="622">
        <f>'7. LISTADO DE PELÍCULAS'!H618</f>
        <v>0</v>
      </c>
      <c r="I839" s="623">
        <f>'7. LISTADO DE PELÍCULAS'!I618</f>
        <v>0</v>
      </c>
      <c r="J839" s="623">
        <f>'7. LISTADO DE PELÍCULAS'!J618</f>
        <v>0</v>
      </c>
      <c r="K839" s="624">
        <f>'7. LISTADO DE PELÍCULAS'!K618</f>
        <v>0</v>
      </c>
      <c r="L839" s="622">
        <f>'7. LISTADO DE PELÍCULAS'!L618</f>
        <v>0</v>
      </c>
      <c r="M839" s="623">
        <f>'7. LISTADO DE PELÍCULAS'!M618</f>
        <v>0</v>
      </c>
      <c r="N839" s="624">
        <f>'7. LISTADO DE PELÍCULAS'!N618</f>
        <v>0</v>
      </c>
      <c r="O839" s="32"/>
      <c r="P839" s="352"/>
      <c r="Q839" s="352"/>
      <c r="R839" s="352"/>
    </row>
    <row r="840" spans="2:18" s="347" customFormat="1" ht="35.1" customHeight="1" x14ac:dyDescent="0.25">
      <c r="B840" s="618">
        <f>'7. LISTADO DE PELÍCULAS'!B619</f>
        <v>0</v>
      </c>
      <c r="C840" s="619">
        <f>'7. LISTADO DE PELÍCULAS'!C619</f>
        <v>0</v>
      </c>
      <c r="D840" s="618">
        <f>'7. LISTADO DE PELÍCULAS'!D619</f>
        <v>0</v>
      </c>
      <c r="E840" s="625" t="e">
        <f>VLOOKUP(D840,PAÍSES!$A$2:$C$200,3,FALSE)</f>
        <v>#N/A</v>
      </c>
      <c r="F840" s="622">
        <f>'7. LISTADO DE PELÍCULAS'!F619</f>
        <v>0</v>
      </c>
      <c r="G840" s="624">
        <f>'7. LISTADO DE PELÍCULAS'!G619</f>
        <v>0</v>
      </c>
      <c r="H840" s="622">
        <f>'7. LISTADO DE PELÍCULAS'!H619</f>
        <v>0</v>
      </c>
      <c r="I840" s="623">
        <f>'7. LISTADO DE PELÍCULAS'!I619</f>
        <v>0</v>
      </c>
      <c r="J840" s="623">
        <f>'7. LISTADO DE PELÍCULAS'!J619</f>
        <v>0</v>
      </c>
      <c r="K840" s="624">
        <f>'7. LISTADO DE PELÍCULAS'!K619</f>
        <v>0</v>
      </c>
      <c r="L840" s="622">
        <f>'7. LISTADO DE PELÍCULAS'!L619</f>
        <v>0</v>
      </c>
      <c r="M840" s="623">
        <f>'7. LISTADO DE PELÍCULAS'!M619</f>
        <v>0</v>
      </c>
      <c r="N840" s="624">
        <f>'7. LISTADO DE PELÍCULAS'!N619</f>
        <v>0</v>
      </c>
      <c r="O840" s="32"/>
      <c r="P840" s="352"/>
      <c r="Q840" s="352"/>
      <c r="R840" s="352"/>
    </row>
    <row r="841" spans="2:18" s="347" customFormat="1" ht="35.1" customHeight="1" x14ac:dyDescent="0.25">
      <c r="B841" s="618">
        <f>'7. LISTADO DE PELÍCULAS'!B620</f>
        <v>0</v>
      </c>
      <c r="C841" s="619">
        <f>'7. LISTADO DE PELÍCULAS'!C620</f>
        <v>0</v>
      </c>
      <c r="D841" s="618">
        <f>'7. LISTADO DE PELÍCULAS'!D620</f>
        <v>0</v>
      </c>
      <c r="E841" s="625" t="e">
        <f>VLOOKUP(D841,PAÍSES!$A$2:$C$200,3,FALSE)</f>
        <v>#N/A</v>
      </c>
      <c r="F841" s="622">
        <f>'7. LISTADO DE PELÍCULAS'!F620</f>
        <v>0</v>
      </c>
      <c r="G841" s="624">
        <f>'7. LISTADO DE PELÍCULAS'!G620</f>
        <v>0</v>
      </c>
      <c r="H841" s="622">
        <f>'7. LISTADO DE PELÍCULAS'!H620</f>
        <v>0</v>
      </c>
      <c r="I841" s="623">
        <f>'7. LISTADO DE PELÍCULAS'!I620</f>
        <v>0</v>
      </c>
      <c r="J841" s="623">
        <f>'7. LISTADO DE PELÍCULAS'!J620</f>
        <v>0</v>
      </c>
      <c r="K841" s="624">
        <f>'7. LISTADO DE PELÍCULAS'!K620</f>
        <v>0</v>
      </c>
      <c r="L841" s="622">
        <f>'7. LISTADO DE PELÍCULAS'!L620</f>
        <v>0</v>
      </c>
      <c r="M841" s="623">
        <f>'7. LISTADO DE PELÍCULAS'!M620</f>
        <v>0</v>
      </c>
      <c r="N841" s="624">
        <f>'7. LISTADO DE PELÍCULAS'!N620</f>
        <v>0</v>
      </c>
      <c r="O841" s="32"/>
      <c r="P841" s="352"/>
      <c r="Q841" s="352"/>
      <c r="R841" s="352"/>
    </row>
    <row r="842" spans="2:18" s="347" customFormat="1" ht="35.1" customHeight="1" x14ac:dyDescent="0.25">
      <c r="B842" s="618">
        <f>'7. LISTADO DE PELÍCULAS'!B621</f>
        <v>0</v>
      </c>
      <c r="C842" s="619">
        <f>'7. LISTADO DE PELÍCULAS'!C621</f>
        <v>0</v>
      </c>
      <c r="D842" s="618">
        <f>'7. LISTADO DE PELÍCULAS'!D621</f>
        <v>0</v>
      </c>
      <c r="E842" s="625" t="e">
        <f>VLOOKUP(D842,PAÍSES!$A$2:$C$200,3,FALSE)</f>
        <v>#N/A</v>
      </c>
      <c r="F842" s="622">
        <f>'7. LISTADO DE PELÍCULAS'!F621</f>
        <v>0</v>
      </c>
      <c r="G842" s="624">
        <f>'7. LISTADO DE PELÍCULAS'!G621</f>
        <v>0</v>
      </c>
      <c r="H842" s="622">
        <f>'7. LISTADO DE PELÍCULAS'!H621</f>
        <v>0</v>
      </c>
      <c r="I842" s="623">
        <f>'7. LISTADO DE PELÍCULAS'!I621</f>
        <v>0</v>
      </c>
      <c r="J842" s="623">
        <f>'7. LISTADO DE PELÍCULAS'!J621</f>
        <v>0</v>
      </c>
      <c r="K842" s="624">
        <f>'7. LISTADO DE PELÍCULAS'!K621</f>
        <v>0</v>
      </c>
      <c r="L842" s="622">
        <f>'7. LISTADO DE PELÍCULAS'!L621</f>
        <v>0</v>
      </c>
      <c r="M842" s="623">
        <f>'7. LISTADO DE PELÍCULAS'!M621</f>
        <v>0</v>
      </c>
      <c r="N842" s="624">
        <f>'7. LISTADO DE PELÍCULAS'!N621</f>
        <v>0</v>
      </c>
      <c r="O842" s="32"/>
      <c r="P842" s="352"/>
      <c r="Q842" s="352"/>
      <c r="R842" s="352"/>
    </row>
    <row r="843" spans="2:18" s="347" customFormat="1" ht="35.1" customHeight="1" x14ac:dyDescent="0.25">
      <c r="B843" s="618">
        <f>'7. LISTADO DE PELÍCULAS'!B622</f>
        <v>0</v>
      </c>
      <c r="C843" s="619">
        <f>'7. LISTADO DE PELÍCULAS'!C622</f>
        <v>0</v>
      </c>
      <c r="D843" s="618">
        <f>'7. LISTADO DE PELÍCULAS'!D622</f>
        <v>0</v>
      </c>
      <c r="E843" s="625" t="e">
        <f>VLOOKUP(D843,PAÍSES!$A$2:$C$200,3,FALSE)</f>
        <v>#N/A</v>
      </c>
      <c r="F843" s="622">
        <f>'7. LISTADO DE PELÍCULAS'!F622</f>
        <v>0</v>
      </c>
      <c r="G843" s="624">
        <f>'7. LISTADO DE PELÍCULAS'!G622</f>
        <v>0</v>
      </c>
      <c r="H843" s="622">
        <f>'7. LISTADO DE PELÍCULAS'!H622</f>
        <v>0</v>
      </c>
      <c r="I843" s="623">
        <f>'7. LISTADO DE PELÍCULAS'!I622</f>
        <v>0</v>
      </c>
      <c r="J843" s="623">
        <f>'7. LISTADO DE PELÍCULAS'!J622</f>
        <v>0</v>
      </c>
      <c r="K843" s="624">
        <f>'7. LISTADO DE PELÍCULAS'!K622</f>
        <v>0</v>
      </c>
      <c r="L843" s="622">
        <f>'7. LISTADO DE PELÍCULAS'!L622</f>
        <v>0</v>
      </c>
      <c r="M843" s="623">
        <f>'7. LISTADO DE PELÍCULAS'!M622</f>
        <v>0</v>
      </c>
      <c r="N843" s="624">
        <f>'7. LISTADO DE PELÍCULAS'!N622</f>
        <v>0</v>
      </c>
      <c r="O843" s="32"/>
      <c r="P843" s="352"/>
      <c r="Q843" s="352"/>
      <c r="R843" s="352"/>
    </row>
    <row r="844" spans="2:18" s="347" customFormat="1" ht="35.1" customHeight="1" x14ac:dyDescent="0.25">
      <c r="B844" s="618">
        <f>'7. LISTADO DE PELÍCULAS'!B623</f>
        <v>0</v>
      </c>
      <c r="C844" s="619">
        <f>'7. LISTADO DE PELÍCULAS'!C623</f>
        <v>0</v>
      </c>
      <c r="D844" s="618">
        <f>'7. LISTADO DE PELÍCULAS'!D623</f>
        <v>0</v>
      </c>
      <c r="E844" s="625" t="e">
        <f>VLOOKUP(D844,PAÍSES!$A$2:$C$200,3,FALSE)</f>
        <v>#N/A</v>
      </c>
      <c r="F844" s="622">
        <f>'7. LISTADO DE PELÍCULAS'!F623</f>
        <v>0</v>
      </c>
      <c r="G844" s="624">
        <f>'7. LISTADO DE PELÍCULAS'!G623</f>
        <v>0</v>
      </c>
      <c r="H844" s="622">
        <f>'7. LISTADO DE PELÍCULAS'!H623</f>
        <v>0</v>
      </c>
      <c r="I844" s="623">
        <f>'7. LISTADO DE PELÍCULAS'!I623</f>
        <v>0</v>
      </c>
      <c r="J844" s="623">
        <f>'7. LISTADO DE PELÍCULAS'!J623</f>
        <v>0</v>
      </c>
      <c r="K844" s="624">
        <f>'7. LISTADO DE PELÍCULAS'!K623</f>
        <v>0</v>
      </c>
      <c r="L844" s="622">
        <f>'7. LISTADO DE PELÍCULAS'!L623</f>
        <v>0</v>
      </c>
      <c r="M844" s="623">
        <f>'7. LISTADO DE PELÍCULAS'!M623</f>
        <v>0</v>
      </c>
      <c r="N844" s="624">
        <f>'7. LISTADO DE PELÍCULAS'!N623</f>
        <v>0</v>
      </c>
      <c r="O844" s="32"/>
      <c r="P844" s="352"/>
      <c r="Q844" s="352"/>
      <c r="R844" s="352"/>
    </row>
    <row r="845" spans="2:18" s="347" customFormat="1" ht="35.1" customHeight="1" x14ac:dyDescent="0.25">
      <c r="B845" s="618">
        <f>'7. LISTADO DE PELÍCULAS'!B624</f>
        <v>0</v>
      </c>
      <c r="C845" s="619">
        <f>'7. LISTADO DE PELÍCULAS'!C624</f>
        <v>0</v>
      </c>
      <c r="D845" s="618">
        <f>'7. LISTADO DE PELÍCULAS'!D624</f>
        <v>0</v>
      </c>
      <c r="E845" s="625" t="e">
        <f>VLOOKUP(D845,PAÍSES!$A$2:$C$200,3,FALSE)</f>
        <v>#N/A</v>
      </c>
      <c r="F845" s="622">
        <f>'7. LISTADO DE PELÍCULAS'!F624</f>
        <v>0</v>
      </c>
      <c r="G845" s="624">
        <f>'7. LISTADO DE PELÍCULAS'!G624</f>
        <v>0</v>
      </c>
      <c r="H845" s="622">
        <f>'7. LISTADO DE PELÍCULAS'!H624</f>
        <v>0</v>
      </c>
      <c r="I845" s="623">
        <f>'7. LISTADO DE PELÍCULAS'!I624</f>
        <v>0</v>
      </c>
      <c r="J845" s="623">
        <f>'7. LISTADO DE PELÍCULAS'!J624</f>
        <v>0</v>
      </c>
      <c r="K845" s="624">
        <f>'7. LISTADO DE PELÍCULAS'!K624</f>
        <v>0</v>
      </c>
      <c r="L845" s="622">
        <f>'7. LISTADO DE PELÍCULAS'!L624</f>
        <v>0</v>
      </c>
      <c r="M845" s="623">
        <f>'7. LISTADO DE PELÍCULAS'!M624</f>
        <v>0</v>
      </c>
      <c r="N845" s="624">
        <f>'7. LISTADO DE PELÍCULAS'!N624</f>
        <v>0</v>
      </c>
      <c r="O845" s="32"/>
      <c r="P845" s="352"/>
      <c r="Q845" s="352"/>
      <c r="R845" s="352"/>
    </row>
    <row r="846" spans="2:18" s="347" customFormat="1" ht="35.1" customHeight="1" x14ac:dyDescent="0.25">
      <c r="B846" s="618">
        <f>'7. LISTADO DE PELÍCULAS'!B625</f>
        <v>0</v>
      </c>
      <c r="C846" s="619">
        <f>'7. LISTADO DE PELÍCULAS'!C625</f>
        <v>0</v>
      </c>
      <c r="D846" s="618">
        <f>'7. LISTADO DE PELÍCULAS'!D625</f>
        <v>0</v>
      </c>
      <c r="E846" s="625" t="e">
        <f>VLOOKUP(D846,PAÍSES!$A$2:$C$200,3,FALSE)</f>
        <v>#N/A</v>
      </c>
      <c r="F846" s="622">
        <f>'7. LISTADO DE PELÍCULAS'!F625</f>
        <v>0</v>
      </c>
      <c r="G846" s="624">
        <f>'7. LISTADO DE PELÍCULAS'!G625</f>
        <v>0</v>
      </c>
      <c r="H846" s="622">
        <f>'7. LISTADO DE PELÍCULAS'!H625</f>
        <v>0</v>
      </c>
      <c r="I846" s="623">
        <f>'7. LISTADO DE PELÍCULAS'!I625</f>
        <v>0</v>
      </c>
      <c r="J846" s="623">
        <f>'7. LISTADO DE PELÍCULAS'!J625</f>
        <v>0</v>
      </c>
      <c r="K846" s="624">
        <f>'7. LISTADO DE PELÍCULAS'!K625</f>
        <v>0</v>
      </c>
      <c r="L846" s="622">
        <f>'7. LISTADO DE PELÍCULAS'!L625</f>
        <v>0</v>
      </c>
      <c r="M846" s="623">
        <f>'7. LISTADO DE PELÍCULAS'!M625</f>
        <v>0</v>
      </c>
      <c r="N846" s="624">
        <f>'7. LISTADO DE PELÍCULAS'!N625</f>
        <v>0</v>
      </c>
      <c r="O846" s="32"/>
      <c r="P846" s="352"/>
      <c r="Q846" s="352"/>
      <c r="R846" s="352"/>
    </row>
    <row r="847" spans="2:18" s="347" customFormat="1" ht="35.1" customHeight="1" x14ac:dyDescent="0.25">
      <c r="B847" s="618">
        <f>'7. LISTADO DE PELÍCULAS'!B626</f>
        <v>0</v>
      </c>
      <c r="C847" s="619">
        <f>'7. LISTADO DE PELÍCULAS'!C626</f>
        <v>0</v>
      </c>
      <c r="D847" s="618">
        <f>'7. LISTADO DE PELÍCULAS'!D626</f>
        <v>0</v>
      </c>
      <c r="E847" s="625" t="e">
        <f>VLOOKUP(D847,PAÍSES!$A$2:$C$200,3,FALSE)</f>
        <v>#N/A</v>
      </c>
      <c r="F847" s="622">
        <f>'7. LISTADO DE PELÍCULAS'!F626</f>
        <v>0</v>
      </c>
      <c r="G847" s="624">
        <f>'7. LISTADO DE PELÍCULAS'!G626</f>
        <v>0</v>
      </c>
      <c r="H847" s="622">
        <f>'7. LISTADO DE PELÍCULAS'!H626</f>
        <v>0</v>
      </c>
      <c r="I847" s="623">
        <f>'7. LISTADO DE PELÍCULAS'!I626</f>
        <v>0</v>
      </c>
      <c r="J847" s="623">
        <f>'7. LISTADO DE PELÍCULAS'!J626</f>
        <v>0</v>
      </c>
      <c r="K847" s="624">
        <f>'7. LISTADO DE PELÍCULAS'!K626</f>
        <v>0</v>
      </c>
      <c r="L847" s="622">
        <f>'7. LISTADO DE PELÍCULAS'!L626</f>
        <v>0</v>
      </c>
      <c r="M847" s="623">
        <f>'7. LISTADO DE PELÍCULAS'!M626</f>
        <v>0</v>
      </c>
      <c r="N847" s="624">
        <f>'7. LISTADO DE PELÍCULAS'!N626</f>
        <v>0</v>
      </c>
      <c r="O847" s="32"/>
      <c r="P847" s="352"/>
      <c r="Q847" s="352"/>
      <c r="R847" s="352"/>
    </row>
    <row r="848" spans="2:18" s="347" customFormat="1" ht="35.1" customHeight="1" x14ac:dyDescent="0.25">
      <c r="B848" s="618">
        <f>'7. LISTADO DE PELÍCULAS'!B627</f>
        <v>0</v>
      </c>
      <c r="C848" s="619">
        <f>'7. LISTADO DE PELÍCULAS'!C627</f>
        <v>0</v>
      </c>
      <c r="D848" s="618">
        <f>'7. LISTADO DE PELÍCULAS'!D627</f>
        <v>0</v>
      </c>
      <c r="E848" s="625" t="e">
        <f>VLOOKUP(D848,PAÍSES!$A$2:$C$200,3,FALSE)</f>
        <v>#N/A</v>
      </c>
      <c r="F848" s="622">
        <f>'7. LISTADO DE PELÍCULAS'!F627</f>
        <v>0</v>
      </c>
      <c r="G848" s="624">
        <f>'7. LISTADO DE PELÍCULAS'!G627</f>
        <v>0</v>
      </c>
      <c r="H848" s="622">
        <f>'7. LISTADO DE PELÍCULAS'!H627</f>
        <v>0</v>
      </c>
      <c r="I848" s="623">
        <f>'7. LISTADO DE PELÍCULAS'!I627</f>
        <v>0</v>
      </c>
      <c r="J848" s="623">
        <f>'7. LISTADO DE PELÍCULAS'!J627</f>
        <v>0</v>
      </c>
      <c r="K848" s="624">
        <f>'7. LISTADO DE PELÍCULAS'!K627</f>
        <v>0</v>
      </c>
      <c r="L848" s="622">
        <f>'7. LISTADO DE PELÍCULAS'!L627</f>
        <v>0</v>
      </c>
      <c r="M848" s="623">
        <f>'7. LISTADO DE PELÍCULAS'!M627</f>
        <v>0</v>
      </c>
      <c r="N848" s="624">
        <f>'7. LISTADO DE PELÍCULAS'!N627</f>
        <v>0</v>
      </c>
      <c r="O848" s="32"/>
      <c r="P848" s="352"/>
      <c r="Q848" s="352"/>
      <c r="R848" s="352"/>
    </row>
    <row r="849" spans="2:18" s="347" customFormat="1" ht="35.1" customHeight="1" x14ac:dyDescent="0.25">
      <c r="B849" s="618">
        <f>'7. LISTADO DE PELÍCULAS'!B628</f>
        <v>0</v>
      </c>
      <c r="C849" s="619">
        <f>'7. LISTADO DE PELÍCULAS'!C628</f>
        <v>0</v>
      </c>
      <c r="D849" s="618">
        <f>'7. LISTADO DE PELÍCULAS'!D628</f>
        <v>0</v>
      </c>
      <c r="E849" s="625" t="e">
        <f>VLOOKUP(D849,PAÍSES!$A$2:$C$200,3,FALSE)</f>
        <v>#N/A</v>
      </c>
      <c r="F849" s="622">
        <f>'7. LISTADO DE PELÍCULAS'!F628</f>
        <v>0</v>
      </c>
      <c r="G849" s="624">
        <f>'7. LISTADO DE PELÍCULAS'!G628</f>
        <v>0</v>
      </c>
      <c r="H849" s="622">
        <f>'7. LISTADO DE PELÍCULAS'!H628</f>
        <v>0</v>
      </c>
      <c r="I849" s="623">
        <f>'7. LISTADO DE PELÍCULAS'!I628</f>
        <v>0</v>
      </c>
      <c r="J849" s="623">
        <f>'7. LISTADO DE PELÍCULAS'!J628</f>
        <v>0</v>
      </c>
      <c r="K849" s="624">
        <f>'7. LISTADO DE PELÍCULAS'!K628</f>
        <v>0</v>
      </c>
      <c r="L849" s="622">
        <f>'7. LISTADO DE PELÍCULAS'!L628</f>
        <v>0</v>
      </c>
      <c r="M849" s="623">
        <f>'7. LISTADO DE PELÍCULAS'!M628</f>
        <v>0</v>
      </c>
      <c r="N849" s="624">
        <f>'7. LISTADO DE PELÍCULAS'!N628</f>
        <v>0</v>
      </c>
      <c r="O849" s="32"/>
      <c r="P849" s="352"/>
      <c r="Q849" s="352"/>
      <c r="R849" s="352"/>
    </row>
    <row r="850" spans="2:18" s="347" customFormat="1" ht="35.1" customHeight="1" x14ac:dyDescent="0.25">
      <c r="B850" s="618">
        <f>'7. LISTADO DE PELÍCULAS'!B629</f>
        <v>0</v>
      </c>
      <c r="C850" s="619">
        <f>'7. LISTADO DE PELÍCULAS'!C629</f>
        <v>0</v>
      </c>
      <c r="D850" s="618">
        <f>'7. LISTADO DE PELÍCULAS'!D629</f>
        <v>0</v>
      </c>
      <c r="E850" s="625" t="e">
        <f>VLOOKUP(D850,PAÍSES!$A$2:$C$200,3,FALSE)</f>
        <v>#N/A</v>
      </c>
      <c r="F850" s="622">
        <f>'7. LISTADO DE PELÍCULAS'!F629</f>
        <v>0</v>
      </c>
      <c r="G850" s="624">
        <f>'7. LISTADO DE PELÍCULAS'!G629</f>
        <v>0</v>
      </c>
      <c r="H850" s="622">
        <f>'7. LISTADO DE PELÍCULAS'!H629</f>
        <v>0</v>
      </c>
      <c r="I850" s="623">
        <f>'7. LISTADO DE PELÍCULAS'!I629</f>
        <v>0</v>
      </c>
      <c r="J850" s="623">
        <f>'7. LISTADO DE PELÍCULAS'!J629</f>
        <v>0</v>
      </c>
      <c r="K850" s="624">
        <f>'7. LISTADO DE PELÍCULAS'!K629</f>
        <v>0</v>
      </c>
      <c r="L850" s="622">
        <f>'7. LISTADO DE PELÍCULAS'!L629</f>
        <v>0</v>
      </c>
      <c r="M850" s="623">
        <f>'7. LISTADO DE PELÍCULAS'!M629</f>
        <v>0</v>
      </c>
      <c r="N850" s="624">
        <f>'7. LISTADO DE PELÍCULAS'!N629</f>
        <v>0</v>
      </c>
      <c r="O850" s="32"/>
      <c r="P850" s="352"/>
      <c r="Q850" s="352"/>
      <c r="R850" s="352"/>
    </row>
    <row r="851" spans="2:18" s="347" customFormat="1" ht="35.1" customHeight="1" x14ac:dyDescent="0.25">
      <c r="B851" s="618">
        <f>'7. LISTADO DE PELÍCULAS'!B630</f>
        <v>0</v>
      </c>
      <c r="C851" s="619">
        <f>'7. LISTADO DE PELÍCULAS'!C630</f>
        <v>0</v>
      </c>
      <c r="D851" s="618">
        <f>'7. LISTADO DE PELÍCULAS'!D630</f>
        <v>0</v>
      </c>
      <c r="E851" s="625" t="e">
        <f>VLOOKUP(D851,PAÍSES!$A$2:$C$200,3,FALSE)</f>
        <v>#N/A</v>
      </c>
      <c r="F851" s="622">
        <f>'7. LISTADO DE PELÍCULAS'!F630</f>
        <v>0</v>
      </c>
      <c r="G851" s="624">
        <f>'7. LISTADO DE PELÍCULAS'!G630</f>
        <v>0</v>
      </c>
      <c r="H851" s="622">
        <f>'7. LISTADO DE PELÍCULAS'!H630</f>
        <v>0</v>
      </c>
      <c r="I851" s="623">
        <f>'7. LISTADO DE PELÍCULAS'!I630</f>
        <v>0</v>
      </c>
      <c r="J851" s="623">
        <f>'7. LISTADO DE PELÍCULAS'!J630</f>
        <v>0</v>
      </c>
      <c r="K851" s="624">
        <f>'7. LISTADO DE PELÍCULAS'!K630</f>
        <v>0</v>
      </c>
      <c r="L851" s="622">
        <f>'7. LISTADO DE PELÍCULAS'!L630</f>
        <v>0</v>
      </c>
      <c r="M851" s="623">
        <f>'7. LISTADO DE PELÍCULAS'!M630</f>
        <v>0</v>
      </c>
      <c r="N851" s="624">
        <f>'7. LISTADO DE PELÍCULAS'!N630</f>
        <v>0</v>
      </c>
      <c r="O851" s="32"/>
      <c r="P851" s="352"/>
      <c r="Q851" s="352"/>
      <c r="R851" s="352"/>
    </row>
    <row r="852" spans="2:18" s="347" customFormat="1" ht="35.1" customHeight="1" x14ac:dyDescent="0.25">
      <c r="B852" s="618">
        <f>'7. LISTADO DE PELÍCULAS'!B631</f>
        <v>0</v>
      </c>
      <c r="C852" s="619">
        <f>'7. LISTADO DE PELÍCULAS'!C631</f>
        <v>0</v>
      </c>
      <c r="D852" s="618">
        <f>'7. LISTADO DE PELÍCULAS'!D631</f>
        <v>0</v>
      </c>
      <c r="E852" s="625" t="e">
        <f>VLOOKUP(D852,PAÍSES!$A$2:$C$200,3,FALSE)</f>
        <v>#N/A</v>
      </c>
      <c r="F852" s="622">
        <f>'7. LISTADO DE PELÍCULAS'!F631</f>
        <v>0</v>
      </c>
      <c r="G852" s="624">
        <f>'7. LISTADO DE PELÍCULAS'!G631</f>
        <v>0</v>
      </c>
      <c r="H852" s="622">
        <f>'7. LISTADO DE PELÍCULAS'!H631</f>
        <v>0</v>
      </c>
      <c r="I852" s="623">
        <f>'7. LISTADO DE PELÍCULAS'!I631</f>
        <v>0</v>
      </c>
      <c r="J852" s="623">
        <f>'7. LISTADO DE PELÍCULAS'!J631</f>
        <v>0</v>
      </c>
      <c r="K852" s="624">
        <f>'7. LISTADO DE PELÍCULAS'!K631</f>
        <v>0</v>
      </c>
      <c r="L852" s="622">
        <f>'7. LISTADO DE PELÍCULAS'!L631</f>
        <v>0</v>
      </c>
      <c r="M852" s="623">
        <f>'7. LISTADO DE PELÍCULAS'!M631</f>
        <v>0</v>
      </c>
      <c r="N852" s="624">
        <f>'7. LISTADO DE PELÍCULAS'!N631</f>
        <v>0</v>
      </c>
      <c r="O852" s="32"/>
      <c r="P852" s="352"/>
      <c r="Q852" s="352"/>
      <c r="R852" s="352"/>
    </row>
    <row r="853" spans="2:18" s="347" customFormat="1" ht="35.1" customHeight="1" x14ac:dyDescent="0.25">
      <c r="B853" s="618">
        <f>'7. LISTADO DE PELÍCULAS'!B632</f>
        <v>0</v>
      </c>
      <c r="C853" s="619">
        <f>'7. LISTADO DE PELÍCULAS'!C632</f>
        <v>0</v>
      </c>
      <c r="D853" s="618">
        <f>'7. LISTADO DE PELÍCULAS'!D632</f>
        <v>0</v>
      </c>
      <c r="E853" s="625" t="e">
        <f>VLOOKUP(D853,PAÍSES!$A$2:$C$200,3,FALSE)</f>
        <v>#N/A</v>
      </c>
      <c r="F853" s="622">
        <f>'7. LISTADO DE PELÍCULAS'!F632</f>
        <v>0</v>
      </c>
      <c r="G853" s="624">
        <f>'7. LISTADO DE PELÍCULAS'!G632</f>
        <v>0</v>
      </c>
      <c r="H853" s="622">
        <f>'7. LISTADO DE PELÍCULAS'!H632</f>
        <v>0</v>
      </c>
      <c r="I853" s="623">
        <f>'7. LISTADO DE PELÍCULAS'!I632</f>
        <v>0</v>
      </c>
      <c r="J853" s="623">
        <f>'7. LISTADO DE PELÍCULAS'!J632</f>
        <v>0</v>
      </c>
      <c r="K853" s="624">
        <f>'7. LISTADO DE PELÍCULAS'!K632</f>
        <v>0</v>
      </c>
      <c r="L853" s="622">
        <f>'7. LISTADO DE PELÍCULAS'!L632</f>
        <v>0</v>
      </c>
      <c r="M853" s="623">
        <f>'7. LISTADO DE PELÍCULAS'!M632</f>
        <v>0</v>
      </c>
      <c r="N853" s="624">
        <f>'7. LISTADO DE PELÍCULAS'!N632</f>
        <v>0</v>
      </c>
      <c r="O853" s="32"/>
      <c r="P853" s="352"/>
      <c r="Q853" s="352"/>
      <c r="R853" s="352"/>
    </row>
    <row r="854" spans="2:18" s="347" customFormat="1" ht="35.1" customHeight="1" x14ac:dyDescent="0.25">
      <c r="B854" s="618">
        <f>'7. LISTADO DE PELÍCULAS'!B633</f>
        <v>0</v>
      </c>
      <c r="C854" s="619">
        <f>'7. LISTADO DE PELÍCULAS'!C633</f>
        <v>0</v>
      </c>
      <c r="D854" s="618">
        <f>'7. LISTADO DE PELÍCULAS'!D633</f>
        <v>0</v>
      </c>
      <c r="E854" s="625" t="e">
        <f>VLOOKUP(D854,PAÍSES!$A$2:$C$200,3,FALSE)</f>
        <v>#N/A</v>
      </c>
      <c r="F854" s="622">
        <f>'7. LISTADO DE PELÍCULAS'!F633</f>
        <v>0</v>
      </c>
      <c r="G854" s="624">
        <f>'7. LISTADO DE PELÍCULAS'!G633</f>
        <v>0</v>
      </c>
      <c r="H854" s="622">
        <f>'7. LISTADO DE PELÍCULAS'!H633</f>
        <v>0</v>
      </c>
      <c r="I854" s="623">
        <f>'7. LISTADO DE PELÍCULAS'!I633</f>
        <v>0</v>
      </c>
      <c r="J854" s="623">
        <f>'7. LISTADO DE PELÍCULAS'!J633</f>
        <v>0</v>
      </c>
      <c r="K854" s="624">
        <f>'7. LISTADO DE PELÍCULAS'!K633</f>
        <v>0</v>
      </c>
      <c r="L854" s="622">
        <f>'7. LISTADO DE PELÍCULAS'!L633</f>
        <v>0</v>
      </c>
      <c r="M854" s="623">
        <f>'7. LISTADO DE PELÍCULAS'!M633</f>
        <v>0</v>
      </c>
      <c r="N854" s="624">
        <f>'7. LISTADO DE PELÍCULAS'!N633</f>
        <v>0</v>
      </c>
      <c r="O854" s="32"/>
      <c r="P854" s="352"/>
      <c r="Q854" s="352"/>
      <c r="R854" s="352"/>
    </row>
    <row r="855" spans="2:18" s="347" customFormat="1" ht="35.1" customHeight="1" x14ac:dyDescent="0.25">
      <c r="B855" s="618">
        <f>'7. LISTADO DE PELÍCULAS'!B634</f>
        <v>0</v>
      </c>
      <c r="C855" s="619">
        <f>'7. LISTADO DE PELÍCULAS'!C634</f>
        <v>0</v>
      </c>
      <c r="D855" s="618">
        <f>'7. LISTADO DE PELÍCULAS'!D634</f>
        <v>0</v>
      </c>
      <c r="E855" s="625" t="e">
        <f>VLOOKUP(D855,PAÍSES!$A$2:$C$200,3,FALSE)</f>
        <v>#N/A</v>
      </c>
      <c r="F855" s="622">
        <f>'7. LISTADO DE PELÍCULAS'!F634</f>
        <v>0</v>
      </c>
      <c r="G855" s="624">
        <f>'7. LISTADO DE PELÍCULAS'!G634</f>
        <v>0</v>
      </c>
      <c r="H855" s="622">
        <f>'7. LISTADO DE PELÍCULAS'!H634</f>
        <v>0</v>
      </c>
      <c r="I855" s="623">
        <f>'7. LISTADO DE PELÍCULAS'!I634</f>
        <v>0</v>
      </c>
      <c r="J855" s="623">
        <f>'7. LISTADO DE PELÍCULAS'!J634</f>
        <v>0</v>
      </c>
      <c r="K855" s="624">
        <f>'7. LISTADO DE PELÍCULAS'!K634</f>
        <v>0</v>
      </c>
      <c r="L855" s="622">
        <f>'7. LISTADO DE PELÍCULAS'!L634</f>
        <v>0</v>
      </c>
      <c r="M855" s="623">
        <f>'7. LISTADO DE PELÍCULAS'!M634</f>
        <v>0</v>
      </c>
      <c r="N855" s="624">
        <f>'7. LISTADO DE PELÍCULAS'!N634</f>
        <v>0</v>
      </c>
      <c r="O855" s="32"/>
      <c r="P855" s="352"/>
      <c r="Q855" s="352"/>
      <c r="R855" s="352"/>
    </row>
    <row r="856" spans="2:18" s="347" customFormat="1" ht="35.1" customHeight="1" x14ac:dyDescent="0.25">
      <c r="B856" s="618">
        <f>'7. LISTADO DE PELÍCULAS'!B635</f>
        <v>0</v>
      </c>
      <c r="C856" s="619">
        <f>'7. LISTADO DE PELÍCULAS'!C635</f>
        <v>0</v>
      </c>
      <c r="D856" s="618">
        <f>'7. LISTADO DE PELÍCULAS'!D635</f>
        <v>0</v>
      </c>
      <c r="E856" s="625" t="e">
        <f>VLOOKUP(D856,PAÍSES!$A$2:$C$200,3,FALSE)</f>
        <v>#N/A</v>
      </c>
      <c r="F856" s="622">
        <f>'7. LISTADO DE PELÍCULAS'!F635</f>
        <v>0</v>
      </c>
      <c r="G856" s="624">
        <f>'7. LISTADO DE PELÍCULAS'!G635</f>
        <v>0</v>
      </c>
      <c r="H856" s="622">
        <f>'7. LISTADO DE PELÍCULAS'!H635</f>
        <v>0</v>
      </c>
      <c r="I856" s="623">
        <f>'7. LISTADO DE PELÍCULAS'!I635</f>
        <v>0</v>
      </c>
      <c r="J856" s="623">
        <f>'7. LISTADO DE PELÍCULAS'!J635</f>
        <v>0</v>
      </c>
      <c r="K856" s="624">
        <f>'7. LISTADO DE PELÍCULAS'!K635</f>
        <v>0</v>
      </c>
      <c r="L856" s="622">
        <f>'7. LISTADO DE PELÍCULAS'!L635</f>
        <v>0</v>
      </c>
      <c r="M856" s="623">
        <f>'7. LISTADO DE PELÍCULAS'!M635</f>
        <v>0</v>
      </c>
      <c r="N856" s="624">
        <f>'7. LISTADO DE PELÍCULAS'!N635</f>
        <v>0</v>
      </c>
      <c r="O856" s="32"/>
      <c r="P856" s="352"/>
      <c r="Q856" s="352"/>
      <c r="R856" s="352"/>
    </row>
    <row r="857" spans="2:18" s="347" customFormat="1" ht="35.1" customHeight="1" x14ac:dyDescent="0.25">
      <c r="B857" s="618">
        <f>'7. LISTADO DE PELÍCULAS'!B636</f>
        <v>0</v>
      </c>
      <c r="C857" s="619">
        <f>'7. LISTADO DE PELÍCULAS'!C636</f>
        <v>0</v>
      </c>
      <c r="D857" s="618">
        <f>'7. LISTADO DE PELÍCULAS'!D636</f>
        <v>0</v>
      </c>
      <c r="E857" s="625" t="e">
        <f>VLOOKUP(D857,PAÍSES!$A$2:$C$200,3,FALSE)</f>
        <v>#N/A</v>
      </c>
      <c r="F857" s="622">
        <f>'7. LISTADO DE PELÍCULAS'!F636</f>
        <v>0</v>
      </c>
      <c r="G857" s="624">
        <f>'7. LISTADO DE PELÍCULAS'!G636</f>
        <v>0</v>
      </c>
      <c r="H857" s="622">
        <f>'7. LISTADO DE PELÍCULAS'!H636</f>
        <v>0</v>
      </c>
      <c r="I857" s="623">
        <f>'7. LISTADO DE PELÍCULAS'!I636</f>
        <v>0</v>
      </c>
      <c r="J857" s="623">
        <f>'7. LISTADO DE PELÍCULAS'!J636</f>
        <v>0</v>
      </c>
      <c r="K857" s="624">
        <f>'7. LISTADO DE PELÍCULAS'!K636</f>
        <v>0</v>
      </c>
      <c r="L857" s="622">
        <f>'7. LISTADO DE PELÍCULAS'!L636</f>
        <v>0</v>
      </c>
      <c r="M857" s="623">
        <f>'7. LISTADO DE PELÍCULAS'!M636</f>
        <v>0</v>
      </c>
      <c r="N857" s="624">
        <f>'7. LISTADO DE PELÍCULAS'!N636</f>
        <v>0</v>
      </c>
      <c r="O857" s="32"/>
      <c r="P857" s="352"/>
      <c r="Q857" s="352"/>
      <c r="R857" s="352"/>
    </row>
    <row r="858" spans="2:18" s="347" customFormat="1" ht="35.1" customHeight="1" x14ac:dyDescent="0.25">
      <c r="B858" s="618">
        <f>'7. LISTADO DE PELÍCULAS'!B637</f>
        <v>0</v>
      </c>
      <c r="C858" s="619">
        <f>'7. LISTADO DE PELÍCULAS'!C637</f>
        <v>0</v>
      </c>
      <c r="D858" s="618">
        <f>'7. LISTADO DE PELÍCULAS'!D637</f>
        <v>0</v>
      </c>
      <c r="E858" s="625" t="e">
        <f>VLOOKUP(D858,PAÍSES!$A$2:$C$200,3,FALSE)</f>
        <v>#N/A</v>
      </c>
      <c r="F858" s="622">
        <f>'7. LISTADO DE PELÍCULAS'!F637</f>
        <v>0</v>
      </c>
      <c r="G858" s="624">
        <f>'7. LISTADO DE PELÍCULAS'!G637</f>
        <v>0</v>
      </c>
      <c r="H858" s="622">
        <f>'7. LISTADO DE PELÍCULAS'!H637</f>
        <v>0</v>
      </c>
      <c r="I858" s="623">
        <f>'7. LISTADO DE PELÍCULAS'!I637</f>
        <v>0</v>
      </c>
      <c r="J858" s="623">
        <f>'7. LISTADO DE PELÍCULAS'!J637</f>
        <v>0</v>
      </c>
      <c r="K858" s="624">
        <f>'7. LISTADO DE PELÍCULAS'!K637</f>
        <v>0</v>
      </c>
      <c r="L858" s="622">
        <f>'7. LISTADO DE PELÍCULAS'!L637</f>
        <v>0</v>
      </c>
      <c r="M858" s="623">
        <f>'7. LISTADO DE PELÍCULAS'!M637</f>
        <v>0</v>
      </c>
      <c r="N858" s="624">
        <f>'7. LISTADO DE PELÍCULAS'!N637</f>
        <v>0</v>
      </c>
      <c r="O858" s="32"/>
      <c r="P858" s="352"/>
      <c r="Q858" s="352"/>
      <c r="R858" s="352"/>
    </row>
    <row r="859" spans="2:18" s="347" customFormat="1" ht="35.1" customHeight="1" x14ac:dyDescent="0.25">
      <c r="B859" s="618">
        <f>'7. LISTADO DE PELÍCULAS'!B638</f>
        <v>0</v>
      </c>
      <c r="C859" s="619">
        <f>'7. LISTADO DE PELÍCULAS'!C638</f>
        <v>0</v>
      </c>
      <c r="D859" s="618">
        <f>'7. LISTADO DE PELÍCULAS'!D638</f>
        <v>0</v>
      </c>
      <c r="E859" s="625" t="e">
        <f>VLOOKUP(D859,PAÍSES!$A$2:$C$200,3,FALSE)</f>
        <v>#N/A</v>
      </c>
      <c r="F859" s="622">
        <f>'7. LISTADO DE PELÍCULAS'!F638</f>
        <v>0</v>
      </c>
      <c r="G859" s="624">
        <f>'7. LISTADO DE PELÍCULAS'!G638</f>
        <v>0</v>
      </c>
      <c r="H859" s="622">
        <f>'7. LISTADO DE PELÍCULAS'!H638</f>
        <v>0</v>
      </c>
      <c r="I859" s="623">
        <f>'7. LISTADO DE PELÍCULAS'!I638</f>
        <v>0</v>
      </c>
      <c r="J859" s="623">
        <f>'7. LISTADO DE PELÍCULAS'!J638</f>
        <v>0</v>
      </c>
      <c r="K859" s="624">
        <f>'7. LISTADO DE PELÍCULAS'!K638</f>
        <v>0</v>
      </c>
      <c r="L859" s="622">
        <f>'7. LISTADO DE PELÍCULAS'!L638</f>
        <v>0</v>
      </c>
      <c r="M859" s="623">
        <f>'7. LISTADO DE PELÍCULAS'!M638</f>
        <v>0</v>
      </c>
      <c r="N859" s="624">
        <f>'7. LISTADO DE PELÍCULAS'!N638</f>
        <v>0</v>
      </c>
      <c r="O859" s="32"/>
      <c r="P859" s="352"/>
      <c r="Q859" s="352"/>
      <c r="R859" s="352"/>
    </row>
    <row r="860" spans="2:18" s="347" customFormat="1" ht="35.1" customHeight="1" x14ac:dyDescent="0.25">
      <c r="B860" s="618">
        <f>'7. LISTADO DE PELÍCULAS'!B639</f>
        <v>0</v>
      </c>
      <c r="C860" s="619">
        <f>'7. LISTADO DE PELÍCULAS'!C639</f>
        <v>0</v>
      </c>
      <c r="D860" s="618">
        <f>'7. LISTADO DE PELÍCULAS'!D639</f>
        <v>0</v>
      </c>
      <c r="E860" s="625" t="e">
        <f>VLOOKUP(D860,PAÍSES!$A$2:$C$200,3,FALSE)</f>
        <v>#N/A</v>
      </c>
      <c r="F860" s="622">
        <f>'7. LISTADO DE PELÍCULAS'!F639</f>
        <v>0</v>
      </c>
      <c r="G860" s="624">
        <f>'7. LISTADO DE PELÍCULAS'!G639</f>
        <v>0</v>
      </c>
      <c r="H860" s="622">
        <f>'7. LISTADO DE PELÍCULAS'!H639</f>
        <v>0</v>
      </c>
      <c r="I860" s="623">
        <f>'7. LISTADO DE PELÍCULAS'!I639</f>
        <v>0</v>
      </c>
      <c r="J860" s="623">
        <f>'7. LISTADO DE PELÍCULAS'!J639</f>
        <v>0</v>
      </c>
      <c r="K860" s="624">
        <f>'7. LISTADO DE PELÍCULAS'!K639</f>
        <v>0</v>
      </c>
      <c r="L860" s="622">
        <f>'7. LISTADO DE PELÍCULAS'!L639</f>
        <v>0</v>
      </c>
      <c r="M860" s="623">
        <f>'7. LISTADO DE PELÍCULAS'!M639</f>
        <v>0</v>
      </c>
      <c r="N860" s="624">
        <f>'7. LISTADO DE PELÍCULAS'!N639</f>
        <v>0</v>
      </c>
      <c r="O860" s="32"/>
      <c r="P860" s="352"/>
      <c r="Q860" s="352"/>
      <c r="R860" s="352"/>
    </row>
    <row r="861" spans="2:18" s="347" customFormat="1" ht="35.1" customHeight="1" x14ac:dyDescent="0.25">
      <c r="B861" s="618">
        <f>'7. LISTADO DE PELÍCULAS'!B640</f>
        <v>0</v>
      </c>
      <c r="C861" s="619">
        <f>'7. LISTADO DE PELÍCULAS'!C640</f>
        <v>0</v>
      </c>
      <c r="D861" s="618">
        <f>'7. LISTADO DE PELÍCULAS'!D640</f>
        <v>0</v>
      </c>
      <c r="E861" s="625" t="e">
        <f>VLOOKUP(D861,PAÍSES!$A$2:$C$200,3,FALSE)</f>
        <v>#N/A</v>
      </c>
      <c r="F861" s="622">
        <f>'7. LISTADO DE PELÍCULAS'!F640</f>
        <v>0</v>
      </c>
      <c r="G861" s="624">
        <f>'7. LISTADO DE PELÍCULAS'!G640</f>
        <v>0</v>
      </c>
      <c r="H861" s="622">
        <f>'7. LISTADO DE PELÍCULAS'!H640</f>
        <v>0</v>
      </c>
      <c r="I861" s="623">
        <f>'7. LISTADO DE PELÍCULAS'!I640</f>
        <v>0</v>
      </c>
      <c r="J861" s="623">
        <f>'7. LISTADO DE PELÍCULAS'!J640</f>
        <v>0</v>
      </c>
      <c r="K861" s="624">
        <f>'7. LISTADO DE PELÍCULAS'!K640</f>
        <v>0</v>
      </c>
      <c r="L861" s="622">
        <f>'7. LISTADO DE PELÍCULAS'!L640</f>
        <v>0</v>
      </c>
      <c r="M861" s="623">
        <f>'7. LISTADO DE PELÍCULAS'!M640</f>
        <v>0</v>
      </c>
      <c r="N861" s="624">
        <f>'7. LISTADO DE PELÍCULAS'!N640</f>
        <v>0</v>
      </c>
      <c r="O861" s="32"/>
      <c r="P861" s="352"/>
      <c r="Q861" s="352"/>
      <c r="R861" s="352"/>
    </row>
    <row r="862" spans="2:18" s="347" customFormat="1" ht="35.1" customHeight="1" x14ac:dyDescent="0.25">
      <c r="B862" s="618">
        <f>'7. LISTADO DE PELÍCULAS'!B641</f>
        <v>0</v>
      </c>
      <c r="C862" s="619">
        <f>'7. LISTADO DE PELÍCULAS'!C641</f>
        <v>0</v>
      </c>
      <c r="D862" s="618">
        <f>'7. LISTADO DE PELÍCULAS'!D641</f>
        <v>0</v>
      </c>
      <c r="E862" s="625" t="e">
        <f>VLOOKUP(D862,PAÍSES!$A$2:$C$200,3,FALSE)</f>
        <v>#N/A</v>
      </c>
      <c r="F862" s="622">
        <f>'7. LISTADO DE PELÍCULAS'!F641</f>
        <v>0</v>
      </c>
      <c r="G862" s="624">
        <f>'7. LISTADO DE PELÍCULAS'!G641</f>
        <v>0</v>
      </c>
      <c r="H862" s="622">
        <f>'7. LISTADO DE PELÍCULAS'!H641</f>
        <v>0</v>
      </c>
      <c r="I862" s="623">
        <f>'7. LISTADO DE PELÍCULAS'!I641</f>
        <v>0</v>
      </c>
      <c r="J862" s="623">
        <f>'7. LISTADO DE PELÍCULAS'!J641</f>
        <v>0</v>
      </c>
      <c r="K862" s="624">
        <f>'7. LISTADO DE PELÍCULAS'!K641</f>
        <v>0</v>
      </c>
      <c r="L862" s="622">
        <f>'7. LISTADO DE PELÍCULAS'!L641</f>
        <v>0</v>
      </c>
      <c r="M862" s="623">
        <f>'7. LISTADO DE PELÍCULAS'!M641</f>
        <v>0</v>
      </c>
      <c r="N862" s="624">
        <f>'7. LISTADO DE PELÍCULAS'!N641</f>
        <v>0</v>
      </c>
      <c r="O862" s="32"/>
      <c r="P862" s="352"/>
      <c r="Q862" s="352"/>
      <c r="R862" s="352"/>
    </row>
    <row r="863" spans="2:18" s="347" customFormat="1" ht="35.1" customHeight="1" x14ac:dyDescent="0.25">
      <c r="B863" s="618">
        <f>'7. LISTADO DE PELÍCULAS'!B642</f>
        <v>0</v>
      </c>
      <c r="C863" s="619">
        <f>'7. LISTADO DE PELÍCULAS'!C642</f>
        <v>0</v>
      </c>
      <c r="D863" s="618">
        <f>'7. LISTADO DE PELÍCULAS'!D642</f>
        <v>0</v>
      </c>
      <c r="E863" s="625" t="e">
        <f>VLOOKUP(D863,PAÍSES!$A$2:$C$200,3,FALSE)</f>
        <v>#N/A</v>
      </c>
      <c r="F863" s="622">
        <f>'7. LISTADO DE PELÍCULAS'!F642</f>
        <v>0</v>
      </c>
      <c r="G863" s="624">
        <f>'7. LISTADO DE PELÍCULAS'!G642</f>
        <v>0</v>
      </c>
      <c r="H863" s="622">
        <f>'7. LISTADO DE PELÍCULAS'!H642</f>
        <v>0</v>
      </c>
      <c r="I863" s="623">
        <f>'7. LISTADO DE PELÍCULAS'!I642</f>
        <v>0</v>
      </c>
      <c r="J863" s="623">
        <f>'7. LISTADO DE PELÍCULAS'!J642</f>
        <v>0</v>
      </c>
      <c r="K863" s="624">
        <f>'7. LISTADO DE PELÍCULAS'!K642</f>
        <v>0</v>
      </c>
      <c r="L863" s="622">
        <f>'7. LISTADO DE PELÍCULAS'!L642</f>
        <v>0</v>
      </c>
      <c r="M863" s="623">
        <f>'7. LISTADO DE PELÍCULAS'!M642</f>
        <v>0</v>
      </c>
      <c r="N863" s="624">
        <f>'7. LISTADO DE PELÍCULAS'!N642</f>
        <v>0</v>
      </c>
      <c r="O863" s="32"/>
      <c r="P863" s="352"/>
      <c r="Q863" s="352"/>
      <c r="R863" s="352"/>
    </row>
    <row r="864" spans="2:18" s="347" customFormat="1" ht="35.1" customHeight="1" x14ac:dyDescent="0.25">
      <c r="B864" s="618">
        <f>'7. LISTADO DE PELÍCULAS'!B643</f>
        <v>0</v>
      </c>
      <c r="C864" s="619">
        <f>'7. LISTADO DE PELÍCULAS'!C643</f>
        <v>0</v>
      </c>
      <c r="D864" s="618">
        <f>'7. LISTADO DE PELÍCULAS'!D643</f>
        <v>0</v>
      </c>
      <c r="E864" s="625" t="e">
        <f>VLOOKUP(D864,PAÍSES!$A$2:$C$200,3,FALSE)</f>
        <v>#N/A</v>
      </c>
      <c r="F864" s="622">
        <f>'7. LISTADO DE PELÍCULAS'!F643</f>
        <v>0</v>
      </c>
      <c r="G864" s="624">
        <f>'7. LISTADO DE PELÍCULAS'!G643</f>
        <v>0</v>
      </c>
      <c r="H864" s="622">
        <f>'7. LISTADO DE PELÍCULAS'!H643</f>
        <v>0</v>
      </c>
      <c r="I864" s="623">
        <f>'7. LISTADO DE PELÍCULAS'!I643</f>
        <v>0</v>
      </c>
      <c r="J864" s="623">
        <f>'7. LISTADO DE PELÍCULAS'!J643</f>
        <v>0</v>
      </c>
      <c r="K864" s="624">
        <f>'7. LISTADO DE PELÍCULAS'!K643</f>
        <v>0</v>
      </c>
      <c r="L864" s="622">
        <f>'7. LISTADO DE PELÍCULAS'!L643</f>
        <v>0</v>
      </c>
      <c r="M864" s="623">
        <f>'7. LISTADO DE PELÍCULAS'!M643</f>
        <v>0</v>
      </c>
      <c r="N864" s="624">
        <f>'7. LISTADO DE PELÍCULAS'!N643</f>
        <v>0</v>
      </c>
      <c r="O864" s="32"/>
      <c r="P864" s="352"/>
      <c r="Q864" s="352"/>
      <c r="R864" s="352"/>
    </row>
    <row r="865" spans="2:18" s="347" customFormat="1" ht="35.1" customHeight="1" x14ac:dyDescent="0.25">
      <c r="B865" s="618">
        <f>'7. LISTADO DE PELÍCULAS'!B644</f>
        <v>0</v>
      </c>
      <c r="C865" s="619">
        <f>'7. LISTADO DE PELÍCULAS'!C644</f>
        <v>0</v>
      </c>
      <c r="D865" s="618">
        <f>'7. LISTADO DE PELÍCULAS'!D644</f>
        <v>0</v>
      </c>
      <c r="E865" s="625" t="e">
        <f>VLOOKUP(D865,PAÍSES!$A$2:$C$200,3,FALSE)</f>
        <v>#N/A</v>
      </c>
      <c r="F865" s="622">
        <f>'7. LISTADO DE PELÍCULAS'!F644</f>
        <v>0</v>
      </c>
      <c r="G865" s="624">
        <f>'7. LISTADO DE PELÍCULAS'!G644</f>
        <v>0</v>
      </c>
      <c r="H865" s="622">
        <f>'7. LISTADO DE PELÍCULAS'!H644</f>
        <v>0</v>
      </c>
      <c r="I865" s="623">
        <f>'7. LISTADO DE PELÍCULAS'!I644</f>
        <v>0</v>
      </c>
      <c r="J865" s="623">
        <f>'7. LISTADO DE PELÍCULAS'!J644</f>
        <v>0</v>
      </c>
      <c r="K865" s="624">
        <f>'7. LISTADO DE PELÍCULAS'!K644</f>
        <v>0</v>
      </c>
      <c r="L865" s="622">
        <f>'7. LISTADO DE PELÍCULAS'!L644</f>
        <v>0</v>
      </c>
      <c r="M865" s="623">
        <f>'7. LISTADO DE PELÍCULAS'!M644</f>
        <v>0</v>
      </c>
      <c r="N865" s="624">
        <f>'7. LISTADO DE PELÍCULAS'!N644</f>
        <v>0</v>
      </c>
      <c r="O865" s="32"/>
      <c r="P865" s="352"/>
      <c r="Q865" s="352"/>
      <c r="R865" s="352"/>
    </row>
    <row r="866" spans="2:18" s="347" customFormat="1" ht="35.1" customHeight="1" x14ac:dyDescent="0.25">
      <c r="B866" s="618">
        <f>'7. LISTADO DE PELÍCULAS'!B645</f>
        <v>0</v>
      </c>
      <c r="C866" s="619">
        <f>'7. LISTADO DE PELÍCULAS'!C645</f>
        <v>0</v>
      </c>
      <c r="D866" s="618">
        <f>'7. LISTADO DE PELÍCULAS'!D645</f>
        <v>0</v>
      </c>
      <c r="E866" s="625" t="e">
        <f>VLOOKUP(D866,PAÍSES!$A$2:$C$200,3,FALSE)</f>
        <v>#N/A</v>
      </c>
      <c r="F866" s="622">
        <f>'7. LISTADO DE PELÍCULAS'!F645</f>
        <v>0</v>
      </c>
      <c r="G866" s="624">
        <f>'7. LISTADO DE PELÍCULAS'!G645</f>
        <v>0</v>
      </c>
      <c r="H866" s="622">
        <f>'7. LISTADO DE PELÍCULAS'!H645</f>
        <v>0</v>
      </c>
      <c r="I866" s="623">
        <f>'7. LISTADO DE PELÍCULAS'!I645</f>
        <v>0</v>
      </c>
      <c r="J866" s="623">
        <f>'7. LISTADO DE PELÍCULAS'!J645</f>
        <v>0</v>
      </c>
      <c r="K866" s="624">
        <f>'7. LISTADO DE PELÍCULAS'!K645</f>
        <v>0</v>
      </c>
      <c r="L866" s="622">
        <f>'7. LISTADO DE PELÍCULAS'!L645</f>
        <v>0</v>
      </c>
      <c r="M866" s="623">
        <f>'7. LISTADO DE PELÍCULAS'!M645</f>
        <v>0</v>
      </c>
      <c r="N866" s="624">
        <f>'7. LISTADO DE PELÍCULAS'!N645</f>
        <v>0</v>
      </c>
      <c r="O866" s="32"/>
      <c r="P866" s="352"/>
      <c r="Q866" s="352"/>
      <c r="R866" s="352"/>
    </row>
    <row r="867" spans="2:18" s="347" customFormat="1" ht="35.1" customHeight="1" x14ac:dyDescent="0.25">
      <c r="B867" s="618">
        <f>'7. LISTADO DE PELÍCULAS'!B646</f>
        <v>0</v>
      </c>
      <c r="C867" s="619">
        <f>'7. LISTADO DE PELÍCULAS'!C646</f>
        <v>0</v>
      </c>
      <c r="D867" s="618">
        <f>'7. LISTADO DE PELÍCULAS'!D646</f>
        <v>0</v>
      </c>
      <c r="E867" s="625" t="e">
        <f>VLOOKUP(D867,PAÍSES!$A$2:$C$200,3,FALSE)</f>
        <v>#N/A</v>
      </c>
      <c r="F867" s="622">
        <f>'7. LISTADO DE PELÍCULAS'!F646</f>
        <v>0</v>
      </c>
      <c r="G867" s="624">
        <f>'7. LISTADO DE PELÍCULAS'!G646</f>
        <v>0</v>
      </c>
      <c r="H867" s="622">
        <f>'7. LISTADO DE PELÍCULAS'!H646</f>
        <v>0</v>
      </c>
      <c r="I867" s="623">
        <f>'7. LISTADO DE PELÍCULAS'!I646</f>
        <v>0</v>
      </c>
      <c r="J867" s="623">
        <f>'7. LISTADO DE PELÍCULAS'!J646</f>
        <v>0</v>
      </c>
      <c r="K867" s="624">
        <f>'7. LISTADO DE PELÍCULAS'!K646</f>
        <v>0</v>
      </c>
      <c r="L867" s="622">
        <f>'7. LISTADO DE PELÍCULAS'!L646</f>
        <v>0</v>
      </c>
      <c r="M867" s="623">
        <f>'7. LISTADO DE PELÍCULAS'!M646</f>
        <v>0</v>
      </c>
      <c r="N867" s="624">
        <f>'7. LISTADO DE PELÍCULAS'!N646</f>
        <v>0</v>
      </c>
      <c r="O867" s="32"/>
      <c r="P867" s="352"/>
      <c r="Q867" s="352"/>
      <c r="R867" s="352"/>
    </row>
    <row r="868" spans="2:18" s="347" customFormat="1" ht="35.1" customHeight="1" x14ac:dyDescent="0.25">
      <c r="B868" s="618">
        <f>'7. LISTADO DE PELÍCULAS'!B647</f>
        <v>0</v>
      </c>
      <c r="C868" s="619">
        <f>'7. LISTADO DE PELÍCULAS'!C647</f>
        <v>0</v>
      </c>
      <c r="D868" s="618">
        <f>'7. LISTADO DE PELÍCULAS'!D647</f>
        <v>0</v>
      </c>
      <c r="E868" s="625" t="e">
        <f>VLOOKUP(D868,PAÍSES!$A$2:$C$200,3,FALSE)</f>
        <v>#N/A</v>
      </c>
      <c r="F868" s="622">
        <f>'7. LISTADO DE PELÍCULAS'!F647</f>
        <v>0</v>
      </c>
      <c r="G868" s="624">
        <f>'7. LISTADO DE PELÍCULAS'!G647</f>
        <v>0</v>
      </c>
      <c r="H868" s="622">
        <f>'7. LISTADO DE PELÍCULAS'!H647</f>
        <v>0</v>
      </c>
      <c r="I868" s="623">
        <f>'7. LISTADO DE PELÍCULAS'!I647</f>
        <v>0</v>
      </c>
      <c r="J868" s="623">
        <f>'7. LISTADO DE PELÍCULAS'!J647</f>
        <v>0</v>
      </c>
      <c r="K868" s="624">
        <f>'7. LISTADO DE PELÍCULAS'!K647</f>
        <v>0</v>
      </c>
      <c r="L868" s="622">
        <f>'7. LISTADO DE PELÍCULAS'!L647</f>
        <v>0</v>
      </c>
      <c r="M868" s="623">
        <f>'7. LISTADO DE PELÍCULAS'!M647</f>
        <v>0</v>
      </c>
      <c r="N868" s="624">
        <f>'7. LISTADO DE PELÍCULAS'!N647</f>
        <v>0</v>
      </c>
      <c r="O868" s="32"/>
      <c r="P868" s="352"/>
      <c r="Q868" s="352"/>
      <c r="R868" s="352"/>
    </row>
    <row r="869" spans="2:18" s="347" customFormat="1" ht="35.1" customHeight="1" x14ac:dyDescent="0.25">
      <c r="B869" s="618">
        <f>'7. LISTADO DE PELÍCULAS'!B648</f>
        <v>0</v>
      </c>
      <c r="C869" s="619">
        <f>'7. LISTADO DE PELÍCULAS'!C648</f>
        <v>0</v>
      </c>
      <c r="D869" s="618">
        <f>'7. LISTADO DE PELÍCULAS'!D648</f>
        <v>0</v>
      </c>
      <c r="E869" s="625" t="e">
        <f>VLOOKUP(D869,PAÍSES!$A$2:$C$200,3,FALSE)</f>
        <v>#N/A</v>
      </c>
      <c r="F869" s="622">
        <f>'7. LISTADO DE PELÍCULAS'!F648</f>
        <v>0</v>
      </c>
      <c r="G869" s="624">
        <f>'7. LISTADO DE PELÍCULAS'!G648</f>
        <v>0</v>
      </c>
      <c r="H869" s="622">
        <f>'7. LISTADO DE PELÍCULAS'!H648</f>
        <v>0</v>
      </c>
      <c r="I869" s="623">
        <f>'7. LISTADO DE PELÍCULAS'!I648</f>
        <v>0</v>
      </c>
      <c r="J869" s="623">
        <f>'7. LISTADO DE PELÍCULAS'!J648</f>
        <v>0</v>
      </c>
      <c r="K869" s="624">
        <f>'7. LISTADO DE PELÍCULAS'!K648</f>
        <v>0</v>
      </c>
      <c r="L869" s="622">
        <f>'7. LISTADO DE PELÍCULAS'!L648</f>
        <v>0</v>
      </c>
      <c r="M869" s="623">
        <f>'7. LISTADO DE PELÍCULAS'!M648</f>
        <v>0</v>
      </c>
      <c r="N869" s="624">
        <f>'7. LISTADO DE PELÍCULAS'!N648</f>
        <v>0</v>
      </c>
      <c r="O869" s="32"/>
      <c r="P869" s="352"/>
      <c r="Q869" s="352"/>
      <c r="R869" s="352"/>
    </row>
    <row r="870" spans="2:18" s="347" customFormat="1" ht="35.1" customHeight="1" x14ac:dyDescent="0.25">
      <c r="B870" s="618">
        <f>'7. LISTADO DE PELÍCULAS'!B649</f>
        <v>0</v>
      </c>
      <c r="C870" s="619">
        <f>'7. LISTADO DE PELÍCULAS'!C649</f>
        <v>0</v>
      </c>
      <c r="D870" s="618">
        <f>'7. LISTADO DE PELÍCULAS'!D649</f>
        <v>0</v>
      </c>
      <c r="E870" s="625" t="e">
        <f>VLOOKUP(D870,PAÍSES!$A$2:$C$200,3,FALSE)</f>
        <v>#N/A</v>
      </c>
      <c r="F870" s="622">
        <f>'7. LISTADO DE PELÍCULAS'!F649</f>
        <v>0</v>
      </c>
      <c r="G870" s="624">
        <f>'7. LISTADO DE PELÍCULAS'!G649</f>
        <v>0</v>
      </c>
      <c r="H870" s="622">
        <f>'7. LISTADO DE PELÍCULAS'!H649</f>
        <v>0</v>
      </c>
      <c r="I870" s="623">
        <f>'7. LISTADO DE PELÍCULAS'!I649</f>
        <v>0</v>
      </c>
      <c r="J870" s="623">
        <f>'7. LISTADO DE PELÍCULAS'!J649</f>
        <v>0</v>
      </c>
      <c r="K870" s="624">
        <f>'7. LISTADO DE PELÍCULAS'!K649</f>
        <v>0</v>
      </c>
      <c r="L870" s="622">
        <f>'7. LISTADO DE PELÍCULAS'!L649</f>
        <v>0</v>
      </c>
      <c r="M870" s="623">
        <f>'7. LISTADO DE PELÍCULAS'!M649</f>
        <v>0</v>
      </c>
      <c r="N870" s="624">
        <f>'7. LISTADO DE PELÍCULAS'!N649</f>
        <v>0</v>
      </c>
      <c r="O870" s="32"/>
      <c r="P870" s="352"/>
      <c r="Q870" s="352"/>
      <c r="R870" s="352"/>
    </row>
    <row r="871" spans="2:18" s="347" customFormat="1" ht="35.1" customHeight="1" x14ac:dyDescent="0.25">
      <c r="B871" s="618">
        <f>'7. LISTADO DE PELÍCULAS'!B650</f>
        <v>0</v>
      </c>
      <c r="C871" s="619">
        <f>'7. LISTADO DE PELÍCULAS'!C650</f>
        <v>0</v>
      </c>
      <c r="D871" s="618">
        <f>'7. LISTADO DE PELÍCULAS'!D650</f>
        <v>0</v>
      </c>
      <c r="E871" s="625" t="e">
        <f>VLOOKUP(D871,PAÍSES!$A$2:$C$200,3,FALSE)</f>
        <v>#N/A</v>
      </c>
      <c r="F871" s="622">
        <f>'7. LISTADO DE PELÍCULAS'!F650</f>
        <v>0</v>
      </c>
      <c r="G871" s="624">
        <f>'7. LISTADO DE PELÍCULAS'!G650</f>
        <v>0</v>
      </c>
      <c r="H871" s="622">
        <f>'7. LISTADO DE PELÍCULAS'!H650</f>
        <v>0</v>
      </c>
      <c r="I871" s="623">
        <f>'7. LISTADO DE PELÍCULAS'!I650</f>
        <v>0</v>
      </c>
      <c r="J871" s="623">
        <f>'7. LISTADO DE PELÍCULAS'!J650</f>
        <v>0</v>
      </c>
      <c r="K871" s="624">
        <f>'7. LISTADO DE PELÍCULAS'!K650</f>
        <v>0</v>
      </c>
      <c r="L871" s="622">
        <f>'7. LISTADO DE PELÍCULAS'!L650</f>
        <v>0</v>
      </c>
      <c r="M871" s="623">
        <f>'7. LISTADO DE PELÍCULAS'!M650</f>
        <v>0</v>
      </c>
      <c r="N871" s="624">
        <f>'7. LISTADO DE PELÍCULAS'!N650</f>
        <v>0</v>
      </c>
      <c r="O871" s="32"/>
      <c r="P871" s="352"/>
      <c r="Q871" s="352"/>
      <c r="R871" s="352"/>
    </row>
    <row r="872" spans="2:18" s="347" customFormat="1" ht="35.1" customHeight="1" x14ac:dyDescent="0.25">
      <c r="B872" s="618">
        <f>'7. LISTADO DE PELÍCULAS'!B651</f>
        <v>0</v>
      </c>
      <c r="C872" s="619">
        <f>'7. LISTADO DE PELÍCULAS'!C651</f>
        <v>0</v>
      </c>
      <c r="D872" s="618">
        <f>'7. LISTADO DE PELÍCULAS'!D651</f>
        <v>0</v>
      </c>
      <c r="E872" s="625" t="e">
        <f>VLOOKUP(D872,PAÍSES!$A$2:$C$200,3,FALSE)</f>
        <v>#N/A</v>
      </c>
      <c r="F872" s="622">
        <f>'7. LISTADO DE PELÍCULAS'!F651</f>
        <v>0</v>
      </c>
      <c r="G872" s="624">
        <f>'7. LISTADO DE PELÍCULAS'!G651</f>
        <v>0</v>
      </c>
      <c r="H872" s="622">
        <f>'7. LISTADO DE PELÍCULAS'!H651</f>
        <v>0</v>
      </c>
      <c r="I872" s="623">
        <f>'7. LISTADO DE PELÍCULAS'!I651</f>
        <v>0</v>
      </c>
      <c r="J872" s="623">
        <f>'7. LISTADO DE PELÍCULAS'!J651</f>
        <v>0</v>
      </c>
      <c r="K872" s="624">
        <f>'7. LISTADO DE PELÍCULAS'!K651</f>
        <v>0</v>
      </c>
      <c r="L872" s="622">
        <f>'7. LISTADO DE PELÍCULAS'!L651</f>
        <v>0</v>
      </c>
      <c r="M872" s="623">
        <f>'7. LISTADO DE PELÍCULAS'!M651</f>
        <v>0</v>
      </c>
      <c r="N872" s="624">
        <f>'7. LISTADO DE PELÍCULAS'!N651</f>
        <v>0</v>
      </c>
      <c r="O872" s="32"/>
      <c r="P872" s="352"/>
      <c r="Q872" s="352"/>
      <c r="R872" s="352"/>
    </row>
    <row r="873" spans="2:18" s="347" customFormat="1" ht="35.1" customHeight="1" x14ac:dyDescent="0.25">
      <c r="B873" s="618">
        <f>'7. LISTADO DE PELÍCULAS'!B652</f>
        <v>0</v>
      </c>
      <c r="C873" s="619">
        <f>'7. LISTADO DE PELÍCULAS'!C652</f>
        <v>0</v>
      </c>
      <c r="D873" s="618">
        <f>'7. LISTADO DE PELÍCULAS'!D652</f>
        <v>0</v>
      </c>
      <c r="E873" s="625" t="e">
        <f>VLOOKUP(D873,PAÍSES!$A$2:$C$200,3,FALSE)</f>
        <v>#N/A</v>
      </c>
      <c r="F873" s="622">
        <f>'7. LISTADO DE PELÍCULAS'!F652</f>
        <v>0</v>
      </c>
      <c r="G873" s="624">
        <f>'7. LISTADO DE PELÍCULAS'!G652</f>
        <v>0</v>
      </c>
      <c r="H873" s="622">
        <f>'7. LISTADO DE PELÍCULAS'!H652</f>
        <v>0</v>
      </c>
      <c r="I873" s="623">
        <f>'7. LISTADO DE PELÍCULAS'!I652</f>
        <v>0</v>
      </c>
      <c r="J873" s="623">
        <f>'7. LISTADO DE PELÍCULAS'!J652</f>
        <v>0</v>
      </c>
      <c r="K873" s="624">
        <f>'7. LISTADO DE PELÍCULAS'!K652</f>
        <v>0</v>
      </c>
      <c r="L873" s="622">
        <f>'7. LISTADO DE PELÍCULAS'!L652</f>
        <v>0</v>
      </c>
      <c r="M873" s="623">
        <f>'7. LISTADO DE PELÍCULAS'!M652</f>
        <v>0</v>
      </c>
      <c r="N873" s="624">
        <f>'7. LISTADO DE PELÍCULAS'!N652</f>
        <v>0</v>
      </c>
      <c r="O873" s="32"/>
      <c r="P873" s="352"/>
      <c r="Q873" s="352"/>
      <c r="R873" s="352"/>
    </row>
    <row r="874" spans="2:18" s="347" customFormat="1" ht="35.1" customHeight="1" x14ac:dyDescent="0.25">
      <c r="B874" s="618">
        <f>'7. LISTADO DE PELÍCULAS'!B653</f>
        <v>0</v>
      </c>
      <c r="C874" s="619">
        <f>'7. LISTADO DE PELÍCULAS'!C653</f>
        <v>0</v>
      </c>
      <c r="D874" s="618">
        <f>'7. LISTADO DE PELÍCULAS'!D653</f>
        <v>0</v>
      </c>
      <c r="E874" s="625" t="e">
        <f>VLOOKUP(D874,PAÍSES!$A$2:$C$200,3,FALSE)</f>
        <v>#N/A</v>
      </c>
      <c r="F874" s="622">
        <f>'7. LISTADO DE PELÍCULAS'!F653</f>
        <v>0</v>
      </c>
      <c r="G874" s="624">
        <f>'7. LISTADO DE PELÍCULAS'!G653</f>
        <v>0</v>
      </c>
      <c r="H874" s="622">
        <f>'7. LISTADO DE PELÍCULAS'!H653</f>
        <v>0</v>
      </c>
      <c r="I874" s="623">
        <f>'7. LISTADO DE PELÍCULAS'!I653</f>
        <v>0</v>
      </c>
      <c r="J874" s="623">
        <f>'7. LISTADO DE PELÍCULAS'!J653</f>
        <v>0</v>
      </c>
      <c r="K874" s="624">
        <f>'7. LISTADO DE PELÍCULAS'!K653</f>
        <v>0</v>
      </c>
      <c r="L874" s="622">
        <f>'7. LISTADO DE PELÍCULAS'!L653</f>
        <v>0</v>
      </c>
      <c r="M874" s="623">
        <f>'7. LISTADO DE PELÍCULAS'!M653</f>
        <v>0</v>
      </c>
      <c r="N874" s="624">
        <f>'7. LISTADO DE PELÍCULAS'!N653</f>
        <v>0</v>
      </c>
      <c r="O874" s="32"/>
      <c r="P874" s="352"/>
      <c r="Q874" s="352"/>
      <c r="R874" s="352"/>
    </row>
    <row r="875" spans="2:18" s="347" customFormat="1" ht="35.1" customHeight="1" x14ac:dyDescent="0.25">
      <c r="B875" s="618">
        <f>'7. LISTADO DE PELÍCULAS'!B654</f>
        <v>0</v>
      </c>
      <c r="C875" s="619">
        <f>'7. LISTADO DE PELÍCULAS'!C654</f>
        <v>0</v>
      </c>
      <c r="D875" s="618">
        <f>'7. LISTADO DE PELÍCULAS'!D654</f>
        <v>0</v>
      </c>
      <c r="E875" s="625" t="e">
        <f>VLOOKUP(D875,PAÍSES!$A$2:$C$200,3,FALSE)</f>
        <v>#N/A</v>
      </c>
      <c r="F875" s="622">
        <f>'7. LISTADO DE PELÍCULAS'!F654</f>
        <v>0</v>
      </c>
      <c r="G875" s="624">
        <f>'7. LISTADO DE PELÍCULAS'!G654</f>
        <v>0</v>
      </c>
      <c r="H875" s="622">
        <f>'7. LISTADO DE PELÍCULAS'!H654</f>
        <v>0</v>
      </c>
      <c r="I875" s="623">
        <f>'7. LISTADO DE PELÍCULAS'!I654</f>
        <v>0</v>
      </c>
      <c r="J875" s="623">
        <f>'7. LISTADO DE PELÍCULAS'!J654</f>
        <v>0</v>
      </c>
      <c r="K875" s="624">
        <f>'7. LISTADO DE PELÍCULAS'!K654</f>
        <v>0</v>
      </c>
      <c r="L875" s="622">
        <f>'7. LISTADO DE PELÍCULAS'!L654</f>
        <v>0</v>
      </c>
      <c r="M875" s="623">
        <f>'7. LISTADO DE PELÍCULAS'!M654</f>
        <v>0</v>
      </c>
      <c r="N875" s="624">
        <f>'7. LISTADO DE PELÍCULAS'!N654</f>
        <v>0</v>
      </c>
      <c r="O875" s="32"/>
      <c r="P875" s="352"/>
      <c r="Q875" s="352"/>
      <c r="R875" s="352"/>
    </row>
    <row r="876" spans="2:18" s="347" customFormat="1" ht="35.1" customHeight="1" x14ac:dyDescent="0.25">
      <c r="B876" s="618">
        <f>'7. LISTADO DE PELÍCULAS'!B655</f>
        <v>0</v>
      </c>
      <c r="C876" s="619">
        <f>'7. LISTADO DE PELÍCULAS'!C655</f>
        <v>0</v>
      </c>
      <c r="D876" s="618">
        <f>'7. LISTADO DE PELÍCULAS'!D655</f>
        <v>0</v>
      </c>
      <c r="E876" s="625" t="e">
        <f>VLOOKUP(D876,PAÍSES!$A$2:$C$200,3,FALSE)</f>
        <v>#N/A</v>
      </c>
      <c r="F876" s="622">
        <f>'7. LISTADO DE PELÍCULAS'!F655</f>
        <v>0</v>
      </c>
      <c r="G876" s="624">
        <f>'7. LISTADO DE PELÍCULAS'!G655</f>
        <v>0</v>
      </c>
      <c r="H876" s="622">
        <f>'7. LISTADO DE PELÍCULAS'!H655</f>
        <v>0</v>
      </c>
      <c r="I876" s="623">
        <f>'7. LISTADO DE PELÍCULAS'!I655</f>
        <v>0</v>
      </c>
      <c r="J876" s="623">
        <f>'7. LISTADO DE PELÍCULAS'!J655</f>
        <v>0</v>
      </c>
      <c r="K876" s="624">
        <f>'7. LISTADO DE PELÍCULAS'!K655</f>
        <v>0</v>
      </c>
      <c r="L876" s="622">
        <f>'7. LISTADO DE PELÍCULAS'!L655</f>
        <v>0</v>
      </c>
      <c r="M876" s="623">
        <f>'7. LISTADO DE PELÍCULAS'!M655</f>
        <v>0</v>
      </c>
      <c r="N876" s="624">
        <f>'7. LISTADO DE PELÍCULAS'!N655</f>
        <v>0</v>
      </c>
      <c r="O876" s="32"/>
      <c r="P876" s="352"/>
      <c r="Q876" s="352"/>
      <c r="R876" s="352"/>
    </row>
    <row r="877" spans="2:18" s="347" customFormat="1" ht="35.1" customHeight="1" x14ac:dyDescent="0.25">
      <c r="B877" s="618">
        <f>'7. LISTADO DE PELÍCULAS'!B656</f>
        <v>0</v>
      </c>
      <c r="C877" s="619">
        <f>'7. LISTADO DE PELÍCULAS'!C656</f>
        <v>0</v>
      </c>
      <c r="D877" s="618">
        <f>'7. LISTADO DE PELÍCULAS'!D656</f>
        <v>0</v>
      </c>
      <c r="E877" s="625" t="e">
        <f>VLOOKUP(D877,PAÍSES!$A$2:$C$200,3,FALSE)</f>
        <v>#N/A</v>
      </c>
      <c r="F877" s="622">
        <f>'7. LISTADO DE PELÍCULAS'!F656</f>
        <v>0</v>
      </c>
      <c r="G877" s="624">
        <f>'7. LISTADO DE PELÍCULAS'!G656</f>
        <v>0</v>
      </c>
      <c r="H877" s="622">
        <f>'7. LISTADO DE PELÍCULAS'!H656</f>
        <v>0</v>
      </c>
      <c r="I877" s="623">
        <f>'7. LISTADO DE PELÍCULAS'!I656</f>
        <v>0</v>
      </c>
      <c r="J877" s="623">
        <f>'7. LISTADO DE PELÍCULAS'!J656</f>
        <v>0</v>
      </c>
      <c r="K877" s="624">
        <f>'7. LISTADO DE PELÍCULAS'!K656</f>
        <v>0</v>
      </c>
      <c r="L877" s="622">
        <f>'7. LISTADO DE PELÍCULAS'!L656</f>
        <v>0</v>
      </c>
      <c r="M877" s="623">
        <f>'7. LISTADO DE PELÍCULAS'!M656</f>
        <v>0</v>
      </c>
      <c r="N877" s="624">
        <f>'7. LISTADO DE PELÍCULAS'!N656</f>
        <v>0</v>
      </c>
      <c r="O877" s="32"/>
      <c r="P877" s="352"/>
      <c r="Q877" s="352"/>
      <c r="R877" s="352"/>
    </row>
    <row r="878" spans="2:18" s="347" customFormat="1" ht="35.1" customHeight="1" x14ac:dyDescent="0.25">
      <c r="B878" s="618">
        <f>'7. LISTADO DE PELÍCULAS'!B657</f>
        <v>0</v>
      </c>
      <c r="C878" s="619">
        <f>'7. LISTADO DE PELÍCULAS'!C657</f>
        <v>0</v>
      </c>
      <c r="D878" s="618">
        <f>'7. LISTADO DE PELÍCULAS'!D657</f>
        <v>0</v>
      </c>
      <c r="E878" s="625" t="e">
        <f>VLOOKUP(D878,PAÍSES!$A$2:$C$200,3,FALSE)</f>
        <v>#N/A</v>
      </c>
      <c r="F878" s="622">
        <f>'7. LISTADO DE PELÍCULAS'!F657</f>
        <v>0</v>
      </c>
      <c r="G878" s="624">
        <f>'7. LISTADO DE PELÍCULAS'!G657</f>
        <v>0</v>
      </c>
      <c r="H878" s="622">
        <f>'7. LISTADO DE PELÍCULAS'!H657</f>
        <v>0</v>
      </c>
      <c r="I878" s="623">
        <f>'7. LISTADO DE PELÍCULAS'!I657</f>
        <v>0</v>
      </c>
      <c r="J878" s="623">
        <f>'7. LISTADO DE PELÍCULAS'!J657</f>
        <v>0</v>
      </c>
      <c r="K878" s="624">
        <f>'7. LISTADO DE PELÍCULAS'!K657</f>
        <v>0</v>
      </c>
      <c r="L878" s="622">
        <f>'7. LISTADO DE PELÍCULAS'!L657</f>
        <v>0</v>
      </c>
      <c r="M878" s="623">
        <f>'7. LISTADO DE PELÍCULAS'!M657</f>
        <v>0</v>
      </c>
      <c r="N878" s="624">
        <f>'7. LISTADO DE PELÍCULAS'!N657</f>
        <v>0</v>
      </c>
      <c r="O878" s="32"/>
      <c r="P878" s="352"/>
      <c r="Q878" s="352"/>
      <c r="R878" s="352"/>
    </row>
    <row r="879" spans="2:18" s="347" customFormat="1" ht="35.1" customHeight="1" x14ac:dyDescent="0.25">
      <c r="B879" s="618">
        <f>'7. LISTADO DE PELÍCULAS'!B658</f>
        <v>0</v>
      </c>
      <c r="C879" s="619">
        <f>'7. LISTADO DE PELÍCULAS'!C658</f>
        <v>0</v>
      </c>
      <c r="D879" s="618">
        <f>'7. LISTADO DE PELÍCULAS'!D658</f>
        <v>0</v>
      </c>
      <c r="E879" s="625" t="e">
        <f>VLOOKUP(D879,PAÍSES!$A$2:$C$200,3,FALSE)</f>
        <v>#N/A</v>
      </c>
      <c r="F879" s="622">
        <f>'7. LISTADO DE PELÍCULAS'!F658</f>
        <v>0</v>
      </c>
      <c r="G879" s="624">
        <f>'7. LISTADO DE PELÍCULAS'!G658</f>
        <v>0</v>
      </c>
      <c r="H879" s="622">
        <f>'7. LISTADO DE PELÍCULAS'!H658</f>
        <v>0</v>
      </c>
      <c r="I879" s="623">
        <f>'7. LISTADO DE PELÍCULAS'!I658</f>
        <v>0</v>
      </c>
      <c r="J879" s="623">
        <f>'7. LISTADO DE PELÍCULAS'!J658</f>
        <v>0</v>
      </c>
      <c r="K879" s="624">
        <f>'7. LISTADO DE PELÍCULAS'!K658</f>
        <v>0</v>
      </c>
      <c r="L879" s="622">
        <f>'7. LISTADO DE PELÍCULAS'!L658</f>
        <v>0</v>
      </c>
      <c r="M879" s="623">
        <f>'7. LISTADO DE PELÍCULAS'!M658</f>
        <v>0</v>
      </c>
      <c r="N879" s="624">
        <f>'7. LISTADO DE PELÍCULAS'!N658</f>
        <v>0</v>
      </c>
      <c r="O879" s="32"/>
      <c r="P879" s="352"/>
      <c r="Q879" s="352"/>
      <c r="R879" s="352"/>
    </row>
    <row r="880" spans="2:18" s="347" customFormat="1" ht="35.1" customHeight="1" x14ac:dyDescent="0.25">
      <c r="B880" s="618">
        <f>'7. LISTADO DE PELÍCULAS'!B659</f>
        <v>0</v>
      </c>
      <c r="C880" s="619">
        <f>'7. LISTADO DE PELÍCULAS'!C659</f>
        <v>0</v>
      </c>
      <c r="D880" s="618">
        <f>'7. LISTADO DE PELÍCULAS'!D659</f>
        <v>0</v>
      </c>
      <c r="E880" s="625" t="e">
        <f>VLOOKUP(D880,PAÍSES!$A$2:$C$200,3,FALSE)</f>
        <v>#N/A</v>
      </c>
      <c r="F880" s="622">
        <f>'7. LISTADO DE PELÍCULAS'!F659</f>
        <v>0</v>
      </c>
      <c r="G880" s="624">
        <f>'7. LISTADO DE PELÍCULAS'!G659</f>
        <v>0</v>
      </c>
      <c r="H880" s="622">
        <f>'7. LISTADO DE PELÍCULAS'!H659</f>
        <v>0</v>
      </c>
      <c r="I880" s="623">
        <f>'7. LISTADO DE PELÍCULAS'!I659</f>
        <v>0</v>
      </c>
      <c r="J880" s="623">
        <f>'7. LISTADO DE PELÍCULAS'!J659</f>
        <v>0</v>
      </c>
      <c r="K880" s="624">
        <f>'7. LISTADO DE PELÍCULAS'!K659</f>
        <v>0</v>
      </c>
      <c r="L880" s="622">
        <f>'7. LISTADO DE PELÍCULAS'!L659</f>
        <v>0</v>
      </c>
      <c r="M880" s="623">
        <f>'7. LISTADO DE PELÍCULAS'!M659</f>
        <v>0</v>
      </c>
      <c r="N880" s="624">
        <f>'7. LISTADO DE PELÍCULAS'!N659</f>
        <v>0</v>
      </c>
      <c r="O880" s="32"/>
      <c r="P880" s="352"/>
      <c r="Q880" s="352"/>
      <c r="R880" s="352"/>
    </row>
    <row r="881" spans="2:18" s="347" customFormat="1" ht="35.1" customHeight="1" x14ac:dyDescent="0.25">
      <c r="B881" s="618">
        <f>'7. LISTADO DE PELÍCULAS'!B660</f>
        <v>0</v>
      </c>
      <c r="C881" s="619">
        <f>'7. LISTADO DE PELÍCULAS'!C660</f>
        <v>0</v>
      </c>
      <c r="D881" s="618">
        <f>'7. LISTADO DE PELÍCULAS'!D660</f>
        <v>0</v>
      </c>
      <c r="E881" s="625" t="e">
        <f>VLOOKUP(D881,PAÍSES!$A$2:$C$200,3,FALSE)</f>
        <v>#N/A</v>
      </c>
      <c r="F881" s="622">
        <f>'7. LISTADO DE PELÍCULAS'!F660</f>
        <v>0</v>
      </c>
      <c r="G881" s="624">
        <f>'7. LISTADO DE PELÍCULAS'!G660</f>
        <v>0</v>
      </c>
      <c r="H881" s="622">
        <f>'7. LISTADO DE PELÍCULAS'!H660</f>
        <v>0</v>
      </c>
      <c r="I881" s="623">
        <f>'7. LISTADO DE PELÍCULAS'!I660</f>
        <v>0</v>
      </c>
      <c r="J881" s="623">
        <f>'7. LISTADO DE PELÍCULAS'!J660</f>
        <v>0</v>
      </c>
      <c r="K881" s="624">
        <f>'7. LISTADO DE PELÍCULAS'!K660</f>
        <v>0</v>
      </c>
      <c r="L881" s="622">
        <f>'7. LISTADO DE PELÍCULAS'!L660</f>
        <v>0</v>
      </c>
      <c r="M881" s="623">
        <f>'7. LISTADO DE PELÍCULAS'!M660</f>
        <v>0</v>
      </c>
      <c r="N881" s="624">
        <f>'7. LISTADO DE PELÍCULAS'!N660</f>
        <v>0</v>
      </c>
      <c r="O881" s="32"/>
      <c r="P881" s="352"/>
      <c r="Q881" s="352"/>
      <c r="R881" s="352"/>
    </row>
    <row r="882" spans="2:18" s="347" customFormat="1" ht="35.1" customHeight="1" x14ac:dyDescent="0.25">
      <c r="B882" s="618">
        <f>'7. LISTADO DE PELÍCULAS'!B661</f>
        <v>0</v>
      </c>
      <c r="C882" s="619">
        <f>'7. LISTADO DE PELÍCULAS'!C661</f>
        <v>0</v>
      </c>
      <c r="D882" s="618">
        <f>'7. LISTADO DE PELÍCULAS'!D661</f>
        <v>0</v>
      </c>
      <c r="E882" s="625" t="e">
        <f>VLOOKUP(D882,PAÍSES!$A$2:$C$200,3,FALSE)</f>
        <v>#N/A</v>
      </c>
      <c r="F882" s="622">
        <f>'7. LISTADO DE PELÍCULAS'!F661</f>
        <v>0</v>
      </c>
      <c r="G882" s="624">
        <f>'7. LISTADO DE PELÍCULAS'!G661</f>
        <v>0</v>
      </c>
      <c r="H882" s="622">
        <f>'7. LISTADO DE PELÍCULAS'!H661</f>
        <v>0</v>
      </c>
      <c r="I882" s="623">
        <f>'7. LISTADO DE PELÍCULAS'!I661</f>
        <v>0</v>
      </c>
      <c r="J882" s="623">
        <f>'7. LISTADO DE PELÍCULAS'!J661</f>
        <v>0</v>
      </c>
      <c r="K882" s="624">
        <f>'7. LISTADO DE PELÍCULAS'!K661</f>
        <v>0</v>
      </c>
      <c r="L882" s="622">
        <f>'7. LISTADO DE PELÍCULAS'!L661</f>
        <v>0</v>
      </c>
      <c r="M882" s="623">
        <f>'7. LISTADO DE PELÍCULAS'!M661</f>
        <v>0</v>
      </c>
      <c r="N882" s="624">
        <f>'7. LISTADO DE PELÍCULAS'!N661</f>
        <v>0</v>
      </c>
      <c r="O882" s="32"/>
      <c r="P882" s="352"/>
      <c r="Q882" s="352"/>
      <c r="R882" s="352"/>
    </row>
    <row r="883" spans="2:18" s="347" customFormat="1" ht="35.1" customHeight="1" x14ac:dyDescent="0.25">
      <c r="B883" s="618">
        <f>'7. LISTADO DE PELÍCULAS'!B662</f>
        <v>0</v>
      </c>
      <c r="C883" s="619">
        <f>'7. LISTADO DE PELÍCULAS'!C662</f>
        <v>0</v>
      </c>
      <c r="D883" s="618">
        <f>'7. LISTADO DE PELÍCULAS'!D662</f>
        <v>0</v>
      </c>
      <c r="E883" s="625" t="e">
        <f>VLOOKUP(D883,PAÍSES!$A$2:$C$200,3,FALSE)</f>
        <v>#N/A</v>
      </c>
      <c r="F883" s="622">
        <f>'7. LISTADO DE PELÍCULAS'!F662</f>
        <v>0</v>
      </c>
      <c r="G883" s="624">
        <f>'7. LISTADO DE PELÍCULAS'!G662</f>
        <v>0</v>
      </c>
      <c r="H883" s="622">
        <f>'7. LISTADO DE PELÍCULAS'!H662</f>
        <v>0</v>
      </c>
      <c r="I883" s="623">
        <f>'7. LISTADO DE PELÍCULAS'!I662</f>
        <v>0</v>
      </c>
      <c r="J883" s="623">
        <f>'7. LISTADO DE PELÍCULAS'!J662</f>
        <v>0</v>
      </c>
      <c r="K883" s="624">
        <f>'7. LISTADO DE PELÍCULAS'!K662</f>
        <v>0</v>
      </c>
      <c r="L883" s="622">
        <f>'7. LISTADO DE PELÍCULAS'!L662</f>
        <v>0</v>
      </c>
      <c r="M883" s="623">
        <f>'7. LISTADO DE PELÍCULAS'!M662</f>
        <v>0</v>
      </c>
      <c r="N883" s="624">
        <f>'7. LISTADO DE PELÍCULAS'!N662</f>
        <v>0</v>
      </c>
      <c r="O883" s="32"/>
      <c r="P883" s="352"/>
      <c r="Q883" s="352"/>
      <c r="R883" s="352"/>
    </row>
    <row r="884" spans="2:18" s="347" customFormat="1" ht="35.1" customHeight="1" x14ac:dyDescent="0.25">
      <c r="B884" s="618">
        <f>'7. LISTADO DE PELÍCULAS'!B663</f>
        <v>0</v>
      </c>
      <c r="C884" s="619">
        <f>'7. LISTADO DE PELÍCULAS'!C663</f>
        <v>0</v>
      </c>
      <c r="D884" s="618">
        <f>'7. LISTADO DE PELÍCULAS'!D663</f>
        <v>0</v>
      </c>
      <c r="E884" s="625" t="e">
        <f>VLOOKUP(D884,PAÍSES!$A$2:$C$200,3,FALSE)</f>
        <v>#N/A</v>
      </c>
      <c r="F884" s="622">
        <f>'7. LISTADO DE PELÍCULAS'!F663</f>
        <v>0</v>
      </c>
      <c r="G884" s="624">
        <f>'7. LISTADO DE PELÍCULAS'!G663</f>
        <v>0</v>
      </c>
      <c r="H884" s="622">
        <f>'7. LISTADO DE PELÍCULAS'!H663</f>
        <v>0</v>
      </c>
      <c r="I884" s="623">
        <f>'7. LISTADO DE PELÍCULAS'!I663</f>
        <v>0</v>
      </c>
      <c r="J884" s="623">
        <f>'7. LISTADO DE PELÍCULAS'!J663</f>
        <v>0</v>
      </c>
      <c r="K884" s="624">
        <f>'7. LISTADO DE PELÍCULAS'!K663</f>
        <v>0</v>
      </c>
      <c r="L884" s="622">
        <f>'7. LISTADO DE PELÍCULAS'!L663</f>
        <v>0</v>
      </c>
      <c r="M884" s="623">
        <f>'7. LISTADO DE PELÍCULAS'!M663</f>
        <v>0</v>
      </c>
      <c r="N884" s="624">
        <f>'7. LISTADO DE PELÍCULAS'!N663</f>
        <v>0</v>
      </c>
      <c r="O884" s="32"/>
      <c r="P884" s="352"/>
      <c r="Q884" s="352"/>
      <c r="R884" s="352"/>
    </row>
    <row r="885" spans="2:18" s="347" customFormat="1" ht="35.1" customHeight="1" x14ac:dyDescent="0.25">
      <c r="B885" s="618">
        <f>'7. LISTADO DE PELÍCULAS'!B664</f>
        <v>0</v>
      </c>
      <c r="C885" s="619">
        <f>'7. LISTADO DE PELÍCULAS'!C664</f>
        <v>0</v>
      </c>
      <c r="D885" s="618">
        <f>'7. LISTADO DE PELÍCULAS'!D664</f>
        <v>0</v>
      </c>
      <c r="E885" s="625" t="e">
        <f>VLOOKUP(D885,PAÍSES!$A$2:$C$200,3,FALSE)</f>
        <v>#N/A</v>
      </c>
      <c r="F885" s="622">
        <f>'7. LISTADO DE PELÍCULAS'!F664</f>
        <v>0</v>
      </c>
      <c r="G885" s="624">
        <f>'7. LISTADO DE PELÍCULAS'!G664</f>
        <v>0</v>
      </c>
      <c r="H885" s="622">
        <f>'7. LISTADO DE PELÍCULAS'!H664</f>
        <v>0</v>
      </c>
      <c r="I885" s="623">
        <f>'7. LISTADO DE PELÍCULAS'!I664</f>
        <v>0</v>
      </c>
      <c r="J885" s="623">
        <f>'7. LISTADO DE PELÍCULAS'!J664</f>
        <v>0</v>
      </c>
      <c r="K885" s="624">
        <f>'7. LISTADO DE PELÍCULAS'!K664</f>
        <v>0</v>
      </c>
      <c r="L885" s="622">
        <f>'7. LISTADO DE PELÍCULAS'!L664</f>
        <v>0</v>
      </c>
      <c r="M885" s="623">
        <f>'7. LISTADO DE PELÍCULAS'!M664</f>
        <v>0</v>
      </c>
      <c r="N885" s="624">
        <f>'7. LISTADO DE PELÍCULAS'!N664</f>
        <v>0</v>
      </c>
      <c r="O885" s="32"/>
      <c r="P885" s="352"/>
      <c r="Q885" s="352"/>
      <c r="R885" s="352"/>
    </row>
    <row r="886" spans="2:18" s="347" customFormat="1" ht="35.1" customHeight="1" x14ac:dyDescent="0.25">
      <c r="B886" s="618">
        <f>'7. LISTADO DE PELÍCULAS'!B665</f>
        <v>0</v>
      </c>
      <c r="C886" s="619">
        <f>'7. LISTADO DE PELÍCULAS'!C665</f>
        <v>0</v>
      </c>
      <c r="D886" s="618">
        <f>'7. LISTADO DE PELÍCULAS'!D665</f>
        <v>0</v>
      </c>
      <c r="E886" s="625" t="e">
        <f>VLOOKUP(D886,PAÍSES!$A$2:$C$200,3,FALSE)</f>
        <v>#N/A</v>
      </c>
      <c r="F886" s="622">
        <f>'7. LISTADO DE PELÍCULAS'!F665</f>
        <v>0</v>
      </c>
      <c r="G886" s="624">
        <f>'7. LISTADO DE PELÍCULAS'!G665</f>
        <v>0</v>
      </c>
      <c r="H886" s="622">
        <f>'7. LISTADO DE PELÍCULAS'!H665</f>
        <v>0</v>
      </c>
      <c r="I886" s="623">
        <f>'7. LISTADO DE PELÍCULAS'!I665</f>
        <v>0</v>
      </c>
      <c r="J886" s="623">
        <f>'7. LISTADO DE PELÍCULAS'!J665</f>
        <v>0</v>
      </c>
      <c r="K886" s="624">
        <f>'7. LISTADO DE PELÍCULAS'!K665</f>
        <v>0</v>
      </c>
      <c r="L886" s="622">
        <f>'7. LISTADO DE PELÍCULAS'!L665</f>
        <v>0</v>
      </c>
      <c r="M886" s="623">
        <f>'7. LISTADO DE PELÍCULAS'!M665</f>
        <v>0</v>
      </c>
      <c r="N886" s="624">
        <f>'7. LISTADO DE PELÍCULAS'!N665</f>
        <v>0</v>
      </c>
      <c r="O886" s="32"/>
      <c r="P886" s="352"/>
      <c r="Q886" s="352"/>
      <c r="R886" s="352"/>
    </row>
    <row r="887" spans="2:18" s="347" customFormat="1" ht="35.1" customHeight="1" x14ac:dyDescent="0.25">
      <c r="B887" s="618">
        <f>'7. LISTADO DE PELÍCULAS'!B666</f>
        <v>0</v>
      </c>
      <c r="C887" s="619">
        <f>'7. LISTADO DE PELÍCULAS'!C666</f>
        <v>0</v>
      </c>
      <c r="D887" s="618">
        <f>'7. LISTADO DE PELÍCULAS'!D666</f>
        <v>0</v>
      </c>
      <c r="E887" s="625" t="e">
        <f>VLOOKUP(D887,PAÍSES!$A$2:$C$200,3,FALSE)</f>
        <v>#N/A</v>
      </c>
      <c r="F887" s="622">
        <f>'7. LISTADO DE PELÍCULAS'!F666</f>
        <v>0</v>
      </c>
      <c r="G887" s="624">
        <f>'7. LISTADO DE PELÍCULAS'!G666</f>
        <v>0</v>
      </c>
      <c r="H887" s="622">
        <f>'7. LISTADO DE PELÍCULAS'!H666</f>
        <v>0</v>
      </c>
      <c r="I887" s="623">
        <f>'7. LISTADO DE PELÍCULAS'!I666</f>
        <v>0</v>
      </c>
      <c r="J887" s="623">
        <f>'7. LISTADO DE PELÍCULAS'!J666</f>
        <v>0</v>
      </c>
      <c r="K887" s="624">
        <f>'7. LISTADO DE PELÍCULAS'!K666</f>
        <v>0</v>
      </c>
      <c r="L887" s="622">
        <f>'7. LISTADO DE PELÍCULAS'!L666</f>
        <v>0</v>
      </c>
      <c r="M887" s="623">
        <f>'7. LISTADO DE PELÍCULAS'!M666</f>
        <v>0</v>
      </c>
      <c r="N887" s="624">
        <f>'7. LISTADO DE PELÍCULAS'!N666</f>
        <v>0</v>
      </c>
      <c r="O887" s="32"/>
      <c r="P887" s="352"/>
      <c r="Q887" s="352"/>
      <c r="R887" s="352"/>
    </row>
    <row r="888" spans="2:18" s="347" customFormat="1" ht="35.1" customHeight="1" x14ac:dyDescent="0.25">
      <c r="B888" s="618">
        <f>'7. LISTADO DE PELÍCULAS'!B667</f>
        <v>0</v>
      </c>
      <c r="C888" s="619">
        <f>'7. LISTADO DE PELÍCULAS'!C667</f>
        <v>0</v>
      </c>
      <c r="D888" s="618">
        <f>'7. LISTADO DE PELÍCULAS'!D667</f>
        <v>0</v>
      </c>
      <c r="E888" s="625" t="e">
        <f>VLOOKUP(D888,PAÍSES!$A$2:$C$200,3,FALSE)</f>
        <v>#N/A</v>
      </c>
      <c r="F888" s="622">
        <f>'7. LISTADO DE PELÍCULAS'!F667</f>
        <v>0</v>
      </c>
      <c r="G888" s="624">
        <f>'7. LISTADO DE PELÍCULAS'!G667</f>
        <v>0</v>
      </c>
      <c r="H888" s="622">
        <f>'7. LISTADO DE PELÍCULAS'!H667</f>
        <v>0</v>
      </c>
      <c r="I888" s="623">
        <f>'7. LISTADO DE PELÍCULAS'!I667</f>
        <v>0</v>
      </c>
      <c r="J888" s="623">
        <f>'7. LISTADO DE PELÍCULAS'!J667</f>
        <v>0</v>
      </c>
      <c r="K888" s="624">
        <f>'7. LISTADO DE PELÍCULAS'!K667</f>
        <v>0</v>
      </c>
      <c r="L888" s="622">
        <f>'7. LISTADO DE PELÍCULAS'!L667</f>
        <v>0</v>
      </c>
      <c r="M888" s="623">
        <f>'7. LISTADO DE PELÍCULAS'!M667</f>
        <v>0</v>
      </c>
      <c r="N888" s="624">
        <f>'7. LISTADO DE PELÍCULAS'!N667</f>
        <v>0</v>
      </c>
      <c r="O888" s="32"/>
      <c r="P888" s="352"/>
      <c r="Q888" s="352"/>
      <c r="R888" s="352"/>
    </row>
    <row r="889" spans="2:18" s="347" customFormat="1" ht="35.1" customHeight="1" x14ac:dyDescent="0.25">
      <c r="B889" s="618">
        <f>'7. LISTADO DE PELÍCULAS'!B668</f>
        <v>0</v>
      </c>
      <c r="C889" s="619">
        <f>'7. LISTADO DE PELÍCULAS'!C668</f>
        <v>0</v>
      </c>
      <c r="D889" s="618">
        <f>'7. LISTADO DE PELÍCULAS'!D668</f>
        <v>0</v>
      </c>
      <c r="E889" s="625" t="e">
        <f>VLOOKUP(D889,PAÍSES!$A$2:$C$200,3,FALSE)</f>
        <v>#N/A</v>
      </c>
      <c r="F889" s="622">
        <f>'7. LISTADO DE PELÍCULAS'!F668</f>
        <v>0</v>
      </c>
      <c r="G889" s="624">
        <f>'7. LISTADO DE PELÍCULAS'!G668</f>
        <v>0</v>
      </c>
      <c r="H889" s="622">
        <f>'7. LISTADO DE PELÍCULAS'!H668</f>
        <v>0</v>
      </c>
      <c r="I889" s="623">
        <f>'7. LISTADO DE PELÍCULAS'!I668</f>
        <v>0</v>
      </c>
      <c r="J889" s="623">
        <f>'7. LISTADO DE PELÍCULAS'!J668</f>
        <v>0</v>
      </c>
      <c r="K889" s="624">
        <f>'7. LISTADO DE PELÍCULAS'!K668</f>
        <v>0</v>
      </c>
      <c r="L889" s="622">
        <f>'7. LISTADO DE PELÍCULAS'!L668</f>
        <v>0</v>
      </c>
      <c r="M889" s="623">
        <f>'7. LISTADO DE PELÍCULAS'!M668</f>
        <v>0</v>
      </c>
      <c r="N889" s="624">
        <f>'7. LISTADO DE PELÍCULAS'!N668</f>
        <v>0</v>
      </c>
      <c r="O889" s="32"/>
      <c r="P889" s="352"/>
      <c r="Q889" s="352"/>
      <c r="R889" s="352"/>
    </row>
    <row r="890" spans="2:18" s="347" customFormat="1" ht="35.1" customHeight="1" x14ac:dyDescent="0.25">
      <c r="B890" s="618">
        <f>'7. LISTADO DE PELÍCULAS'!B669</f>
        <v>0</v>
      </c>
      <c r="C890" s="619">
        <f>'7. LISTADO DE PELÍCULAS'!C669</f>
        <v>0</v>
      </c>
      <c r="D890" s="618">
        <f>'7. LISTADO DE PELÍCULAS'!D669</f>
        <v>0</v>
      </c>
      <c r="E890" s="625" t="e">
        <f>VLOOKUP(D890,PAÍSES!$A$2:$C$200,3,FALSE)</f>
        <v>#N/A</v>
      </c>
      <c r="F890" s="622">
        <f>'7. LISTADO DE PELÍCULAS'!F669</f>
        <v>0</v>
      </c>
      <c r="G890" s="624">
        <f>'7. LISTADO DE PELÍCULAS'!G669</f>
        <v>0</v>
      </c>
      <c r="H890" s="622">
        <f>'7. LISTADO DE PELÍCULAS'!H669</f>
        <v>0</v>
      </c>
      <c r="I890" s="623">
        <f>'7. LISTADO DE PELÍCULAS'!I669</f>
        <v>0</v>
      </c>
      <c r="J890" s="623">
        <f>'7. LISTADO DE PELÍCULAS'!J669</f>
        <v>0</v>
      </c>
      <c r="K890" s="624">
        <f>'7. LISTADO DE PELÍCULAS'!K669</f>
        <v>0</v>
      </c>
      <c r="L890" s="622">
        <f>'7. LISTADO DE PELÍCULAS'!L669</f>
        <v>0</v>
      </c>
      <c r="M890" s="623">
        <f>'7. LISTADO DE PELÍCULAS'!M669</f>
        <v>0</v>
      </c>
      <c r="N890" s="624">
        <f>'7. LISTADO DE PELÍCULAS'!N669</f>
        <v>0</v>
      </c>
      <c r="O890" s="32"/>
      <c r="P890" s="352"/>
      <c r="Q890" s="352"/>
      <c r="R890" s="352"/>
    </row>
    <row r="891" spans="2:18" s="347" customFormat="1" ht="35.1" customHeight="1" x14ac:dyDescent="0.25">
      <c r="B891" s="618">
        <f>'7. LISTADO DE PELÍCULAS'!B670</f>
        <v>0</v>
      </c>
      <c r="C891" s="619">
        <f>'7. LISTADO DE PELÍCULAS'!C670</f>
        <v>0</v>
      </c>
      <c r="D891" s="618">
        <f>'7. LISTADO DE PELÍCULAS'!D670</f>
        <v>0</v>
      </c>
      <c r="E891" s="625" t="e">
        <f>VLOOKUP(D891,PAÍSES!$A$2:$C$200,3,FALSE)</f>
        <v>#N/A</v>
      </c>
      <c r="F891" s="622">
        <f>'7. LISTADO DE PELÍCULAS'!F670</f>
        <v>0</v>
      </c>
      <c r="G891" s="624">
        <f>'7. LISTADO DE PELÍCULAS'!G670</f>
        <v>0</v>
      </c>
      <c r="H891" s="622">
        <f>'7. LISTADO DE PELÍCULAS'!H670</f>
        <v>0</v>
      </c>
      <c r="I891" s="623">
        <f>'7. LISTADO DE PELÍCULAS'!I670</f>
        <v>0</v>
      </c>
      <c r="J891" s="623">
        <f>'7. LISTADO DE PELÍCULAS'!J670</f>
        <v>0</v>
      </c>
      <c r="K891" s="624">
        <f>'7. LISTADO DE PELÍCULAS'!K670</f>
        <v>0</v>
      </c>
      <c r="L891" s="622">
        <f>'7. LISTADO DE PELÍCULAS'!L670</f>
        <v>0</v>
      </c>
      <c r="M891" s="623">
        <f>'7. LISTADO DE PELÍCULAS'!M670</f>
        <v>0</v>
      </c>
      <c r="N891" s="624">
        <f>'7. LISTADO DE PELÍCULAS'!N670</f>
        <v>0</v>
      </c>
      <c r="O891" s="32"/>
      <c r="P891" s="352"/>
      <c r="Q891" s="352"/>
      <c r="R891" s="352"/>
    </row>
    <row r="892" spans="2:18" s="347" customFormat="1" ht="35.1" customHeight="1" x14ac:dyDescent="0.25">
      <c r="B892" s="618">
        <f>'7. LISTADO DE PELÍCULAS'!B671</f>
        <v>0</v>
      </c>
      <c r="C892" s="619">
        <f>'7. LISTADO DE PELÍCULAS'!C671</f>
        <v>0</v>
      </c>
      <c r="D892" s="618">
        <f>'7. LISTADO DE PELÍCULAS'!D671</f>
        <v>0</v>
      </c>
      <c r="E892" s="625" t="e">
        <f>VLOOKUP(D892,PAÍSES!$A$2:$C$200,3,FALSE)</f>
        <v>#N/A</v>
      </c>
      <c r="F892" s="622">
        <f>'7. LISTADO DE PELÍCULAS'!F671</f>
        <v>0</v>
      </c>
      <c r="G892" s="624">
        <f>'7. LISTADO DE PELÍCULAS'!G671</f>
        <v>0</v>
      </c>
      <c r="H892" s="622">
        <f>'7. LISTADO DE PELÍCULAS'!H671</f>
        <v>0</v>
      </c>
      <c r="I892" s="623">
        <f>'7. LISTADO DE PELÍCULAS'!I671</f>
        <v>0</v>
      </c>
      <c r="J892" s="623">
        <f>'7. LISTADO DE PELÍCULAS'!J671</f>
        <v>0</v>
      </c>
      <c r="K892" s="624">
        <f>'7. LISTADO DE PELÍCULAS'!K671</f>
        <v>0</v>
      </c>
      <c r="L892" s="622">
        <f>'7. LISTADO DE PELÍCULAS'!L671</f>
        <v>0</v>
      </c>
      <c r="M892" s="623">
        <f>'7. LISTADO DE PELÍCULAS'!M671</f>
        <v>0</v>
      </c>
      <c r="N892" s="624">
        <f>'7. LISTADO DE PELÍCULAS'!N671</f>
        <v>0</v>
      </c>
      <c r="O892" s="32"/>
      <c r="P892" s="352"/>
      <c r="Q892" s="352"/>
      <c r="R892" s="352"/>
    </row>
    <row r="893" spans="2:18" s="347" customFormat="1" ht="35.1" customHeight="1" x14ac:dyDescent="0.25">
      <c r="B893" s="618">
        <f>'7. LISTADO DE PELÍCULAS'!B672</f>
        <v>0</v>
      </c>
      <c r="C893" s="619">
        <f>'7. LISTADO DE PELÍCULAS'!C672</f>
        <v>0</v>
      </c>
      <c r="D893" s="618">
        <f>'7. LISTADO DE PELÍCULAS'!D672</f>
        <v>0</v>
      </c>
      <c r="E893" s="625" t="e">
        <f>VLOOKUP(D893,PAÍSES!$A$2:$C$200,3,FALSE)</f>
        <v>#N/A</v>
      </c>
      <c r="F893" s="622">
        <f>'7. LISTADO DE PELÍCULAS'!F672</f>
        <v>0</v>
      </c>
      <c r="G893" s="624">
        <f>'7. LISTADO DE PELÍCULAS'!G672</f>
        <v>0</v>
      </c>
      <c r="H893" s="622">
        <f>'7. LISTADO DE PELÍCULAS'!H672</f>
        <v>0</v>
      </c>
      <c r="I893" s="623">
        <f>'7. LISTADO DE PELÍCULAS'!I672</f>
        <v>0</v>
      </c>
      <c r="J893" s="623">
        <f>'7. LISTADO DE PELÍCULAS'!J672</f>
        <v>0</v>
      </c>
      <c r="K893" s="624">
        <f>'7. LISTADO DE PELÍCULAS'!K672</f>
        <v>0</v>
      </c>
      <c r="L893" s="622">
        <f>'7. LISTADO DE PELÍCULAS'!L672</f>
        <v>0</v>
      </c>
      <c r="M893" s="623">
        <f>'7. LISTADO DE PELÍCULAS'!M672</f>
        <v>0</v>
      </c>
      <c r="N893" s="624">
        <f>'7. LISTADO DE PELÍCULAS'!N672</f>
        <v>0</v>
      </c>
      <c r="O893" s="32"/>
      <c r="P893" s="352"/>
      <c r="Q893" s="352"/>
      <c r="R893" s="352"/>
    </row>
    <row r="894" spans="2:18" s="347" customFormat="1" ht="35.1" customHeight="1" x14ac:dyDescent="0.25">
      <c r="B894" s="618">
        <f>'7. LISTADO DE PELÍCULAS'!B673</f>
        <v>0</v>
      </c>
      <c r="C894" s="619">
        <f>'7. LISTADO DE PELÍCULAS'!C673</f>
        <v>0</v>
      </c>
      <c r="D894" s="618">
        <f>'7. LISTADO DE PELÍCULAS'!D673</f>
        <v>0</v>
      </c>
      <c r="E894" s="625" t="e">
        <f>VLOOKUP(D894,PAÍSES!$A$2:$C$200,3,FALSE)</f>
        <v>#N/A</v>
      </c>
      <c r="F894" s="622">
        <f>'7. LISTADO DE PELÍCULAS'!F673</f>
        <v>0</v>
      </c>
      <c r="G894" s="624">
        <f>'7. LISTADO DE PELÍCULAS'!G673</f>
        <v>0</v>
      </c>
      <c r="H894" s="622">
        <f>'7. LISTADO DE PELÍCULAS'!H673</f>
        <v>0</v>
      </c>
      <c r="I894" s="623">
        <f>'7. LISTADO DE PELÍCULAS'!I673</f>
        <v>0</v>
      </c>
      <c r="J894" s="623">
        <f>'7. LISTADO DE PELÍCULAS'!J673</f>
        <v>0</v>
      </c>
      <c r="K894" s="624">
        <f>'7. LISTADO DE PELÍCULAS'!K673</f>
        <v>0</v>
      </c>
      <c r="L894" s="622">
        <f>'7. LISTADO DE PELÍCULAS'!L673</f>
        <v>0</v>
      </c>
      <c r="M894" s="623">
        <f>'7. LISTADO DE PELÍCULAS'!M673</f>
        <v>0</v>
      </c>
      <c r="N894" s="624">
        <f>'7. LISTADO DE PELÍCULAS'!N673</f>
        <v>0</v>
      </c>
      <c r="O894" s="32"/>
      <c r="P894" s="352"/>
      <c r="Q894" s="352"/>
      <c r="R894" s="352"/>
    </row>
    <row r="895" spans="2:18" s="347" customFormat="1" ht="35.1" customHeight="1" x14ac:dyDescent="0.25">
      <c r="B895" s="618">
        <f>'7. LISTADO DE PELÍCULAS'!B674</f>
        <v>0</v>
      </c>
      <c r="C895" s="619">
        <f>'7. LISTADO DE PELÍCULAS'!C674</f>
        <v>0</v>
      </c>
      <c r="D895" s="618">
        <f>'7. LISTADO DE PELÍCULAS'!D674</f>
        <v>0</v>
      </c>
      <c r="E895" s="625" t="e">
        <f>VLOOKUP(D895,PAÍSES!$A$2:$C$200,3,FALSE)</f>
        <v>#N/A</v>
      </c>
      <c r="F895" s="622">
        <f>'7. LISTADO DE PELÍCULAS'!F674</f>
        <v>0</v>
      </c>
      <c r="G895" s="624">
        <f>'7. LISTADO DE PELÍCULAS'!G674</f>
        <v>0</v>
      </c>
      <c r="H895" s="622">
        <f>'7. LISTADO DE PELÍCULAS'!H674</f>
        <v>0</v>
      </c>
      <c r="I895" s="623">
        <f>'7. LISTADO DE PELÍCULAS'!I674</f>
        <v>0</v>
      </c>
      <c r="J895" s="623">
        <f>'7. LISTADO DE PELÍCULAS'!J674</f>
        <v>0</v>
      </c>
      <c r="K895" s="624">
        <f>'7. LISTADO DE PELÍCULAS'!K674</f>
        <v>0</v>
      </c>
      <c r="L895" s="622">
        <f>'7. LISTADO DE PELÍCULAS'!L674</f>
        <v>0</v>
      </c>
      <c r="M895" s="623">
        <f>'7. LISTADO DE PELÍCULAS'!M674</f>
        <v>0</v>
      </c>
      <c r="N895" s="624">
        <f>'7. LISTADO DE PELÍCULAS'!N674</f>
        <v>0</v>
      </c>
      <c r="O895" s="32"/>
      <c r="P895" s="352"/>
      <c r="Q895" s="352"/>
      <c r="R895" s="352"/>
    </row>
    <row r="896" spans="2:18" s="347" customFormat="1" ht="35.1" customHeight="1" x14ac:dyDescent="0.25">
      <c r="B896" s="618">
        <f>'7. LISTADO DE PELÍCULAS'!B675</f>
        <v>0</v>
      </c>
      <c r="C896" s="619">
        <f>'7. LISTADO DE PELÍCULAS'!C675</f>
        <v>0</v>
      </c>
      <c r="D896" s="618">
        <f>'7. LISTADO DE PELÍCULAS'!D675</f>
        <v>0</v>
      </c>
      <c r="E896" s="625" t="e">
        <f>VLOOKUP(D896,PAÍSES!$A$2:$C$200,3,FALSE)</f>
        <v>#N/A</v>
      </c>
      <c r="F896" s="622">
        <f>'7. LISTADO DE PELÍCULAS'!F675</f>
        <v>0</v>
      </c>
      <c r="G896" s="624">
        <f>'7. LISTADO DE PELÍCULAS'!G675</f>
        <v>0</v>
      </c>
      <c r="H896" s="622">
        <f>'7. LISTADO DE PELÍCULAS'!H675</f>
        <v>0</v>
      </c>
      <c r="I896" s="623">
        <f>'7. LISTADO DE PELÍCULAS'!I675</f>
        <v>0</v>
      </c>
      <c r="J896" s="623">
        <f>'7. LISTADO DE PELÍCULAS'!J675</f>
        <v>0</v>
      </c>
      <c r="K896" s="624">
        <f>'7. LISTADO DE PELÍCULAS'!K675</f>
        <v>0</v>
      </c>
      <c r="L896" s="622">
        <f>'7. LISTADO DE PELÍCULAS'!L675</f>
        <v>0</v>
      </c>
      <c r="M896" s="623">
        <f>'7. LISTADO DE PELÍCULAS'!M675</f>
        <v>0</v>
      </c>
      <c r="N896" s="624">
        <f>'7. LISTADO DE PELÍCULAS'!N675</f>
        <v>0</v>
      </c>
      <c r="O896" s="32"/>
      <c r="P896" s="352"/>
      <c r="Q896" s="352"/>
      <c r="R896" s="352"/>
    </row>
    <row r="897" spans="2:18" s="347" customFormat="1" ht="35.1" customHeight="1" x14ac:dyDescent="0.25">
      <c r="B897" s="618">
        <f>'7. LISTADO DE PELÍCULAS'!B676</f>
        <v>0</v>
      </c>
      <c r="C897" s="619">
        <f>'7. LISTADO DE PELÍCULAS'!C676</f>
        <v>0</v>
      </c>
      <c r="D897" s="618">
        <f>'7. LISTADO DE PELÍCULAS'!D676</f>
        <v>0</v>
      </c>
      <c r="E897" s="625" t="e">
        <f>VLOOKUP(D897,PAÍSES!$A$2:$C$200,3,FALSE)</f>
        <v>#N/A</v>
      </c>
      <c r="F897" s="622">
        <f>'7. LISTADO DE PELÍCULAS'!F676</f>
        <v>0</v>
      </c>
      <c r="G897" s="624">
        <f>'7. LISTADO DE PELÍCULAS'!G676</f>
        <v>0</v>
      </c>
      <c r="H897" s="622">
        <f>'7. LISTADO DE PELÍCULAS'!H676</f>
        <v>0</v>
      </c>
      <c r="I897" s="623">
        <f>'7. LISTADO DE PELÍCULAS'!I676</f>
        <v>0</v>
      </c>
      <c r="J897" s="623">
        <f>'7. LISTADO DE PELÍCULAS'!J676</f>
        <v>0</v>
      </c>
      <c r="K897" s="624">
        <f>'7. LISTADO DE PELÍCULAS'!K676</f>
        <v>0</v>
      </c>
      <c r="L897" s="622">
        <f>'7. LISTADO DE PELÍCULAS'!L676</f>
        <v>0</v>
      </c>
      <c r="M897" s="623">
        <f>'7. LISTADO DE PELÍCULAS'!M676</f>
        <v>0</v>
      </c>
      <c r="N897" s="624">
        <f>'7. LISTADO DE PELÍCULAS'!N676</f>
        <v>0</v>
      </c>
      <c r="O897" s="32"/>
      <c r="P897" s="352"/>
      <c r="Q897" s="352"/>
      <c r="R897" s="352"/>
    </row>
    <row r="898" spans="2:18" s="347" customFormat="1" ht="35.1" customHeight="1" x14ac:dyDescent="0.25">
      <c r="B898" s="618">
        <f>'7. LISTADO DE PELÍCULAS'!B677</f>
        <v>0</v>
      </c>
      <c r="C898" s="619">
        <f>'7. LISTADO DE PELÍCULAS'!C677</f>
        <v>0</v>
      </c>
      <c r="D898" s="618">
        <f>'7. LISTADO DE PELÍCULAS'!D677</f>
        <v>0</v>
      </c>
      <c r="E898" s="625" t="e">
        <f>VLOOKUP(D898,PAÍSES!$A$2:$C$200,3,FALSE)</f>
        <v>#N/A</v>
      </c>
      <c r="F898" s="622">
        <f>'7. LISTADO DE PELÍCULAS'!F677</f>
        <v>0</v>
      </c>
      <c r="G898" s="624">
        <f>'7. LISTADO DE PELÍCULAS'!G677</f>
        <v>0</v>
      </c>
      <c r="H898" s="622">
        <f>'7. LISTADO DE PELÍCULAS'!H677</f>
        <v>0</v>
      </c>
      <c r="I898" s="623">
        <f>'7. LISTADO DE PELÍCULAS'!I677</f>
        <v>0</v>
      </c>
      <c r="J898" s="623">
        <f>'7. LISTADO DE PELÍCULAS'!J677</f>
        <v>0</v>
      </c>
      <c r="K898" s="624">
        <f>'7. LISTADO DE PELÍCULAS'!K677</f>
        <v>0</v>
      </c>
      <c r="L898" s="622">
        <f>'7. LISTADO DE PELÍCULAS'!L677</f>
        <v>0</v>
      </c>
      <c r="M898" s="623">
        <f>'7. LISTADO DE PELÍCULAS'!M677</f>
        <v>0</v>
      </c>
      <c r="N898" s="624">
        <f>'7. LISTADO DE PELÍCULAS'!N677</f>
        <v>0</v>
      </c>
      <c r="O898" s="32"/>
      <c r="P898" s="352"/>
      <c r="Q898" s="352"/>
      <c r="R898" s="352"/>
    </row>
    <row r="899" spans="2:18" s="347" customFormat="1" ht="35.1" customHeight="1" x14ac:dyDescent="0.25">
      <c r="B899" s="618">
        <f>'7. LISTADO DE PELÍCULAS'!B678</f>
        <v>0</v>
      </c>
      <c r="C899" s="619">
        <f>'7. LISTADO DE PELÍCULAS'!C678</f>
        <v>0</v>
      </c>
      <c r="D899" s="618">
        <f>'7. LISTADO DE PELÍCULAS'!D678</f>
        <v>0</v>
      </c>
      <c r="E899" s="625" t="e">
        <f>VLOOKUP(D899,PAÍSES!$A$2:$C$200,3,FALSE)</f>
        <v>#N/A</v>
      </c>
      <c r="F899" s="622">
        <f>'7. LISTADO DE PELÍCULAS'!F678</f>
        <v>0</v>
      </c>
      <c r="G899" s="624">
        <f>'7. LISTADO DE PELÍCULAS'!G678</f>
        <v>0</v>
      </c>
      <c r="H899" s="622">
        <f>'7. LISTADO DE PELÍCULAS'!H678</f>
        <v>0</v>
      </c>
      <c r="I899" s="623">
        <f>'7. LISTADO DE PELÍCULAS'!I678</f>
        <v>0</v>
      </c>
      <c r="J899" s="623">
        <f>'7. LISTADO DE PELÍCULAS'!J678</f>
        <v>0</v>
      </c>
      <c r="K899" s="624">
        <f>'7. LISTADO DE PELÍCULAS'!K678</f>
        <v>0</v>
      </c>
      <c r="L899" s="622">
        <f>'7. LISTADO DE PELÍCULAS'!L678</f>
        <v>0</v>
      </c>
      <c r="M899" s="623">
        <f>'7. LISTADO DE PELÍCULAS'!M678</f>
        <v>0</v>
      </c>
      <c r="N899" s="624">
        <f>'7. LISTADO DE PELÍCULAS'!N678</f>
        <v>0</v>
      </c>
      <c r="O899" s="32"/>
      <c r="P899" s="352"/>
      <c r="Q899" s="352"/>
      <c r="R899" s="352"/>
    </row>
    <row r="900" spans="2:18" s="347" customFormat="1" ht="35.1" customHeight="1" x14ac:dyDescent="0.25">
      <c r="B900" s="618">
        <f>'7. LISTADO DE PELÍCULAS'!B679</f>
        <v>0</v>
      </c>
      <c r="C900" s="619">
        <f>'7. LISTADO DE PELÍCULAS'!C679</f>
        <v>0</v>
      </c>
      <c r="D900" s="618">
        <f>'7. LISTADO DE PELÍCULAS'!D679</f>
        <v>0</v>
      </c>
      <c r="E900" s="625" t="e">
        <f>VLOOKUP(D900,PAÍSES!$A$2:$C$200,3,FALSE)</f>
        <v>#N/A</v>
      </c>
      <c r="F900" s="622">
        <f>'7. LISTADO DE PELÍCULAS'!F679</f>
        <v>0</v>
      </c>
      <c r="G900" s="624">
        <f>'7. LISTADO DE PELÍCULAS'!G679</f>
        <v>0</v>
      </c>
      <c r="H900" s="622">
        <f>'7. LISTADO DE PELÍCULAS'!H679</f>
        <v>0</v>
      </c>
      <c r="I900" s="623">
        <f>'7. LISTADO DE PELÍCULAS'!I679</f>
        <v>0</v>
      </c>
      <c r="J900" s="623">
        <f>'7. LISTADO DE PELÍCULAS'!J679</f>
        <v>0</v>
      </c>
      <c r="K900" s="624">
        <f>'7. LISTADO DE PELÍCULAS'!K679</f>
        <v>0</v>
      </c>
      <c r="L900" s="622">
        <f>'7. LISTADO DE PELÍCULAS'!L679</f>
        <v>0</v>
      </c>
      <c r="M900" s="623">
        <f>'7. LISTADO DE PELÍCULAS'!M679</f>
        <v>0</v>
      </c>
      <c r="N900" s="624">
        <f>'7. LISTADO DE PELÍCULAS'!N679</f>
        <v>0</v>
      </c>
      <c r="O900" s="32"/>
      <c r="P900" s="352"/>
      <c r="Q900" s="352"/>
      <c r="R900" s="352"/>
    </row>
    <row r="901" spans="2:18" s="347" customFormat="1" ht="35.1" customHeight="1" x14ac:dyDescent="0.25">
      <c r="B901" s="618">
        <f>'7. LISTADO DE PELÍCULAS'!B680</f>
        <v>0</v>
      </c>
      <c r="C901" s="619">
        <f>'7. LISTADO DE PELÍCULAS'!C680</f>
        <v>0</v>
      </c>
      <c r="D901" s="618">
        <f>'7. LISTADO DE PELÍCULAS'!D680</f>
        <v>0</v>
      </c>
      <c r="E901" s="625" t="e">
        <f>VLOOKUP(D901,PAÍSES!$A$2:$C$200,3,FALSE)</f>
        <v>#N/A</v>
      </c>
      <c r="F901" s="622">
        <f>'7. LISTADO DE PELÍCULAS'!F680</f>
        <v>0</v>
      </c>
      <c r="G901" s="624">
        <f>'7. LISTADO DE PELÍCULAS'!G680</f>
        <v>0</v>
      </c>
      <c r="H901" s="622">
        <f>'7. LISTADO DE PELÍCULAS'!H680</f>
        <v>0</v>
      </c>
      <c r="I901" s="623">
        <f>'7. LISTADO DE PELÍCULAS'!I680</f>
        <v>0</v>
      </c>
      <c r="J901" s="623">
        <f>'7. LISTADO DE PELÍCULAS'!J680</f>
        <v>0</v>
      </c>
      <c r="K901" s="624">
        <f>'7. LISTADO DE PELÍCULAS'!K680</f>
        <v>0</v>
      </c>
      <c r="L901" s="622">
        <f>'7. LISTADO DE PELÍCULAS'!L680</f>
        <v>0</v>
      </c>
      <c r="M901" s="623">
        <f>'7. LISTADO DE PELÍCULAS'!M680</f>
        <v>0</v>
      </c>
      <c r="N901" s="624">
        <f>'7. LISTADO DE PELÍCULAS'!N680</f>
        <v>0</v>
      </c>
      <c r="O901" s="32"/>
      <c r="P901" s="352"/>
      <c r="Q901" s="352"/>
      <c r="R901" s="352"/>
    </row>
    <row r="902" spans="2:18" s="347" customFormat="1" ht="35.1" customHeight="1" x14ac:dyDescent="0.25">
      <c r="B902" s="618">
        <f>'7. LISTADO DE PELÍCULAS'!B681</f>
        <v>0</v>
      </c>
      <c r="C902" s="619">
        <f>'7. LISTADO DE PELÍCULAS'!C681</f>
        <v>0</v>
      </c>
      <c r="D902" s="618">
        <f>'7. LISTADO DE PELÍCULAS'!D681</f>
        <v>0</v>
      </c>
      <c r="E902" s="625" t="e">
        <f>VLOOKUP(D902,PAÍSES!$A$2:$C$200,3,FALSE)</f>
        <v>#N/A</v>
      </c>
      <c r="F902" s="622">
        <f>'7. LISTADO DE PELÍCULAS'!F681</f>
        <v>0</v>
      </c>
      <c r="G902" s="624">
        <f>'7. LISTADO DE PELÍCULAS'!G681</f>
        <v>0</v>
      </c>
      <c r="H902" s="622">
        <f>'7. LISTADO DE PELÍCULAS'!H681</f>
        <v>0</v>
      </c>
      <c r="I902" s="623">
        <f>'7. LISTADO DE PELÍCULAS'!I681</f>
        <v>0</v>
      </c>
      <c r="J902" s="623">
        <f>'7. LISTADO DE PELÍCULAS'!J681</f>
        <v>0</v>
      </c>
      <c r="K902" s="624">
        <f>'7. LISTADO DE PELÍCULAS'!K681</f>
        <v>0</v>
      </c>
      <c r="L902" s="622">
        <f>'7. LISTADO DE PELÍCULAS'!L681</f>
        <v>0</v>
      </c>
      <c r="M902" s="623">
        <f>'7. LISTADO DE PELÍCULAS'!M681</f>
        <v>0</v>
      </c>
      <c r="N902" s="624">
        <f>'7. LISTADO DE PELÍCULAS'!N681</f>
        <v>0</v>
      </c>
      <c r="O902" s="32"/>
      <c r="P902" s="352"/>
      <c r="Q902" s="352"/>
      <c r="R902" s="352"/>
    </row>
    <row r="903" spans="2:18" s="347" customFormat="1" ht="35.1" customHeight="1" x14ac:dyDescent="0.25">
      <c r="B903" s="618">
        <f>'7. LISTADO DE PELÍCULAS'!B682</f>
        <v>0</v>
      </c>
      <c r="C903" s="619">
        <f>'7. LISTADO DE PELÍCULAS'!C682</f>
        <v>0</v>
      </c>
      <c r="D903" s="618">
        <f>'7. LISTADO DE PELÍCULAS'!D682</f>
        <v>0</v>
      </c>
      <c r="E903" s="625" t="e">
        <f>VLOOKUP(D903,PAÍSES!$A$2:$C$200,3,FALSE)</f>
        <v>#N/A</v>
      </c>
      <c r="F903" s="622">
        <f>'7. LISTADO DE PELÍCULAS'!F682</f>
        <v>0</v>
      </c>
      <c r="G903" s="624">
        <f>'7. LISTADO DE PELÍCULAS'!G682</f>
        <v>0</v>
      </c>
      <c r="H903" s="622">
        <f>'7. LISTADO DE PELÍCULAS'!H682</f>
        <v>0</v>
      </c>
      <c r="I903" s="623">
        <f>'7. LISTADO DE PELÍCULAS'!I682</f>
        <v>0</v>
      </c>
      <c r="J903" s="623">
        <f>'7. LISTADO DE PELÍCULAS'!J682</f>
        <v>0</v>
      </c>
      <c r="K903" s="624">
        <f>'7. LISTADO DE PELÍCULAS'!K682</f>
        <v>0</v>
      </c>
      <c r="L903" s="622">
        <f>'7. LISTADO DE PELÍCULAS'!L682</f>
        <v>0</v>
      </c>
      <c r="M903" s="623">
        <f>'7. LISTADO DE PELÍCULAS'!M682</f>
        <v>0</v>
      </c>
      <c r="N903" s="624">
        <f>'7. LISTADO DE PELÍCULAS'!N682</f>
        <v>0</v>
      </c>
      <c r="O903" s="32"/>
      <c r="P903" s="352"/>
      <c r="Q903" s="352"/>
      <c r="R903" s="352"/>
    </row>
    <row r="904" spans="2:18" s="347" customFormat="1" ht="35.1" customHeight="1" x14ac:dyDescent="0.25">
      <c r="B904" s="618">
        <f>'7. LISTADO DE PELÍCULAS'!B683</f>
        <v>0</v>
      </c>
      <c r="C904" s="619">
        <f>'7. LISTADO DE PELÍCULAS'!C683</f>
        <v>0</v>
      </c>
      <c r="D904" s="618">
        <f>'7. LISTADO DE PELÍCULAS'!D683</f>
        <v>0</v>
      </c>
      <c r="E904" s="625" t="e">
        <f>VLOOKUP(D904,PAÍSES!$A$2:$C$200,3,FALSE)</f>
        <v>#N/A</v>
      </c>
      <c r="F904" s="622">
        <f>'7. LISTADO DE PELÍCULAS'!F683</f>
        <v>0</v>
      </c>
      <c r="G904" s="624">
        <f>'7. LISTADO DE PELÍCULAS'!G683</f>
        <v>0</v>
      </c>
      <c r="H904" s="622">
        <f>'7. LISTADO DE PELÍCULAS'!H683</f>
        <v>0</v>
      </c>
      <c r="I904" s="623">
        <f>'7. LISTADO DE PELÍCULAS'!I683</f>
        <v>0</v>
      </c>
      <c r="J904" s="623">
        <f>'7. LISTADO DE PELÍCULAS'!J683</f>
        <v>0</v>
      </c>
      <c r="K904" s="624">
        <f>'7. LISTADO DE PELÍCULAS'!K683</f>
        <v>0</v>
      </c>
      <c r="L904" s="622">
        <f>'7. LISTADO DE PELÍCULAS'!L683</f>
        <v>0</v>
      </c>
      <c r="M904" s="623">
        <f>'7. LISTADO DE PELÍCULAS'!M683</f>
        <v>0</v>
      </c>
      <c r="N904" s="624">
        <f>'7. LISTADO DE PELÍCULAS'!N683</f>
        <v>0</v>
      </c>
      <c r="O904" s="32"/>
      <c r="P904" s="352"/>
      <c r="Q904" s="352"/>
      <c r="R904" s="352"/>
    </row>
    <row r="905" spans="2:18" s="347" customFormat="1" ht="35.1" customHeight="1" x14ac:dyDescent="0.25">
      <c r="B905" s="618">
        <f>'7. LISTADO DE PELÍCULAS'!B684</f>
        <v>0</v>
      </c>
      <c r="C905" s="619">
        <f>'7. LISTADO DE PELÍCULAS'!C684</f>
        <v>0</v>
      </c>
      <c r="D905" s="618">
        <f>'7. LISTADO DE PELÍCULAS'!D684</f>
        <v>0</v>
      </c>
      <c r="E905" s="625" t="e">
        <f>VLOOKUP(D905,PAÍSES!$A$2:$C$200,3,FALSE)</f>
        <v>#N/A</v>
      </c>
      <c r="F905" s="622">
        <f>'7. LISTADO DE PELÍCULAS'!F684</f>
        <v>0</v>
      </c>
      <c r="G905" s="624">
        <f>'7. LISTADO DE PELÍCULAS'!G684</f>
        <v>0</v>
      </c>
      <c r="H905" s="622">
        <f>'7. LISTADO DE PELÍCULAS'!H684</f>
        <v>0</v>
      </c>
      <c r="I905" s="623">
        <f>'7. LISTADO DE PELÍCULAS'!I684</f>
        <v>0</v>
      </c>
      <c r="J905" s="623">
        <f>'7. LISTADO DE PELÍCULAS'!J684</f>
        <v>0</v>
      </c>
      <c r="K905" s="624">
        <f>'7. LISTADO DE PELÍCULAS'!K684</f>
        <v>0</v>
      </c>
      <c r="L905" s="622">
        <f>'7. LISTADO DE PELÍCULAS'!L684</f>
        <v>0</v>
      </c>
      <c r="M905" s="623">
        <f>'7. LISTADO DE PELÍCULAS'!M684</f>
        <v>0</v>
      </c>
      <c r="N905" s="624">
        <f>'7. LISTADO DE PELÍCULAS'!N684</f>
        <v>0</v>
      </c>
      <c r="O905" s="32"/>
      <c r="P905" s="352"/>
      <c r="Q905" s="352"/>
      <c r="R905" s="352"/>
    </row>
    <row r="906" spans="2:18" s="347" customFormat="1" ht="35.1" customHeight="1" x14ac:dyDescent="0.25">
      <c r="B906" s="618">
        <f>'7. LISTADO DE PELÍCULAS'!B685</f>
        <v>0</v>
      </c>
      <c r="C906" s="619">
        <f>'7. LISTADO DE PELÍCULAS'!C685</f>
        <v>0</v>
      </c>
      <c r="D906" s="618">
        <f>'7. LISTADO DE PELÍCULAS'!D685</f>
        <v>0</v>
      </c>
      <c r="E906" s="625" t="e">
        <f>VLOOKUP(D906,PAÍSES!$A$2:$C$200,3,FALSE)</f>
        <v>#N/A</v>
      </c>
      <c r="F906" s="622">
        <f>'7. LISTADO DE PELÍCULAS'!F685</f>
        <v>0</v>
      </c>
      <c r="G906" s="624">
        <f>'7. LISTADO DE PELÍCULAS'!G685</f>
        <v>0</v>
      </c>
      <c r="H906" s="622">
        <f>'7. LISTADO DE PELÍCULAS'!H685</f>
        <v>0</v>
      </c>
      <c r="I906" s="623">
        <f>'7. LISTADO DE PELÍCULAS'!I685</f>
        <v>0</v>
      </c>
      <c r="J906" s="623">
        <f>'7. LISTADO DE PELÍCULAS'!J685</f>
        <v>0</v>
      </c>
      <c r="K906" s="624">
        <f>'7. LISTADO DE PELÍCULAS'!K685</f>
        <v>0</v>
      </c>
      <c r="L906" s="622">
        <f>'7. LISTADO DE PELÍCULAS'!L685</f>
        <v>0</v>
      </c>
      <c r="M906" s="623">
        <f>'7. LISTADO DE PELÍCULAS'!M685</f>
        <v>0</v>
      </c>
      <c r="N906" s="624">
        <f>'7. LISTADO DE PELÍCULAS'!N685</f>
        <v>0</v>
      </c>
      <c r="O906" s="32"/>
      <c r="P906" s="352"/>
      <c r="Q906" s="352"/>
      <c r="R906" s="352"/>
    </row>
    <row r="907" spans="2:18" s="347" customFormat="1" ht="35.1" customHeight="1" x14ac:dyDescent="0.25">
      <c r="B907" s="618">
        <f>'7. LISTADO DE PELÍCULAS'!B686</f>
        <v>0</v>
      </c>
      <c r="C907" s="619">
        <f>'7. LISTADO DE PELÍCULAS'!C686</f>
        <v>0</v>
      </c>
      <c r="D907" s="618">
        <f>'7. LISTADO DE PELÍCULAS'!D686</f>
        <v>0</v>
      </c>
      <c r="E907" s="625" t="e">
        <f>VLOOKUP(D907,PAÍSES!$A$2:$C$200,3,FALSE)</f>
        <v>#N/A</v>
      </c>
      <c r="F907" s="622">
        <f>'7. LISTADO DE PELÍCULAS'!F686</f>
        <v>0</v>
      </c>
      <c r="G907" s="624">
        <f>'7. LISTADO DE PELÍCULAS'!G686</f>
        <v>0</v>
      </c>
      <c r="H907" s="622">
        <f>'7. LISTADO DE PELÍCULAS'!H686</f>
        <v>0</v>
      </c>
      <c r="I907" s="623">
        <f>'7. LISTADO DE PELÍCULAS'!I686</f>
        <v>0</v>
      </c>
      <c r="J907" s="623">
        <f>'7. LISTADO DE PELÍCULAS'!J686</f>
        <v>0</v>
      </c>
      <c r="K907" s="624">
        <f>'7. LISTADO DE PELÍCULAS'!K686</f>
        <v>0</v>
      </c>
      <c r="L907" s="622">
        <f>'7. LISTADO DE PELÍCULAS'!L686</f>
        <v>0</v>
      </c>
      <c r="M907" s="623">
        <f>'7. LISTADO DE PELÍCULAS'!M686</f>
        <v>0</v>
      </c>
      <c r="N907" s="624">
        <f>'7. LISTADO DE PELÍCULAS'!N686</f>
        <v>0</v>
      </c>
      <c r="O907" s="32"/>
      <c r="P907" s="352"/>
      <c r="Q907" s="352"/>
      <c r="R907" s="352"/>
    </row>
    <row r="908" spans="2:18" s="347" customFormat="1" ht="35.1" customHeight="1" x14ac:dyDescent="0.25">
      <c r="B908" s="618">
        <f>'7. LISTADO DE PELÍCULAS'!B687</f>
        <v>0</v>
      </c>
      <c r="C908" s="619">
        <f>'7. LISTADO DE PELÍCULAS'!C687</f>
        <v>0</v>
      </c>
      <c r="D908" s="618">
        <f>'7. LISTADO DE PELÍCULAS'!D687</f>
        <v>0</v>
      </c>
      <c r="E908" s="625" t="e">
        <f>VLOOKUP(D908,PAÍSES!$A$2:$C$200,3,FALSE)</f>
        <v>#N/A</v>
      </c>
      <c r="F908" s="622">
        <f>'7. LISTADO DE PELÍCULAS'!F687</f>
        <v>0</v>
      </c>
      <c r="G908" s="624">
        <f>'7. LISTADO DE PELÍCULAS'!G687</f>
        <v>0</v>
      </c>
      <c r="H908" s="622">
        <f>'7. LISTADO DE PELÍCULAS'!H687</f>
        <v>0</v>
      </c>
      <c r="I908" s="623">
        <f>'7. LISTADO DE PELÍCULAS'!I687</f>
        <v>0</v>
      </c>
      <c r="J908" s="623">
        <f>'7. LISTADO DE PELÍCULAS'!J687</f>
        <v>0</v>
      </c>
      <c r="K908" s="624">
        <f>'7. LISTADO DE PELÍCULAS'!K687</f>
        <v>0</v>
      </c>
      <c r="L908" s="622">
        <f>'7. LISTADO DE PELÍCULAS'!L687</f>
        <v>0</v>
      </c>
      <c r="M908" s="623">
        <f>'7. LISTADO DE PELÍCULAS'!M687</f>
        <v>0</v>
      </c>
      <c r="N908" s="624">
        <f>'7. LISTADO DE PELÍCULAS'!N687</f>
        <v>0</v>
      </c>
      <c r="O908" s="32"/>
      <c r="P908" s="352"/>
      <c r="Q908" s="352"/>
      <c r="R908" s="352"/>
    </row>
    <row r="909" spans="2:18" s="347" customFormat="1" ht="35.1" customHeight="1" x14ac:dyDescent="0.25">
      <c r="B909" s="618">
        <f>'7. LISTADO DE PELÍCULAS'!B688</f>
        <v>0</v>
      </c>
      <c r="C909" s="619">
        <f>'7. LISTADO DE PELÍCULAS'!C688</f>
        <v>0</v>
      </c>
      <c r="D909" s="618">
        <f>'7. LISTADO DE PELÍCULAS'!D688</f>
        <v>0</v>
      </c>
      <c r="E909" s="625" t="e">
        <f>VLOOKUP(D909,PAÍSES!$A$2:$C$200,3,FALSE)</f>
        <v>#N/A</v>
      </c>
      <c r="F909" s="622">
        <f>'7. LISTADO DE PELÍCULAS'!F688</f>
        <v>0</v>
      </c>
      <c r="G909" s="624">
        <f>'7. LISTADO DE PELÍCULAS'!G688</f>
        <v>0</v>
      </c>
      <c r="H909" s="622">
        <f>'7. LISTADO DE PELÍCULAS'!H688</f>
        <v>0</v>
      </c>
      <c r="I909" s="623">
        <f>'7. LISTADO DE PELÍCULAS'!I688</f>
        <v>0</v>
      </c>
      <c r="J909" s="623">
        <f>'7. LISTADO DE PELÍCULAS'!J688</f>
        <v>0</v>
      </c>
      <c r="K909" s="624">
        <f>'7. LISTADO DE PELÍCULAS'!K688</f>
        <v>0</v>
      </c>
      <c r="L909" s="622">
        <f>'7. LISTADO DE PELÍCULAS'!L688</f>
        <v>0</v>
      </c>
      <c r="M909" s="623">
        <f>'7. LISTADO DE PELÍCULAS'!M688</f>
        <v>0</v>
      </c>
      <c r="N909" s="624">
        <f>'7. LISTADO DE PELÍCULAS'!N688</f>
        <v>0</v>
      </c>
      <c r="O909" s="32"/>
      <c r="P909" s="352"/>
      <c r="Q909" s="352"/>
      <c r="R909" s="352"/>
    </row>
    <row r="910" spans="2:18" s="347" customFormat="1" ht="35.1" customHeight="1" x14ac:dyDescent="0.25">
      <c r="B910" s="618">
        <f>'7. LISTADO DE PELÍCULAS'!B689</f>
        <v>0</v>
      </c>
      <c r="C910" s="619">
        <f>'7. LISTADO DE PELÍCULAS'!C689</f>
        <v>0</v>
      </c>
      <c r="D910" s="618">
        <f>'7. LISTADO DE PELÍCULAS'!D689</f>
        <v>0</v>
      </c>
      <c r="E910" s="625" t="e">
        <f>VLOOKUP(D910,PAÍSES!$A$2:$C$200,3,FALSE)</f>
        <v>#N/A</v>
      </c>
      <c r="F910" s="622">
        <f>'7. LISTADO DE PELÍCULAS'!F689</f>
        <v>0</v>
      </c>
      <c r="G910" s="624">
        <f>'7. LISTADO DE PELÍCULAS'!G689</f>
        <v>0</v>
      </c>
      <c r="H910" s="622">
        <f>'7. LISTADO DE PELÍCULAS'!H689</f>
        <v>0</v>
      </c>
      <c r="I910" s="623">
        <f>'7. LISTADO DE PELÍCULAS'!I689</f>
        <v>0</v>
      </c>
      <c r="J910" s="623">
        <f>'7. LISTADO DE PELÍCULAS'!J689</f>
        <v>0</v>
      </c>
      <c r="K910" s="624">
        <f>'7. LISTADO DE PELÍCULAS'!K689</f>
        <v>0</v>
      </c>
      <c r="L910" s="622">
        <f>'7. LISTADO DE PELÍCULAS'!L689</f>
        <v>0</v>
      </c>
      <c r="M910" s="623">
        <f>'7. LISTADO DE PELÍCULAS'!M689</f>
        <v>0</v>
      </c>
      <c r="N910" s="624">
        <f>'7. LISTADO DE PELÍCULAS'!N689</f>
        <v>0</v>
      </c>
      <c r="O910" s="32"/>
      <c r="P910" s="352"/>
      <c r="Q910" s="352"/>
      <c r="R910" s="352"/>
    </row>
    <row r="911" spans="2:18" s="347" customFormat="1" ht="35.1" customHeight="1" x14ac:dyDescent="0.25">
      <c r="B911" s="618">
        <f>'7. LISTADO DE PELÍCULAS'!B690</f>
        <v>0</v>
      </c>
      <c r="C911" s="619">
        <f>'7. LISTADO DE PELÍCULAS'!C690</f>
        <v>0</v>
      </c>
      <c r="D911" s="618">
        <f>'7. LISTADO DE PELÍCULAS'!D690</f>
        <v>0</v>
      </c>
      <c r="E911" s="625" t="e">
        <f>VLOOKUP(D911,PAÍSES!$A$2:$C$200,3,FALSE)</f>
        <v>#N/A</v>
      </c>
      <c r="F911" s="622">
        <f>'7. LISTADO DE PELÍCULAS'!F690</f>
        <v>0</v>
      </c>
      <c r="G911" s="624">
        <f>'7. LISTADO DE PELÍCULAS'!G690</f>
        <v>0</v>
      </c>
      <c r="H911" s="622">
        <f>'7. LISTADO DE PELÍCULAS'!H690</f>
        <v>0</v>
      </c>
      <c r="I911" s="623">
        <f>'7. LISTADO DE PELÍCULAS'!I690</f>
        <v>0</v>
      </c>
      <c r="J911" s="623">
        <f>'7. LISTADO DE PELÍCULAS'!J690</f>
        <v>0</v>
      </c>
      <c r="K911" s="624">
        <f>'7. LISTADO DE PELÍCULAS'!K690</f>
        <v>0</v>
      </c>
      <c r="L911" s="622">
        <f>'7. LISTADO DE PELÍCULAS'!L690</f>
        <v>0</v>
      </c>
      <c r="M911" s="623">
        <f>'7. LISTADO DE PELÍCULAS'!M690</f>
        <v>0</v>
      </c>
      <c r="N911" s="624">
        <f>'7. LISTADO DE PELÍCULAS'!N690</f>
        <v>0</v>
      </c>
      <c r="O911" s="32"/>
      <c r="P911" s="352"/>
      <c r="Q911" s="352"/>
      <c r="R911" s="352"/>
    </row>
    <row r="912" spans="2:18" s="347" customFormat="1" ht="35.1" customHeight="1" x14ac:dyDescent="0.25">
      <c r="B912" s="618">
        <f>'7. LISTADO DE PELÍCULAS'!B691</f>
        <v>0</v>
      </c>
      <c r="C912" s="619">
        <f>'7. LISTADO DE PELÍCULAS'!C691</f>
        <v>0</v>
      </c>
      <c r="D912" s="618">
        <f>'7. LISTADO DE PELÍCULAS'!D691</f>
        <v>0</v>
      </c>
      <c r="E912" s="625" t="e">
        <f>VLOOKUP(D912,PAÍSES!$A$2:$C$200,3,FALSE)</f>
        <v>#N/A</v>
      </c>
      <c r="F912" s="622">
        <f>'7. LISTADO DE PELÍCULAS'!F691</f>
        <v>0</v>
      </c>
      <c r="G912" s="624">
        <f>'7. LISTADO DE PELÍCULAS'!G691</f>
        <v>0</v>
      </c>
      <c r="H912" s="622">
        <f>'7. LISTADO DE PELÍCULAS'!H691</f>
        <v>0</v>
      </c>
      <c r="I912" s="623">
        <f>'7. LISTADO DE PELÍCULAS'!I691</f>
        <v>0</v>
      </c>
      <c r="J912" s="623">
        <f>'7. LISTADO DE PELÍCULAS'!J691</f>
        <v>0</v>
      </c>
      <c r="K912" s="624">
        <f>'7. LISTADO DE PELÍCULAS'!K691</f>
        <v>0</v>
      </c>
      <c r="L912" s="622">
        <f>'7. LISTADO DE PELÍCULAS'!L691</f>
        <v>0</v>
      </c>
      <c r="M912" s="623">
        <f>'7. LISTADO DE PELÍCULAS'!M691</f>
        <v>0</v>
      </c>
      <c r="N912" s="624">
        <f>'7. LISTADO DE PELÍCULAS'!N691</f>
        <v>0</v>
      </c>
      <c r="O912" s="32"/>
      <c r="P912" s="352"/>
      <c r="Q912" s="352"/>
      <c r="R912" s="352"/>
    </row>
    <row r="913" spans="2:18" s="347" customFormat="1" ht="35.1" customHeight="1" x14ac:dyDescent="0.25">
      <c r="B913" s="618">
        <f>'7. LISTADO DE PELÍCULAS'!B692</f>
        <v>0</v>
      </c>
      <c r="C913" s="619">
        <f>'7. LISTADO DE PELÍCULAS'!C692</f>
        <v>0</v>
      </c>
      <c r="D913" s="618">
        <f>'7. LISTADO DE PELÍCULAS'!D692</f>
        <v>0</v>
      </c>
      <c r="E913" s="625" t="e">
        <f>VLOOKUP(D913,PAÍSES!$A$2:$C$200,3,FALSE)</f>
        <v>#N/A</v>
      </c>
      <c r="F913" s="622">
        <f>'7. LISTADO DE PELÍCULAS'!F692</f>
        <v>0</v>
      </c>
      <c r="G913" s="624">
        <f>'7. LISTADO DE PELÍCULAS'!G692</f>
        <v>0</v>
      </c>
      <c r="H913" s="622">
        <f>'7. LISTADO DE PELÍCULAS'!H692</f>
        <v>0</v>
      </c>
      <c r="I913" s="623">
        <f>'7. LISTADO DE PELÍCULAS'!I692</f>
        <v>0</v>
      </c>
      <c r="J913" s="623">
        <f>'7. LISTADO DE PELÍCULAS'!J692</f>
        <v>0</v>
      </c>
      <c r="K913" s="624">
        <f>'7. LISTADO DE PELÍCULAS'!K692</f>
        <v>0</v>
      </c>
      <c r="L913" s="622">
        <f>'7. LISTADO DE PELÍCULAS'!L692</f>
        <v>0</v>
      </c>
      <c r="M913" s="623">
        <f>'7. LISTADO DE PELÍCULAS'!M692</f>
        <v>0</v>
      </c>
      <c r="N913" s="624">
        <f>'7. LISTADO DE PELÍCULAS'!N692</f>
        <v>0</v>
      </c>
      <c r="O913" s="32"/>
      <c r="P913" s="352"/>
      <c r="Q913" s="352"/>
      <c r="R913" s="352"/>
    </row>
    <row r="914" spans="2:18" s="347" customFormat="1" ht="35.1" customHeight="1" x14ac:dyDescent="0.25">
      <c r="B914" s="618">
        <f>'7. LISTADO DE PELÍCULAS'!B693</f>
        <v>0</v>
      </c>
      <c r="C914" s="619">
        <f>'7. LISTADO DE PELÍCULAS'!C693</f>
        <v>0</v>
      </c>
      <c r="D914" s="618">
        <f>'7. LISTADO DE PELÍCULAS'!D693</f>
        <v>0</v>
      </c>
      <c r="E914" s="625" t="e">
        <f>VLOOKUP(D914,PAÍSES!$A$2:$C$200,3,FALSE)</f>
        <v>#N/A</v>
      </c>
      <c r="F914" s="622">
        <f>'7. LISTADO DE PELÍCULAS'!F693</f>
        <v>0</v>
      </c>
      <c r="G914" s="624">
        <f>'7. LISTADO DE PELÍCULAS'!G693</f>
        <v>0</v>
      </c>
      <c r="H914" s="622">
        <f>'7. LISTADO DE PELÍCULAS'!H693</f>
        <v>0</v>
      </c>
      <c r="I914" s="623">
        <f>'7. LISTADO DE PELÍCULAS'!I693</f>
        <v>0</v>
      </c>
      <c r="J914" s="623">
        <f>'7. LISTADO DE PELÍCULAS'!J693</f>
        <v>0</v>
      </c>
      <c r="K914" s="624">
        <f>'7. LISTADO DE PELÍCULAS'!K693</f>
        <v>0</v>
      </c>
      <c r="L914" s="622">
        <f>'7. LISTADO DE PELÍCULAS'!L693</f>
        <v>0</v>
      </c>
      <c r="M914" s="623">
        <f>'7. LISTADO DE PELÍCULAS'!M693</f>
        <v>0</v>
      </c>
      <c r="N914" s="624">
        <f>'7. LISTADO DE PELÍCULAS'!N693</f>
        <v>0</v>
      </c>
      <c r="O914" s="32"/>
      <c r="P914" s="352"/>
      <c r="Q914" s="352"/>
      <c r="R914" s="352"/>
    </row>
    <row r="915" spans="2:18" s="347" customFormat="1" ht="35.1" customHeight="1" x14ac:dyDescent="0.25">
      <c r="B915" s="618">
        <f>'7. LISTADO DE PELÍCULAS'!B694</f>
        <v>0</v>
      </c>
      <c r="C915" s="619">
        <f>'7. LISTADO DE PELÍCULAS'!C694</f>
        <v>0</v>
      </c>
      <c r="D915" s="618">
        <f>'7. LISTADO DE PELÍCULAS'!D694</f>
        <v>0</v>
      </c>
      <c r="E915" s="625" t="e">
        <f>VLOOKUP(D915,PAÍSES!$A$2:$C$200,3,FALSE)</f>
        <v>#N/A</v>
      </c>
      <c r="F915" s="622">
        <f>'7. LISTADO DE PELÍCULAS'!F694</f>
        <v>0</v>
      </c>
      <c r="G915" s="624">
        <f>'7. LISTADO DE PELÍCULAS'!G694</f>
        <v>0</v>
      </c>
      <c r="H915" s="622">
        <f>'7. LISTADO DE PELÍCULAS'!H694</f>
        <v>0</v>
      </c>
      <c r="I915" s="623">
        <f>'7. LISTADO DE PELÍCULAS'!I694</f>
        <v>0</v>
      </c>
      <c r="J915" s="623">
        <f>'7. LISTADO DE PELÍCULAS'!J694</f>
        <v>0</v>
      </c>
      <c r="K915" s="624">
        <f>'7. LISTADO DE PELÍCULAS'!K694</f>
        <v>0</v>
      </c>
      <c r="L915" s="622">
        <f>'7. LISTADO DE PELÍCULAS'!L694</f>
        <v>0</v>
      </c>
      <c r="M915" s="623">
        <f>'7. LISTADO DE PELÍCULAS'!M694</f>
        <v>0</v>
      </c>
      <c r="N915" s="624">
        <f>'7. LISTADO DE PELÍCULAS'!N694</f>
        <v>0</v>
      </c>
      <c r="O915" s="32"/>
      <c r="P915" s="352"/>
      <c r="Q915" s="352"/>
      <c r="R915" s="352"/>
    </row>
    <row r="916" spans="2:18" s="347" customFormat="1" ht="35.1" customHeight="1" x14ac:dyDescent="0.25">
      <c r="B916" s="618">
        <f>'7. LISTADO DE PELÍCULAS'!B695</f>
        <v>0</v>
      </c>
      <c r="C916" s="619">
        <f>'7. LISTADO DE PELÍCULAS'!C695</f>
        <v>0</v>
      </c>
      <c r="D916" s="618">
        <f>'7. LISTADO DE PELÍCULAS'!D695</f>
        <v>0</v>
      </c>
      <c r="E916" s="625" t="e">
        <f>VLOOKUP(D916,PAÍSES!$A$2:$C$200,3,FALSE)</f>
        <v>#N/A</v>
      </c>
      <c r="F916" s="622">
        <f>'7. LISTADO DE PELÍCULAS'!F695</f>
        <v>0</v>
      </c>
      <c r="G916" s="624">
        <f>'7. LISTADO DE PELÍCULAS'!G695</f>
        <v>0</v>
      </c>
      <c r="H916" s="622">
        <f>'7. LISTADO DE PELÍCULAS'!H695</f>
        <v>0</v>
      </c>
      <c r="I916" s="623">
        <f>'7. LISTADO DE PELÍCULAS'!I695</f>
        <v>0</v>
      </c>
      <c r="J916" s="623">
        <f>'7. LISTADO DE PELÍCULAS'!J695</f>
        <v>0</v>
      </c>
      <c r="K916" s="624">
        <f>'7. LISTADO DE PELÍCULAS'!K695</f>
        <v>0</v>
      </c>
      <c r="L916" s="622">
        <f>'7. LISTADO DE PELÍCULAS'!L695</f>
        <v>0</v>
      </c>
      <c r="M916" s="623">
        <f>'7. LISTADO DE PELÍCULAS'!M695</f>
        <v>0</v>
      </c>
      <c r="N916" s="624">
        <f>'7. LISTADO DE PELÍCULAS'!N695</f>
        <v>0</v>
      </c>
      <c r="O916" s="32"/>
      <c r="P916" s="352"/>
      <c r="Q916" s="352"/>
      <c r="R916" s="352"/>
    </row>
    <row r="917" spans="2:18" s="347" customFormat="1" ht="35.1" customHeight="1" x14ac:dyDescent="0.25">
      <c r="B917" s="618">
        <f>'7. LISTADO DE PELÍCULAS'!B696</f>
        <v>0</v>
      </c>
      <c r="C917" s="619">
        <f>'7. LISTADO DE PELÍCULAS'!C696</f>
        <v>0</v>
      </c>
      <c r="D917" s="618">
        <f>'7. LISTADO DE PELÍCULAS'!D696</f>
        <v>0</v>
      </c>
      <c r="E917" s="625" t="e">
        <f>VLOOKUP(D917,PAÍSES!$A$2:$C$200,3,FALSE)</f>
        <v>#N/A</v>
      </c>
      <c r="F917" s="622">
        <f>'7. LISTADO DE PELÍCULAS'!F696</f>
        <v>0</v>
      </c>
      <c r="G917" s="624">
        <f>'7. LISTADO DE PELÍCULAS'!G696</f>
        <v>0</v>
      </c>
      <c r="H917" s="622">
        <f>'7. LISTADO DE PELÍCULAS'!H696</f>
        <v>0</v>
      </c>
      <c r="I917" s="623">
        <f>'7. LISTADO DE PELÍCULAS'!I696</f>
        <v>0</v>
      </c>
      <c r="J917" s="623">
        <f>'7. LISTADO DE PELÍCULAS'!J696</f>
        <v>0</v>
      </c>
      <c r="K917" s="624">
        <f>'7. LISTADO DE PELÍCULAS'!K696</f>
        <v>0</v>
      </c>
      <c r="L917" s="622">
        <f>'7. LISTADO DE PELÍCULAS'!L696</f>
        <v>0</v>
      </c>
      <c r="M917" s="623">
        <f>'7. LISTADO DE PELÍCULAS'!M696</f>
        <v>0</v>
      </c>
      <c r="N917" s="624">
        <f>'7. LISTADO DE PELÍCULAS'!N696</f>
        <v>0</v>
      </c>
      <c r="O917" s="32"/>
      <c r="P917" s="352"/>
      <c r="Q917" s="352"/>
      <c r="R917" s="352"/>
    </row>
    <row r="918" spans="2:18" s="347" customFormat="1" ht="35.1" customHeight="1" x14ac:dyDescent="0.25">
      <c r="B918" s="618">
        <f>'7. LISTADO DE PELÍCULAS'!B697</f>
        <v>0</v>
      </c>
      <c r="C918" s="619">
        <f>'7. LISTADO DE PELÍCULAS'!C697</f>
        <v>0</v>
      </c>
      <c r="D918" s="618">
        <f>'7. LISTADO DE PELÍCULAS'!D697</f>
        <v>0</v>
      </c>
      <c r="E918" s="625" t="e">
        <f>VLOOKUP(D918,PAÍSES!$A$2:$C$200,3,FALSE)</f>
        <v>#N/A</v>
      </c>
      <c r="F918" s="622">
        <f>'7. LISTADO DE PELÍCULAS'!F697</f>
        <v>0</v>
      </c>
      <c r="G918" s="624">
        <f>'7. LISTADO DE PELÍCULAS'!G697</f>
        <v>0</v>
      </c>
      <c r="H918" s="622">
        <f>'7. LISTADO DE PELÍCULAS'!H697</f>
        <v>0</v>
      </c>
      <c r="I918" s="623">
        <f>'7. LISTADO DE PELÍCULAS'!I697</f>
        <v>0</v>
      </c>
      <c r="J918" s="623">
        <f>'7. LISTADO DE PELÍCULAS'!J697</f>
        <v>0</v>
      </c>
      <c r="K918" s="624">
        <f>'7. LISTADO DE PELÍCULAS'!K697</f>
        <v>0</v>
      </c>
      <c r="L918" s="622">
        <f>'7. LISTADO DE PELÍCULAS'!L697</f>
        <v>0</v>
      </c>
      <c r="M918" s="623">
        <f>'7. LISTADO DE PELÍCULAS'!M697</f>
        <v>0</v>
      </c>
      <c r="N918" s="624">
        <f>'7. LISTADO DE PELÍCULAS'!N697</f>
        <v>0</v>
      </c>
      <c r="O918" s="32"/>
      <c r="P918" s="352"/>
      <c r="Q918" s="352"/>
      <c r="R918" s="352"/>
    </row>
    <row r="919" spans="2:18" s="347" customFormat="1" ht="35.1" customHeight="1" x14ac:dyDescent="0.25">
      <c r="B919" s="618">
        <f>'7. LISTADO DE PELÍCULAS'!B698</f>
        <v>0</v>
      </c>
      <c r="C919" s="619">
        <f>'7. LISTADO DE PELÍCULAS'!C698</f>
        <v>0</v>
      </c>
      <c r="D919" s="618">
        <f>'7. LISTADO DE PELÍCULAS'!D698</f>
        <v>0</v>
      </c>
      <c r="E919" s="625" t="e">
        <f>VLOOKUP(D919,PAÍSES!$A$2:$C$200,3,FALSE)</f>
        <v>#N/A</v>
      </c>
      <c r="F919" s="622">
        <f>'7. LISTADO DE PELÍCULAS'!F698</f>
        <v>0</v>
      </c>
      <c r="G919" s="624">
        <f>'7. LISTADO DE PELÍCULAS'!G698</f>
        <v>0</v>
      </c>
      <c r="H919" s="622">
        <f>'7. LISTADO DE PELÍCULAS'!H698</f>
        <v>0</v>
      </c>
      <c r="I919" s="623">
        <f>'7. LISTADO DE PELÍCULAS'!I698</f>
        <v>0</v>
      </c>
      <c r="J919" s="623">
        <f>'7. LISTADO DE PELÍCULAS'!J698</f>
        <v>0</v>
      </c>
      <c r="K919" s="624">
        <f>'7. LISTADO DE PELÍCULAS'!K698</f>
        <v>0</v>
      </c>
      <c r="L919" s="622">
        <f>'7. LISTADO DE PELÍCULAS'!L698</f>
        <v>0</v>
      </c>
      <c r="M919" s="623">
        <f>'7. LISTADO DE PELÍCULAS'!M698</f>
        <v>0</v>
      </c>
      <c r="N919" s="624">
        <f>'7. LISTADO DE PELÍCULAS'!N698</f>
        <v>0</v>
      </c>
      <c r="O919" s="32"/>
      <c r="P919" s="352"/>
      <c r="Q919" s="352"/>
      <c r="R919" s="352"/>
    </row>
    <row r="920" spans="2:18" s="347" customFormat="1" ht="35.1" customHeight="1" x14ac:dyDescent="0.25">
      <c r="B920" s="618">
        <f>'7. LISTADO DE PELÍCULAS'!B699</f>
        <v>0</v>
      </c>
      <c r="C920" s="619">
        <f>'7. LISTADO DE PELÍCULAS'!C699</f>
        <v>0</v>
      </c>
      <c r="D920" s="618">
        <f>'7. LISTADO DE PELÍCULAS'!D699</f>
        <v>0</v>
      </c>
      <c r="E920" s="625" t="e">
        <f>VLOOKUP(D920,PAÍSES!$A$2:$C$200,3,FALSE)</f>
        <v>#N/A</v>
      </c>
      <c r="F920" s="622">
        <f>'7. LISTADO DE PELÍCULAS'!F699</f>
        <v>0</v>
      </c>
      <c r="G920" s="624">
        <f>'7. LISTADO DE PELÍCULAS'!G699</f>
        <v>0</v>
      </c>
      <c r="H920" s="622">
        <f>'7. LISTADO DE PELÍCULAS'!H699</f>
        <v>0</v>
      </c>
      <c r="I920" s="623">
        <f>'7. LISTADO DE PELÍCULAS'!I699</f>
        <v>0</v>
      </c>
      <c r="J920" s="623">
        <f>'7. LISTADO DE PELÍCULAS'!J699</f>
        <v>0</v>
      </c>
      <c r="K920" s="624">
        <f>'7. LISTADO DE PELÍCULAS'!K699</f>
        <v>0</v>
      </c>
      <c r="L920" s="622">
        <f>'7. LISTADO DE PELÍCULAS'!L699</f>
        <v>0</v>
      </c>
      <c r="M920" s="623">
        <f>'7. LISTADO DE PELÍCULAS'!M699</f>
        <v>0</v>
      </c>
      <c r="N920" s="624">
        <f>'7. LISTADO DE PELÍCULAS'!N699</f>
        <v>0</v>
      </c>
      <c r="O920" s="32"/>
      <c r="P920" s="352"/>
      <c r="Q920" s="352"/>
      <c r="R920" s="352"/>
    </row>
    <row r="921" spans="2:18" s="347" customFormat="1" ht="35.1" customHeight="1" x14ac:dyDescent="0.25">
      <c r="B921" s="618">
        <f>'7. LISTADO DE PELÍCULAS'!B700</f>
        <v>0</v>
      </c>
      <c r="C921" s="619">
        <f>'7. LISTADO DE PELÍCULAS'!C700</f>
        <v>0</v>
      </c>
      <c r="D921" s="618">
        <f>'7. LISTADO DE PELÍCULAS'!D700</f>
        <v>0</v>
      </c>
      <c r="E921" s="625" t="e">
        <f>VLOOKUP(D921,PAÍSES!$A$2:$C$200,3,FALSE)</f>
        <v>#N/A</v>
      </c>
      <c r="F921" s="622">
        <f>'7. LISTADO DE PELÍCULAS'!F700</f>
        <v>0</v>
      </c>
      <c r="G921" s="624">
        <f>'7. LISTADO DE PELÍCULAS'!G700</f>
        <v>0</v>
      </c>
      <c r="H921" s="622">
        <f>'7. LISTADO DE PELÍCULAS'!H700</f>
        <v>0</v>
      </c>
      <c r="I921" s="623">
        <f>'7. LISTADO DE PELÍCULAS'!I700</f>
        <v>0</v>
      </c>
      <c r="J921" s="623">
        <f>'7. LISTADO DE PELÍCULAS'!J700</f>
        <v>0</v>
      </c>
      <c r="K921" s="624">
        <f>'7. LISTADO DE PELÍCULAS'!K700</f>
        <v>0</v>
      </c>
      <c r="L921" s="622">
        <f>'7. LISTADO DE PELÍCULAS'!L700</f>
        <v>0</v>
      </c>
      <c r="M921" s="623">
        <f>'7. LISTADO DE PELÍCULAS'!M700</f>
        <v>0</v>
      </c>
      <c r="N921" s="624">
        <f>'7. LISTADO DE PELÍCULAS'!N700</f>
        <v>0</v>
      </c>
      <c r="O921" s="32"/>
      <c r="P921" s="352"/>
      <c r="Q921" s="352"/>
      <c r="R921" s="352"/>
    </row>
    <row r="922" spans="2:18" s="347" customFormat="1" ht="35.1" customHeight="1" x14ac:dyDescent="0.25">
      <c r="B922" s="618">
        <f>'7. LISTADO DE PELÍCULAS'!B701</f>
        <v>0</v>
      </c>
      <c r="C922" s="619">
        <f>'7. LISTADO DE PELÍCULAS'!C701</f>
        <v>0</v>
      </c>
      <c r="D922" s="618">
        <f>'7. LISTADO DE PELÍCULAS'!D701</f>
        <v>0</v>
      </c>
      <c r="E922" s="625" t="e">
        <f>VLOOKUP(D922,PAÍSES!$A$2:$C$200,3,FALSE)</f>
        <v>#N/A</v>
      </c>
      <c r="F922" s="622">
        <f>'7. LISTADO DE PELÍCULAS'!F701</f>
        <v>0</v>
      </c>
      <c r="G922" s="624">
        <f>'7. LISTADO DE PELÍCULAS'!G701</f>
        <v>0</v>
      </c>
      <c r="H922" s="622">
        <f>'7. LISTADO DE PELÍCULAS'!H701</f>
        <v>0</v>
      </c>
      <c r="I922" s="623">
        <f>'7. LISTADO DE PELÍCULAS'!I701</f>
        <v>0</v>
      </c>
      <c r="J922" s="623">
        <f>'7. LISTADO DE PELÍCULAS'!J701</f>
        <v>0</v>
      </c>
      <c r="K922" s="624">
        <f>'7. LISTADO DE PELÍCULAS'!K701</f>
        <v>0</v>
      </c>
      <c r="L922" s="622">
        <f>'7. LISTADO DE PELÍCULAS'!L701</f>
        <v>0</v>
      </c>
      <c r="M922" s="623">
        <f>'7. LISTADO DE PELÍCULAS'!M701</f>
        <v>0</v>
      </c>
      <c r="N922" s="624">
        <f>'7. LISTADO DE PELÍCULAS'!N701</f>
        <v>0</v>
      </c>
      <c r="O922" s="32"/>
      <c r="P922" s="352"/>
      <c r="Q922" s="352"/>
      <c r="R922" s="352"/>
    </row>
    <row r="923" spans="2:18" s="347" customFormat="1" ht="35.1" customHeight="1" x14ac:dyDescent="0.25">
      <c r="B923" s="618">
        <f>'7. LISTADO DE PELÍCULAS'!B702</f>
        <v>0</v>
      </c>
      <c r="C923" s="619">
        <f>'7. LISTADO DE PELÍCULAS'!C702</f>
        <v>0</v>
      </c>
      <c r="D923" s="618">
        <f>'7. LISTADO DE PELÍCULAS'!D702</f>
        <v>0</v>
      </c>
      <c r="E923" s="625" t="e">
        <f>VLOOKUP(D923,PAÍSES!$A$2:$C$200,3,FALSE)</f>
        <v>#N/A</v>
      </c>
      <c r="F923" s="622">
        <f>'7. LISTADO DE PELÍCULAS'!F702</f>
        <v>0</v>
      </c>
      <c r="G923" s="624">
        <f>'7. LISTADO DE PELÍCULAS'!G702</f>
        <v>0</v>
      </c>
      <c r="H923" s="622">
        <f>'7. LISTADO DE PELÍCULAS'!H702</f>
        <v>0</v>
      </c>
      <c r="I923" s="623">
        <f>'7. LISTADO DE PELÍCULAS'!I702</f>
        <v>0</v>
      </c>
      <c r="J923" s="623">
        <f>'7. LISTADO DE PELÍCULAS'!J702</f>
        <v>0</v>
      </c>
      <c r="K923" s="624">
        <f>'7. LISTADO DE PELÍCULAS'!K702</f>
        <v>0</v>
      </c>
      <c r="L923" s="622">
        <f>'7. LISTADO DE PELÍCULAS'!L702</f>
        <v>0</v>
      </c>
      <c r="M923" s="623">
        <f>'7. LISTADO DE PELÍCULAS'!M702</f>
        <v>0</v>
      </c>
      <c r="N923" s="624">
        <f>'7. LISTADO DE PELÍCULAS'!N702</f>
        <v>0</v>
      </c>
      <c r="O923" s="32"/>
      <c r="P923" s="352"/>
      <c r="Q923" s="352"/>
      <c r="R923" s="352"/>
    </row>
    <row r="924" spans="2:18" s="347" customFormat="1" ht="35.1" customHeight="1" x14ac:dyDescent="0.25">
      <c r="B924" s="618">
        <f>'7. LISTADO DE PELÍCULAS'!B703</f>
        <v>0</v>
      </c>
      <c r="C924" s="619">
        <f>'7. LISTADO DE PELÍCULAS'!C703</f>
        <v>0</v>
      </c>
      <c r="D924" s="618">
        <f>'7. LISTADO DE PELÍCULAS'!D703</f>
        <v>0</v>
      </c>
      <c r="E924" s="625" t="e">
        <f>VLOOKUP(D924,PAÍSES!$A$2:$C$200,3,FALSE)</f>
        <v>#N/A</v>
      </c>
      <c r="F924" s="622">
        <f>'7. LISTADO DE PELÍCULAS'!F703</f>
        <v>0</v>
      </c>
      <c r="G924" s="624">
        <f>'7. LISTADO DE PELÍCULAS'!G703</f>
        <v>0</v>
      </c>
      <c r="H924" s="622">
        <f>'7. LISTADO DE PELÍCULAS'!H703</f>
        <v>0</v>
      </c>
      <c r="I924" s="623">
        <f>'7. LISTADO DE PELÍCULAS'!I703</f>
        <v>0</v>
      </c>
      <c r="J924" s="623">
        <f>'7. LISTADO DE PELÍCULAS'!J703</f>
        <v>0</v>
      </c>
      <c r="K924" s="624">
        <f>'7. LISTADO DE PELÍCULAS'!K703</f>
        <v>0</v>
      </c>
      <c r="L924" s="622">
        <f>'7. LISTADO DE PELÍCULAS'!L703</f>
        <v>0</v>
      </c>
      <c r="M924" s="623">
        <f>'7. LISTADO DE PELÍCULAS'!M703</f>
        <v>0</v>
      </c>
      <c r="N924" s="624">
        <f>'7. LISTADO DE PELÍCULAS'!N703</f>
        <v>0</v>
      </c>
      <c r="O924" s="32"/>
      <c r="P924" s="352"/>
      <c r="Q924" s="352"/>
      <c r="R924" s="352"/>
    </row>
    <row r="925" spans="2:18" s="347" customFormat="1" ht="35.1" customHeight="1" x14ac:dyDescent="0.25">
      <c r="B925" s="618">
        <f>'7. LISTADO DE PELÍCULAS'!B704</f>
        <v>0</v>
      </c>
      <c r="C925" s="619">
        <f>'7. LISTADO DE PELÍCULAS'!C704</f>
        <v>0</v>
      </c>
      <c r="D925" s="618">
        <f>'7. LISTADO DE PELÍCULAS'!D704</f>
        <v>0</v>
      </c>
      <c r="E925" s="625" t="e">
        <f>VLOOKUP(D925,PAÍSES!$A$2:$C$200,3,FALSE)</f>
        <v>#N/A</v>
      </c>
      <c r="F925" s="622">
        <f>'7. LISTADO DE PELÍCULAS'!F704</f>
        <v>0</v>
      </c>
      <c r="G925" s="624">
        <f>'7. LISTADO DE PELÍCULAS'!G704</f>
        <v>0</v>
      </c>
      <c r="H925" s="622">
        <f>'7. LISTADO DE PELÍCULAS'!H704</f>
        <v>0</v>
      </c>
      <c r="I925" s="623">
        <f>'7. LISTADO DE PELÍCULAS'!I704</f>
        <v>0</v>
      </c>
      <c r="J925" s="623">
        <f>'7. LISTADO DE PELÍCULAS'!J704</f>
        <v>0</v>
      </c>
      <c r="K925" s="624">
        <f>'7. LISTADO DE PELÍCULAS'!K704</f>
        <v>0</v>
      </c>
      <c r="L925" s="622">
        <f>'7. LISTADO DE PELÍCULAS'!L704</f>
        <v>0</v>
      </c>
      <c r="M925" s="623">
        <f>'7. LISTADO DE PELÍCULAS'!M704</f>
        <v>0</v>
      </c>
      <c r="N925" s="624">
        <f>'7. LISTADO DE PELÍCULAS'!N704</f>
        <v>0</v>
      </c>
      <c r="O925" s="32"/>
      <c r="P925" s="352"/>
      <c r="Q925" s="352"/>
      <c r="R925" s="352"/>
    </row>
    <row r="926" spans="2:18" s="347" customFormat="1" ht="35.1" customHeight="1" x14ac:dyDescent="0.25">
      <c r="B926" s="618">
        <f>'7. LISTADO DE PELÍCULAS'!B705</f>
        <v>0</v>
      </c>
      <c r="C926" s="619">
        <f>'7. LISTADO DE PELÍCULAS'!C705</f>
        <v>0</v>
      </c>
      <c r="D926" s="618">
        <f>'7. LISTADO DE PELÍCULAS'!D705</f>
        <v>0</v>
      </c>
      <c r="E926" s="625" t="e">
        <f>VLOOKUP(D926,PAÍSES!$A$2:$C$200,3,FALSE)</f>
        <v>#N/A</v>
      </c>
      <c r="F926" s="622">
        <f>'7. LISTADO DE PELÍCULAS'!F705</f>
        <v>0</v>
      </c>
      <c r="G926" s="624">
        <f>'7. LISTADO DE PELÍCULAS'!G705</f>
        <v>0</v>
      </c>
      <c r="H926" s="622">
        <f>'7. LISTADO DE PELÍCULAS'!H705</f>
        <v>0</v>
      </c>
      <c r="I926" s="623">
        <f>'7. LISTADO DE PELÍCULAS'!I705</f>
        <v>0</v>
      </c>
      <c r="J926" s="623">
        <f>'7. LISTADO DE PELÍCULAS'!J705</f>
        <v>0</v>
      </c>
      <c r="K926" s="624">
        <f>'7. LISTADO DE PELÍCULAS'!K705</f>
        <v>0</v>
      </c>
      <c r="L926" s="622">
        <f>'7. LISTADO DE PELÍCULAS'!L705</f>
        <v>0</v>
      </c>
      <c r="M926" s="623">
        <f>'7. LISTADO DE PELÍCULAS'!M705</f>
        <v>0</v>
      </c>
      <c r="N926" s="624">
        <f>'7. LISTADO DE PELÍCULAS'!N705</f>
        <v>0</v>
      </c>
      <c r="O926" s="32"/>
      <c r="P926" s="352"/>
      <c r="Q926" s="352"/>
      <c r="R926" s="352"/>
    </row>
    <row r="927" spans="2:18" s="347" customFormat="1" ht="35.1" customHeight="1" x14ac:dyDescent="0.25">
      <c r="B927" s="618">
        <f>'7. LISTADO DE PELÍCULAS'!B706</f>
        <v>0</v>
      </c>
      <c r="C927" s="619">
        <f>'7. LISTADO DE PELÍCULAS'!C706</f>
        <v>0</v>
      </c>
      <c r="D927" s="618">
        <f>'7. LISTADO DE PELÍCULAS'!D706</f>
        <v>0</v>
      </c>
      <c r="E927" s="625" t="e">
        <f>VLOOKUP(D927,PAÍSES!$A$2:$C$200,3,FALSE)</f>
        <v>#N/A</v>
      </c>
      <c r="F927" s="622">
        <f>'7. LISTADO DE PELÍCULAS'!F706</f>
        <v>0</v>
      </c>
      <c r="G927" s="624">
        <f>'7. LISTADO DE PELÍCULAS'!G706</f>
        <v>0</v>
      </c>
      <c r="H927" s="622">
        <f>'7. LISTADO DE PELÍCULAS'!H706</f>
        <v>0</v>
      </c>
      <c r="I927" s="623">
        <f>'7. LISTADO DE PELÍCULAS'!I706</f>
        <v>0</v>
      </c>
      <c r="J927" s="623">
        <f>'7. LISTADO DE PELÍCULAS'!J706</f>
        <v>0</v>
      </c>
      <c r="K927" s="624">
        <f>'7. LISTADO DE PELÍCULAS'!K706</f>
        <v>0</v>
      </c>
      <c r="L927" s="622">
        <f>'7. LISTADO DE PELÍCULAS'!L706</f>
        <v>0</v>
      </c>
      <c r="M927" s="623">
        <f>'7. LISTADO DE PELÍCULAS'!M706</f>
        <v>0</v>
      </c>
      <c r="N927" s="624">
        <f>'7. LISTADO DE PELÍCULAS'!N706</f>
        <v>0</v>
      </c>
      <c r="O927" s="32"/>
      <c r="P927" s="352"/>
      <c r="Q927" s="352"/>
      <c r="R927" s="352"/>
    </row>
    <row r="928" spans="2:18" s="347" customFormat="1" ht="35.1" customHeight="1" x14ac:dyDescent="0.25">
      <c r="B928" s="618">
        <f>'7. LISTADO DE PELÍCULAS'!B707</f>
        <v>0</v>
      </c>
      <c r="C928" s="619">
        <f>'7. LISTADO DE PELÍCULAS'!C707</f>
        <v>0</v>
      </c>
      <c r="D928" s="618">
        <f>'7. LISTADO DE PELÍCULAS'!D707</f>
        <v>0</v>
      </c>
      <c r="E928" s="625" t="e">
        <f>VLOOKUP(D928,PAÍSES!$A$2:$C$200,3,FALSE)</f>
        <v>#N/A</v>
      </c>
      <c r="F928" s="622">
        <f>'7. LISTADO DE PELÍCULAS'!F707</f>
        <v>0</v>
      </c>
      <c r="G928" s="624">
        <f>'7. LISTADO DE PELÍCULAS'!G707</f>
        <v>0</v>
      </c>
      <c r="H928" s="622">
        <f>'7. LISTADO DE PELÍCULAS'!H707</f>
        <v>0</v>
      </c>
      <c r="I928" s="623">
        <f>'7. LISTADO DE PELÍCULAS'!I707</f>
        <v>0</v>
      </c>
      <c r="J928" s="623">
        <f>'7. LISTADO DE PELÍCULAS'!J707</f>
        <v>0</v>
      </c>
      <c r="K928" s="624">
        <f>'7. LISTADO DE PELÍCULAS'!K707</f>
        <v>0</v>
      </c>
      <c r="L928" s="622">
        <f>'7. LISTADO DE PELÍCULAS'!L707</f>
        <v>0</v>
      </c>
      <c r="M928" s="623">
        <f>'7. LISTADO DE PELÍCULAS'!M707</f>
        <v>0</v>
      </c>
      <c r="N928" s="624">
        <f>'7. LISTADO DE PELÍCULAS'!N707</f>
        <v>0</v>
      </c>
      <c r="O928" s="32"/>
      <c r="P928" s="352"/>
      <c r="Q928" s="352"/>
      <c r="R928" s="352"/>
    </row>
    <row r="929" spans="2:18" s="347" customFormat="1" ht="35.1" customHeight="1" x14ac:dyDescent="0.25">
      <c r="B929" s="618">
        <f>'7. LISTADO DE PELÍCULAS'!B708</f>
        <v>0</v>
      </c>
      <c r="C929" s="619">
        <f>'7. LISTADO DE PELÍCULAS'!C708</f>
        <v>0</v>
      </c>
      <c r="D929" s="618">
        <f>'7. LISTADO DE PELÍCULAS'!D708</f>
        <v>0</v>
      </c>
      <c r="E929" s="625" t="e">
        <f>VLOOKUP(D929,PAÍSES!$A$2:$C$200,3,FALSE)</f>
        <v>#N/A</v>
      </c>
      <c r="F929" s="622">
        <f>'7. LISTADO DE PELÍCULAS'!F708</f>
        <v>0</v>
      </c>
      <c r="G929" s="624">
        <f>'7. LISTADO DE PELÍCULAS'!G708</f>
        <v>0</v>
      </c>
      <c r="H929" s="622">
        <f>'7. LISTADO DE PELÍCULAS'!H708</f>
        <v>0</v>
      </c>
      <c r="I929" s="623">
        <f>'7. LISTADO DE PELÍCULAS'!I708</f>
        <v>0</v>
      </c>
      <c r="J929" s="623">
        <f>'7. LISTADO DE PELÍCULAS'!J708</f>
        <v>0</v>
      </c>
      <c r="K929" s="624">
        <f>'7. LISTADO DE PELÍCULAS'!K708</f>
        <v>0</v>
      </c>
      <c r="L929" s="622">
        <f>'7. LISTADO DE PELÍCULAS'!L708</f>
        <v>0</v>
      </c>
      <c r="M929" s="623">
        <f>'7. LISTADO DE PELÍCULAS'!M708</f>
        <v>0</v>
      </c>
      <c r="N929" s="624">
        <f>'7. LISTADO DE PELÍCULAS'!N708</f>
        <v>0</v>
      </c>
      <c r="O929" s="32"/>
      <c r="P929" s="352"/>
      <c r="Q929" s="352"/>
      <c r="R929" s="352"/>
    </row>
    <row r="930" spans="2:18" s="347" customFormat="1" ht="35.1" customHeight="1" x14ac:dyDescent="0.25">
      <c r="B930" s="618">
        <f>'7. LISTADO DE PELÍCULAS'!B709</f>
        <v>0</v>
      </c>
      <c r="C930" s="619">
        <f>'7. LISTADO DE PELÍCULAS'!C709</f>
        <v>0</v>
      </c>
      <c r="D930" s="618">
        <f>'7. LISTADO DE PELÍCULAS'!D709</f>
        <v>0</v>
      </c>
      <c r="E930" s="625" t="e">
        <f>VLOOKUP(D930,PAÍSES!$A$2:$C$200,3,FALSE)</f>
        <v>#N/A</v>
      </c>
      <c r="F930" s="622">
        <f>'7. LISTADO DE PELÍCULAS'!F709</f>
        <v>0</v>
      </c>
      <c r="G930" s="624">
        <f>'7. LISTADO DE PELÍCULAS'!G709</f>
        <v>0</v>
      </c>
      <c r="H930" s="622">
        <f>'7. LISTADO DE PELÍCULAS'!H709</f>
        <v>0</v>
      </c>
      <c r="I930" s="623">
        <f>'7. LISTADO DE PELÍCULAS'!I709</f>
        <v>0</v>
      </c>
      <c r="J930" s="623">
        <f>'7. LISTADO DE PELÍCULAS'!J709</f>
        <v>0</v>
      </c>
      <c r="K930" s="624">
        <f>'7. LISTADO DE PELÍCULAS'!K709</f>
        <v>0</v>
      </c>
      <c r="L930" s="622">
        <f>'7. LISTADO DE PELÍCULAS'!L709</f>
        <v>0</v>
      </c>
      <c r="M930" s="623">
        <f>'7. LISTADO DE PELÍCULAS'!M709</f>
        <v>0</v>
      </c>
      <c r="N930" s="624">
        <f>'7. LISTADO DE PELÍCULAS'!N709</f>
        <v>0</v>
      </c>
      <c r="O930" s="32"/>
      <c r="P930" s="352"/>
      <c r="Q930" s="352"/>
      <c r="R930" s="352"/>
    </row>
    <row r="931" spans="2:18" s="347" customFormat="1" ht="35.1" customHeight="1" x14ac:dyDescent="0.25">
      <c r="B931" s="618">
        <f>'7. LISTADO DE PELÍCULAS'!B710</f>
        <v>0</v>
      </c>
      <c r="C931" s="619">
        <f>'7. LISTADO DE PELÍCULAS'!C710</f>
        <v>0</v>
      </c>
      <c r="D931" s="618">
        <f>'7. LISTADO DE PELÍCULAS'!D710</f>
        <v>0</v>
      </c>
      <c r="E931" s="625" t="e">
        <f>VLOOKUP(D931,PAÍSES!$A$2:$C$200,3,FALSE)</f>
        <v>#N/A</v>
      </c>
      <c r="F931" s="622">
        <f>'7. LISTADO DE PELÍCULAS'!F710</f>
        <v>0</v>
      </c>
      <c r="G931" s="624">
        <f>'7. LISTADO DE PELÍCULAS'!G710</f>
        <v>0</v>
      </c>
      <c r="H931" s="622">
        <f>'7. LISTADO DE PELÍCULAS'!H710</f>
        <v>0</v>
      </c>
      <c r="I931" s="623">
        <f>'7. LISTADO DE PELÍCULAS'!I710</f>
        <v>0</v>
      </c>
      <c r="J931" s="623">
        <f>'7. LISTADO DE PELÍCULAS'!J710</f>
        <v>0</v>
      </c>
      <c r="K931" s="624">
        <f>'7. LISTADO DE PELÍCULAS'!K710</f>
        <v>0</v>
      </c>
      <c r="L931" s="622">
        <f>'7. LISTADO DE PELÍCULAS'!L710</f>
        <v>0</v>
      </c>
      <c r="M931" s="623">
        <f>'7. LISTADO DE PELÍCULAS'!M710</f>
        <v>0</v>
      </c>
      <c r="N931" s="624">
        <f>'7. LISTADO DE PELÍCULAS'!N710</f>
        <v>0</v>
      </c>
      <c r="O931" s="32"/>
      <c r="P931" s="352"/>
      <c r="Q931" s="352"/>
      <c r="R931" s="352"/>
    </row>
    <row r="932" spans="2:18" s="347" customFormat="1" ht="35.1" customHeight="1" x14ac:dyDescent="0.25">
      <c r="B932" s="618">
        <f>'7. LISTADO DE PELÍCULAS'!B711</f>
        <v>0</v>
      </c>
      <c r="C932" s="619">
        <f>'7. LISTADO DE PELÍCULAS'!C711</f>
        <v>0</v>
      </c>
      <c r="D932" s="618">
        <f>'7. LISTADO DE PELÍCULAS'!D711</f>
        <v>0</v>
      </c>
      <c r="E932" s="625" t="e">
        <f>VLOOKUP(D932,PAÍSES!$A$2:$C$200,3,FALSE)</f>
        <v>#N/A</v>
      </c>
      <c r="F932" s="622">
        <f>'7. LISTADO DE PELÍCULAS'!F711</f>
        <v>0</v>
      </c>
      <c r="G932" s="624">
        <f>'7. LISTADO DE PELÍCULAS'!G711</f>
        <v>0</v>
      </c>
      <c r="H932" s="622">
        <f>'7. LISTADO DE PELÍCULAS'!H711</f>
        <v>0</v>
      </c>
      <c r="I932" s="623">
        <f>'7. LISTADO DE PELÍCULAS'!I711</f>
        <v>0</v>
      </c>
      <c r="J932" s="623">
        <f>'7. LISTADO DE PELÍCULAS'!J711</f>
        <v>0</v>
      </c>
      <c r="K932" s="624">
        <f>'7. LISTADO DE PELÍCULAS'!K711</f>
        <v>0</v>
      </c>
      <c r="L932" s="622">
        <f>'7. LISTADO DE PELÍCULAS'!L711</f>
        <v>0</v>
      </c>
      <c r="M932" s="623">
        <f>'7. LISTADO DE PELÍCULAS'!M711</f>
        <v>0</v>
      </c>
      <c r="N932" s="624">
        <f>'7. LISTADO DE PELÍCULAS'!N711</f>
        <v>0</v>
      </c>
      <c r="O932" s="32"/>
      <c r="P932" s="352"/>
      <c r="Q932" s="352"/>
      <c r="R932" s="352"/>
    </row>
    <row r="933" spans="2:18" s="347" customFormat="1" ht="35.1" customHeight="1" x14ac:dyDescent="0.25">
      <c r="B933" s="618">
        <f>'7. LISTADO DE PELÍCULAS'!B712</f>
        <v>0</v>
      </c>
      <c r="C933" s="619">
        <f>'7. LISTADO DE PELÍCULAS'!C712</f>
        <v>0</v>
      </c>
      <c r="D933" s="618">
        <f>'7. LISTADO DE PELÍCULAS'!D712</f>
        <v>0</v>
      </c>
      <c r="E933" s="625" t="e">
        <f>VLOOKUP(D933,PAÍSES!$A$2:$C$200,3,FALSE)</f>
        <v>#N/A</v>
      </c>
      <c r="F933" s="622">
        <f>'7. LISTADO DE PELÍCULAS'!F712</f>
        <v>0</v>
      </c>
      <c r="G933" s="624">
        <f>'7. LISTADO DE PELÍCULAS'!G712</f>
        <v>0</v>
      </c>
      <c r="H933" s="622">
        <f>'7. LISTADO DE PELÍCULAS'!H712</f>
        <v>0</v>
      </c>
      <c r="I933" s="623">
        <f>'7. LISTADO DE PELÍCULAS'!I712</f>
        <v>0</v>
      </c>
      <c r="J933" s="623">
        <f>'7. LISTADO DE PELÍCULAS'!J712</f>
        <v>0</v>
      </c>
      <c r="K933" s="624">
        <f>'7. LISTADO DE PELÍCULAS'!K712</f>
        <v>0</v>
      </c>
      <c r="L933" s="622">
        <f>'7. LISTADO DE PELÍCULAS'!L712</f>
        <v>0</v>
      </c>
      <c r="M933" s="623">
        <f>'7. LISTADO DE PELÍCULAS'!M712</f>
        <v>0</v>
      </c>
      <c r="N933" s="624">
        <f>'7. LISTADO DE PELÍCULAS'!N712</f>
        <v>0</v>
      </c>
      <c r="O933" s="32"/>
      <c r="P933" s="352"/>
      <c r="Q933" s="352"/>
      <c r="R933" s="352"/>
    </row>
    <row r="934" spans="2:18" s="347" customFormat="1" ht="35.1" customHeight="1" x14ac:dyDescent="0.25">
      <c r="B934" s="618">
        <f>'7. LISTADO DE PELÍCULAS'!B713</f>
        <v>0</v>
      </c>
      <c r="C934" s="619">
        <f>'7. LISTADO DE PELÍCULAS'!C713</f>
        <v>0</v>
      </c>
      <c r="D934" s="618">
        <f>'7. LISTADO DE PELÍCULAS'!D713</f>
        <v>0</v>
      </c>
      <c r="E934" s="625" t="e">
        <f>VLOOKUP(D934,PAÍSES!$A$2:$C$200,3,FALSE)</f>
        <v>#N/A</v>
      </c>
      <c r="F934" s="622">
        <f>'7. LISTADO DE PELÍCULAS'!F713</f>
        <v>0</v>
      </c>
      <c r="G934" s="624">
        <f>'7. LISTADO DE PELÍCULAS'!G713</f>
        <v>0</v>
      </c>
      <c r="H934" s="622">
        <f>'7. LISTADO DE PELÍCULAS'!H713</f>
        <v>0</v>
      </c>
      <c r="I934" s="623">
        <f>'7. LISTADO DE PELÍCULAS'!I713</f>
        <v>0</v>
      </c>
      <c r="J934" s="623">
        <f>'7. LISTADO DE PELÍCULAS'!J713</f>
        <v>0</v>
      </c>
      <c r="K934" s="624">
        <f>'7. LISTADO DE PELÍCULAS'!K713</f>
        <v>0</v>
      </c>
      <c r="L934" s="622">
        <f>'7. LISTADO DE PELÍCULAS'!L713</f>
        <v>0</v>
      </c>
      <c r="M934" s="623">
        <f>'7. LISTADO DE PELÍCULAS'!M713</f>
        <v>0</v>
      </c>
      <c r="N934" s="624">
        <f>'7. LISTADO DE PELÍCULAS'!N713</f>
        <v>0</v>
      </c>
      <c r="O934" s="32"/>
      <c r="P934" s="352"/>
      <c r="Q934" s="352"/>
      <c r="R934" s="352"/>
    </row>
    <row r="935" spans="2:18" s="347" customFormat="1" ht="35.1" customHeight="1" x14ac:dyDescent="0.25">
      <c r="B935" s="618">
        <f>'7. LISTADO DE PELÍCULAS'!B714</f>
        <v>0</v>
      </c>
      <c r="C935" s="619">
        <f>'7. LISTADO DE PELÍCULAS'!C714</f>
        <v>0</v>
      </c>
      <c r="D935" s="618">
        <f>'7. LISTADO DE PELÍCULAS'!D714</f>
        <v>0</v>
      </c>
      <c r="E935" s="625" t="e">
        <f>VLOOKUP(D935,PAÍSES!$A$2:$C$200,3,FALSE)</f>
        <v>#N/A</v>
      </c>
      <c r="F935" s="622">
        <f>'7. LISTADO DE PELÍCULAS'!F714</f>
        <v>0</v>
      </c>
      <c r="G935" s="624">
        <f>'7. LISTADO DE PELÍCULAS'!G714</f>
        <v>0</v>
      </c>
      <c r="H935" s="622">
        <f>'7. LISTADO DE PELÍCULAS'!H714</f>
        <v>0</v>
      </c>
      <c r="I935" s="623">
        <f>'7. LISTADO DE PELÍCULAS'!I714</f>
        <v>0</v>
      </c>
      <c r="J935" s="623">
        <f>'7. LISTADO DE PELÍCULAS'!J714</f>
        <v>0</v>
      </c>
      <c r="K935" s="624">
        <f>'7. LISTADO DE PELÍCULAS'!K714</f>
        <v>0</v>
      </c>
      <c r="L935" s="622">
        <f>'7. LISTADO DE PELÍCULAS'!L714</f>
        <v>0</v>
      </c>
      <c r="M935" s="623">
        <f>'7. LISTADO DE PELÍCULAS'!M714</f>
        <v>0</v>
      </c>
      <c r="N935" s="624">
        <f>'7. LISTADO DE PELÍCULAS'!N714</f>
        <v>0</v>
      </c>
      <c r="O935" s="32"/>
      <c r="P935" s="352"/>
      <c r="Q935" s="352"/>
      <c r="R935" s="352"/>
    </row>
    <row r="936" spans="2:18" s="347" customFormat="1" ht="35.1" customHeight="1" x14ac:dyDescent="0.25">
      <c r="B936" s="618">
        <f>'7. LISTADO DE PELÍCULAS'!B715</f>
        <v>0</v>
      </c>
      <c r="C936" s="619">
        <f>'7. LISTADO DE PELÍCULAS'!C715</f>
        <v>0</v>
      </c>
      <c r="D936" s="618">
        <f>'7. LISTADO DE PELÍCULAS'!D715</f>
        <v>0</v>
      </c>
      <c r="E936" s="625" t="e">
        <f>VLOOKUP(D936,PAÍSES!$A$2:$C$200,3,FALSE)</f>
        <v>#N/A</v>
      </c>
      <c r="F936" s="622">
        <f>'7. LISTADO DE PELÍCULAS'!F715</f>
        <v>0</v>
      </c>
      <c r="G936" s="624">
        <f>'7. LISTADO DE PELÍCULAS'!G715</f>
        <v>0</v>
      </c>
      <c r="H936" s="622">
        <f>'7. LISTADO DE PELÍCULAS'!H715</f>
        <v>0</v>
      </c>
      <c r="I936" s="623">
        <f>'7. LISTADO DE PELÍCULAS'!I715</f>
        <v>0</v>
      </c>
      <c r="J936" s="623">
        <f>'7. LISTADO DE PELÍCULAS'!J715</f>
        <v>0</v>
      </c>
      <c r="K936" s="624">
        <f>'7. LISTADO DE PELÍCULAS'!K715</f>
        <v>0</v>
      </c>
      <c r="L936" s="622">
        <f>'7. LISTADO DE PELÍCULAS'!L715</f>
        <v>0</v>
      </c>
      <c r="M936" s="623">
        <f>'7. LISTADO DE PELÍCULAS'!M715</f>
        <v>0</v>
      </c>
      <c r="N936" s="624">
        <f>'7. LISTADO DE PELÍCULAS'!N715</f>
        <v>0</v>
      </c>
      <c r="O936" s="32"/>
      <c r="P936" s="352"/>
      <c r="Q936" s="352"/>
      <c r="R936" s="352"/>
    </row>
    <row r="937" spans="2:18" s="347" customFormat="1" ht="35.1" customHeight="1" x14ac:dyDescent="0.25">
      <c r="B937" s="618">
        <f>'7. LISTADO DE PELÍCULAS'!B716</f>
        <v>0</v>
      </c>
      <c r="C937" s="619">
        <f>'7. LISTADO DE PELÍCULAS'!C716</f>
        <v>0</v>
      </c>
      <c r="D937" s="618">
        <f>'7. LISTADO DE PELÍCULAS'!D716</f>
        <v>0</v>
      </c>
      <c r="E937" s="625" t="e">
        <f>VLOOKUP(D937,PAÍSES!$A$2:$C$200,3,FALSE)</f>
        <v>#N/A</v>
      </c>
      <c r="F937" s="622">
        <f>'7. LISTADO DE PELÍCULAS'!F716</f>
        <v>0</v>
      </c>
      <c r="G937" s="624">
        <f>'7. LISTADO DE PELÍCULAS'!G716</f>
        <v>0</v>
      </c>
      <c r="H937" s="622">
        <f>'7. LISTADO DE PELÍCULAS'!H716</f>
        <v>0</v>
      </c>
      <c r="I937" s="623">
        <f>'7. LISTADO DE PELÍCULAS'!I716</f>
        <v>0</v>
      </c>
      <c r="J937" s="623">
        <f>'7. LISTADO DE PELÍCULAS'!J716</f>
        <v>0</v>
      </c>
      <c r="K937" s="624">
        <f>'7. LISTADO DE PELÍCULAS'!K716</f>
        <v>0</v>
      </c>
      <c r="L937" s="622">
        <f>'7. LISTADO DE PELÍCULAS'!L716</f>
        <v>0</v>
      </c>
      <c r="M937" s="623">
        <f>'7. LISTADO DE PELÍCULAS'!M716</f>
        <v>0</v>
      </c>
      <c r="N937" s="624">
        <f>'7. LISTADO DE PELÍCULAS'!N716</f>
        <v>0</v>
      </c>
      <c r="O937" s="32"/>
      <c r="P937" s="352"/>
      <c r="Q937" s="352"/>
      <c r="R937" s="352"/>
    </row>
    <row r="938" spans="2:18" s="347" customFormat="1" ht="35.1" customHeight="1" x14ac:dyDescent="0.25">
      <c r="B938" s="618">
        <f>'7. LISTADO DE PELÍCULAS'!B717</f>
        <v>0</v>
      </c>
      <c r="C938" s="619">
        <f>'7. LISTADO DE PELÍCULAS'!C717</f>
        <v>0</v>
      </c>
      <c r="D938" s="618">
        <f>'7. LISTADO DE PELÍCULAS'!D717</f>
        <v>0</v>
      </c>
      <c r="E938" s="625" t="e">
        <f>VLOOKUP(D938,PAÍSES!$A$2:$C$200,3,FALSE)</f>
        <v>#N/A</v>
      </c>
      <c r="F938" s="622">
        <f>'7. LISTADO DE PELÍCULAS'!F717</f>
        <v>0</v>
      </c>
      <c r="G938" s="624">
        <f>'7. LISTADO DE PELÍCULAS'!G717</f>
        <v>0</v>
      </c>
      <c r="H938" s="622">
        <f>'7. LISTADO DE PELÍCULAS'!H717</f>
        <v>0</v>
      </c>
      <c r="I938" s="623">
        <f>'7. LISTADO DE PELÍCULAS'!I717</f>
        <v>0</v>
      </c>
      <c r="J938" s="623">
        <f>'7. LISTADO DE PELÍCULAS'!J717</f>
        <v>0</v>
      </c>
      <c r="K938" s="624">
        <f>'7. LISTADO DE PELÍCULAS'!K717</f>
        <v>0</v>
      </c>
      <c r="L938" s="622">
        <f>'7. LISTADO DE PELÍCULAS'!L717</f>
        <v>0</v>
      </c>
      <c r="M938" s="623">
        <f>'7. LISTADO DE PELÍCULAS'!M717</f>
        <v>0</v>
      </c>
      <c r="N938" s="624">
        <f>'7. LISTADO DE PELÍCULAS'!N717</f>
        <v>0</v>
      </c>
      <c r="O938" s="32"/>
      <c r="P938" s="352"/>
      <c r="Q938" s="352"/>
      <c r="R938" s="352"/>
    </row>
    <row r="939" spans="2:18" s="347" customFormat="1" ht="35.1" customHeight="1" x14ac:dyDescent="0.25">
      <c r="B939" s="618">
        <f>'7. LISTADO DE PELÍCULAS'!B718</f>
        <v>0</v>
      </c>
      <c r="C939" s="619">
        <f>'7. LISTADO DE PELÍCULAS'!C718</f>
        <v>0</v>
      </c>
      <c r="D939" s="618">
        <f>'7. LISTADO DE PELÍCULAS'!D718</f>
        <v>0</v>
      </c>
      <c r="E939" s="625" t="e">
        <f>VLOOKUP(D939,PAÍSES!$A$2:$C$200,3,FALSE)</f>
        <v>#N/A</v>
      </c>
      <c r="F939" s="622">
        <f>'7. LISTADO DE PELÍCULAS'!F718</f>
        <v>0</v>
      </c>
      <c r="G939" s="624">
        <f>'7. LISTADO DE PELÍCULAS'!G718</f>
        <v>0</v>
      </c>
      <c r="H939" s="622">
        <f>'7. LISTADO DE PELÍCULAS'!H718</f>
        <v>0</v>
      </c>
      <c r="I939" s="623">
        <f>'7. LISTADO DE PELÍCULAS'!I718</f>
        <v>0</v>
      </c>
      <c r="J939" s="623">
        <f>'7. LISTADO DE PELÍCULAS'!J718</f>
        <v>0</v>
      </c>
      <c r="K939" s="624">
        <f>'7. LISTADO DE PELÍCULAS'!K718</f>
        <v>0</v>
      </c>
      <c r="L939" s="622">
        <f>'7. LISTADO DE PELÍCULAS'!L718</f>
        <v>0</v>
      </c>
      <c r="M939" s="623">
        <f>'7. LISTADO DE PELÍCULAS'!M718</f>
        <v>0</v>
      </c>
      <c r="N939" s="624">
        <f>'7. LISTADO DE PELÍCULAS'!N718</f>
        <v>0</v>
      </c>
      <c r="O939" s="32"/>
      <c r="P939" s="352"/>
      <c r="Q939" s="352"/>
      <c r="R939" s="352"/>
    </row>
    <row r="940" spans="2:18" s="347" customFormat="1" ht="35.1" customHeight="1" x14ac:dyDescent="0.25">
      <c r="B940" s="618">
        <f>'7. LISTADO DE PELÍCULAS'!B719</f>
        <v>0</v>
      </c>
      <c r="C940" s="619">
        <f>'7. LISTADO DE PELÍCULAS'!C719</f>
        <v>0</v>
      </c>
      <c r="D940" s="618">
        <f>'7. LISTADO DE PELÍCULAS'!D719</f>
        <v>0</v>
      </c>
      <c r="E940" s="625" t="e">
        <f>VLOOKUP(D940,PAÍSES!$A$2:$C$200,3,FALSE)</f>
        <v>#N/A</v>
      </c>
      <c r="F940" s="622">
        <f>'7. LISTADO DE PELÍCULAS'!F719</f>
        <v>0</v>
      </c>
      <c r="G940" s="624">
        <f>'7. LISTADO DE PELÍCULAS'!G719</f>
        <v>0</v>
      </c>
      <c r="H940" s="622">
        <f>'7. LISTADO DE PELÍCULAS'!H719</f>
        <v>0</v>
      </c>
      <c r="I940" s="623">
        <f>'7. LISTADO DE PELÍCULAS'!I719</f>
        <v>0</v>
      </c>
      <c r="J940" s="623">
        <f>'7. LISTADO DE PELÍCULAS'!J719</f>
        <v>0</v>
      </c>
      <c r="K940" s="624">
        <f>'7. LISTADO DE PELÍCULAS'!K719</f>
        <v>0</v>
      </c>
      <c r="L940" s="622">
        <f>'7. LISTADO DE PELÍCULAS'!L719</f>
        <v>0</v>
      </c>
      <c r="M940" s="623">
        <f>'7. LISTADO DE PELÍCULAS'!M719</f>
        <v>0</v>
      </c>
      <c r="N940" s="624">
        <f>'7. LISTADO DE PELÍCULAS'!N719</f>
        <v>0</v>
      </c>
      <c r="O940" s="32"/>
      <c r="P940" s="352"/>
      <c r="Q940" s="352"/>
      <c r="R940" s="352"/>
    </row>
    <row r="941" spans="2:18" s="347" customFormat="1" ht="35.1" customHeight="1" x14ac:dyDescent="0.25">
      <c r="B941" s="618">
        <f>'7. LISTADO DE PELÍCULAS'!B720</f>
        <v>0</v>
      </c>
      <c r="C941" s="619">
        <f>'7. LISTADO DE PELÍCULAS'!C720</f>
        <v>0</v>
      </c>
      <c r="D941" s="618">
        <f>'7. LISTADO DE PELÍCULAS'!D720</f>
        <v>0</v>
      </c>
      <c r="E941" s="625" t="e">
        <f>VLOOKUP(D941,PAÍSES!$A$2:$C$200,3,FALSE)</f>
        <v>#N/A</v>
      </c>
      <c r="F941" s="622">
        <f>'7. LISTADO DE PELÍCULAS'!F720</f>
        <v>0</v>
      </c>
      <c r="G941" s="624">
        <f>'7. LISTADO DE PELÍCULAS'!G720</f>
        <v>0</v>
      </c>
      <c r="H941" s="622">
        <f>'7. LISTADO DE PELÍCULAS'!H720</f>
        <v>0</v>
      </c>
      <c r="I941" s="623">
        <f>'7. LISTADO DE PELÍCULAS'!I720</f>
        <v>0</v>
      </c>
      <c r="J941" s="623">
        <f>'7. LISTADO DE PELÍCULAS'!J720</f>
        <v>0</v>
      </c>
      <c r="K941" s="624">
        <f>'7. LISTADO DE PELÍCULAS'!K720</f>
        <v>0</v>
      </c>
      <c r="L941" s="622">
        <f>'7. LISTADO DE PELÍCULAS'!L720</f>
        <v>0</v>
      </c>
      <c r="M941" s="623">
        <f>'7. LISTADO DE PELÍCULAS'!M720</f>
        <v>0</v>
      </c>
      <c r="N941" s="624">
        <f>'7. LISTADO DE PELÍCULAS'!N720</f>
        <v>0</v>
      </c>
      <c r="O941" s="32"/>
      <c r="P941" s="352"/>
      <c r="Q941" s="352"/>
      <c r="R941" s="352"/>
    </row>
    <row r="942" spans="2:18" s="347" customFormat="1" ht="35.1" customHeight="1" x14ac:dyDescent="0.25">
      <c r="B942" s="618">
        <f>'7. LISTADO DE PELÍCULAS'!B721</f>
        <v>0</v>
      </c>
      <c r="C942" s="619">
        <f>'7. LISTADO DE PELÍCULAS'!C721</f>
        <v>0</v>
      </c>
      <c r="D942" s="618">
        <f>'7. LISTADO DE PELÍCULAS'!D721</f>
        <v>0</v>
      </c>
      <c r="E942" s="625" t="e">
        <f>VLOOKUP(D942,PAÍSES!$A$2:$C$200,3,FALSE)</f>
        <v>#N/A</v>
      </c>
      <c r="F942" s="622">
        <f>'7. LISTADO DE PELÍCULAS'!F721</f>
        <v>0</v>
      </c>
      <c r="G942" s="624">
        <f>'7. LISTADO DE PELÍCULAS'!G721</f>
        <v>0</v>
      </c>
      <c r="H942" s="622">
        <f>'7. LISTADO DE PELÍCULAS'!H721</f>
        <v>0</v>
      </c>
      <c r="I942" s="623">
        <f>'7. LISTADO DE PELÍCULAS'!I721</f>
        <v>0</v>
      </c>
      <c r="J942" s="623">
        <f>'7. LISTADO DE PELÍCULAS'!J721</f>
        <v>0</v>
      </c>
      <c r="K942" s="624">
        <f>'7. LISTADO DE PELÍCULAS'!K721</f>
        <v>0</v>
      </c>
      <c r="L942" s="622">
        <f>'7. LISTADO DE PELÍCULAS'!L721</f>
        <v>0</v>
      </c>
      <c r="M942" s="623">
        <f>'7. LISTADO DE PELÍCULAS'!M721</f>
        <v>0</v>
      </c>
      <c r="N942" s="624">
        <f>'7. LISTADO DE PELÍCULAS'!N721</f>
        <v>0</v>
      </c>
      <c r="O942" s="32"/>
      <c r="P942" s="352"/>
      <c r="Q942" s="352"/>
      <c r="R942" s="352"/>
    </row>
    <row r="943" spans="2:18" s="347" customFormat="1" ht="35.1" customHeight="1" x14ac:dyDescent="0.25">
      <c r="B943" s="618">
        <f>'7. LISTADO DE PELÍCULAS'!B722</f>
        <v>0</v>
      </c>
      <c r="C943" s="619">
        <f>'7. LISTADO DE PELÍCULAS'!C722</f>
        <v>0</v>
      </c>
      <c r="D943" s="618">
        <f>'7. LISTADO DE PELÍCULAS'!D722</f>
        <v>0</v>
      </c>
      <c r="E943" s="625" t="e">
        <f>VLOOKUP(D943,PAÍSES!$A$2:$C$200,3,FALSE)</f>
        <v>#N/A</v>
      </c>
      <c r="F943" s="622">
        <f>'7. LISTADO DE PELÍCULAS'!F722</f>
        <v>0</v>
      </c>
      <c r="G943" s="624">
        <f>'7. LISTADO DE PELÍCULAS'!G722</f>
        <v>0</v>
      </c>
      <c r="H943" s="622">
        <f>'7. LISTADO DE PELÍCULAS'!H722</f>
        <v>0</v>
      </c>
      <c r="I943" s="623">
        <f>'7. LISTADO DE PELÍCULAS'!I722</f>
        <v>0</v>
      </c>
      <c r="J943" s="623">
        <f>'7. LISTADO DE PELÍCULAS'!J722</f>
        <v>0</v>
      </c>
      <c r="K943" s="624">
        <f>'7. LISTADO DE PELÍCULAS'!K722</f>
        <v>0</v>
      </c>
      <c r="L943" s="622">
        <f>'7. LISTADO DE PELÍCULAS'!L722</f>
        <v>0</v>
      </c>
      <c r="M943" s="623">
        <f>'7. LISTADO DE PELÍCULAS'!M722</f>
        <v>0</v>
      </c>
      <c r="N943" s="624">
        <f>'7. LISTADO DE PELÍCULAS'!N722</f>
        <v>0</v>
      </c>
      <c r="O943" s="32"/>
      <c r="P943" s="352"/>
      <c r="Q943" s="352"/>
      <c r="R943" s="352"/>
    </row>
    <row r="944" spans="2:18" s="347" customFormat="1" ht="35.1" customHeight="1" x14ac:dyDescent="0.25">
      <c r="B944" s="618">
        <f>'7. LISTADO DE PELÍCULAS'!B723</f>
        <v>0</v>
      </c>
      <c r="C944" s="619">
        <f>'7. LISTADO DE PELÍCULAS'!C723</f>
        <v>0</v>
      </c>
      <c r="D944" s="618">
        <f>'7. LISTADO DE PELÍCULAS'!D723</f>
        <v>0</v>
      </c>
      <c r="E944" s="625" t="e">
        <f>VLOOKUP(D944,PAÍSES!$A$2:$C$200,3,FALSE)</f>
        <v>#N/A</v>
      </c>
      <c r="F944" s="622">
        <f>'7. LISTADO DE PELÍCULAS'!F723</f>
        <v>0</v>
      </c>
      <c r="G944" s="624">
        <f>'7. LISTADO DE PELÍCULAS'!G723</f>
        <v>0</v>
      </c>
      <c r="H944" s="622">
        <f>'7. LISTADO DE PELÍCULAS'!H723</f>
        <v>0</v>
      </c>
      <c r="I944" s="623">
        <f>'7. LISTADO DE PELÍCULAS'!I723</f>
        <v>0</v>
      </c>
      <c r="J944" s="623">
        <f>'7. LISTADO DE PELÍCULAS'!J723</f>
        <v>0</v>
      </c>
      <c r="K944" s="624">
        <f>'7. LISTADO DE PELÍCULAS'!K723</f>
        <v>0</v>
      </c>
      <c r="L944" s="622">
        <f>'7. LISTADO DE PELÍCULAS'!L723</f>
        <v>0</v>
      </c>
      <c r="M944" s="623">
        <f>'7. LISTADO DE PELÍCULAS'!M723</f>
        <v>0</v>
      </c>
      <c r="N944" s="624">
        <f>'7. LISTADO DE PELÍCULAS'!N723</f>
        <v>0</v>
      </c>
      <c r="O944" s="32"/>
      <c r="P944" s="352"/>
      <c r="Q944" s="352"/>
      <c r="R944" s="352"/>
    </row>
    <row r="945" spans="2:18" s="347" customFormat="1" ht="35.1" customHeight="1" x14ac:dyDescent="0.25">
      <c r="B945" s="618">
        <f>'7. LISTADO DE PELÍCULAS'!B724</f>
        <v>0</v>
      </c>
      <c r="C945" s="619">
        <f>'7. LISTADO DE PELÍCULAS'!C724</f>
        <v>0</v>
      </c>
      <c r="D945" s="618">
        <f>'7. LISTADO DE PELÍCULAS'!D724</f>
        <v>0</v>
      </c>
      <c r="E945" s="625" t="e">
        <f>VLOOKUP(D945,PAÍSES!$A$2:$C$200,3,FALSE)</f>
        <v>#N/A</v>
      </c>
      <c r="F945" s="622">
        <f>'7. LISTADO DE PELÍCULAS'!F724</f>
        <v>0</v>
      </c>
      <c r="G945" s="624">
        <f>'7. LISTADO DE PELÍCULAS'!G724</f>
        <v>0</v>
      </c>
      <c r="H945" s="622">
        <f>'7. LISTADO DE PELÍCULAS'!H724</f>
        <v>0</v>
      </c>
      <c r="I945" s="623">
        <f>'7. LISTADO DE PELÍCULAS'!I724</f>
        <v>0</v>
      </c>
      <c r="J945" s="623">
        <f>'7. LISTADO DE PELÍCULAS'!J724</f>
        <v>0</v>
      </c>
      <c r="K945" s="624">
        <f>'7. LISTADO DE PELÍCULAS'!K724</f>
        <v>0</v>
      </c>
      <c r="L945" s="622">
        <f>'7. LISTADO DE PELÍCULAS'!L724</f>
        <v>0</v>
      </c>
      <c r="M945" s="623">
        <f>'7. LISTADO DE PELÍCULAS'!M724</f>
        <v>0</v>
      </c>
      <c r="N945" s="624">
        <f>'7. LISTADO DE PELÍCULAS'!N724</f>
        <v>0</v>
      </c>
      <c r="O945" s="32"/>
      <c r="P945" s="352"/>
      <c r="Q945" s="352"/>
      <c r="R945" s="352"/>
    </row>
    <row r="946" spans="2:18" s="347" customFormat="1" ht="35.1" customHeight="1" x14ac:dyDescent="0.25">
      <c r="B946" s="618">
        <f>'7. LISTADO DE PELÍCULAS'!B725</f>
        <v>0</v>
      </c>
      <c r="C946" s="619">
        <f>'7. LISTADO DE PELÍCULAS'!C725</f>
        <v>0</v>
      </c>
      <c r="D946" s="618">
        <f>'7. LISTADO DE PELÍCULAS'!D725</f>
        <v>0</v>
      </c>
      <c r="E946" s="625" t="e">
        <f>VLOOKUP(D946,PAÍSES!$A$2:$C$200,3,FALSE)</f>
        <v>#N/A</v>
      </c>
      <c r="F946" s="622">
        <f>'7. LISTADO DE PELÍCULAS'!F725</f>
        <v>0</v>
      </c>
      <c r="G946" s="624">
        <f>'7. LISTADO DE PELÍCULAS'!G725</f>
        <v>0</v>
      </c>
      <c r="H946" s="622">
        <f>'7. LISTADO DE PELÍCULAS'!H725</f>
        <v>0</v>
      </c>
      <c r="I946" s="623">
        <f>'7. LISTADO DE PELÍCULAS'!I725</f>
        <v>0</v>
      </c>
      <c r="J946" s="623">
        <f>'7. LISTADO DE PELÍCULAS'!J725</f>
        <v>0</v>
      </c>
      <c r="K946" s="624">
        <f>'7. LISTADO DE PELÍCULAS'!K725</f>
        <v>0</v>
      </c>
      <c r="L946" s="622">
        <f>'7. LISTADO DE PELÍCULAS'!L725</f>
        <v>0</v>
      </c>
      <c r="M946" s="623">
        <f>'7. LISTADO DE PELÍCULAS'!M725</f>
        <v>0</v>
      </c>
      <c r="N946" s="624">
        <f>'7. LISTADO DE PELÍCULAS'!N725</f>
        <v>0</v>
      </c>
      <c r="O946" s="32"/>
      <c r="P946" s="352"/>
      <c r="Q946" s="352"/>
      <c r="R946" s="352"/>
    </row>
    <row r="947" spans="2:18" s="347" customFormat="1" ht="35.1" customHeight="1" x14ac:dyDescent="0.25">
      <c r="B947" s="618">
        <f>'7. LISTADO DE PELÍCULAS'!B726</f>
        <v>0</v>
      </c>
      <c r="C947" s="619">
        <f>'7. LISTADO DE PELÍCULAS'!C726</f>
        <v>0</v>
      </c>
      <c r="D947" s="618">
        <f>'7. LISTADO DE PELÍCULAS'!D726</f>
        <v>0</v>
      </c>
      <c r="E947" s="625" t="e">
        <f>VLOOKUP(D947,PAÍSES!$A$2:$C$200,3,FALSE)</f>
        <v>#N/A</v>
      </c>
      <c r="F947" s="622">
        <f>'7. LISTADO DE PELÍCULAS'!F726</f>
        <v>0</v>
      </c>
      <c r="G947" s="624">
        <f>'7. LISTADO DE PELÍCULAS'!G726</f>
        <v>0</v>
      </c>
      <c r="H947" s="622">
        <f>'7. LISTADO DE PELÍCULAS'!H726</f>
        <v>0</v>
      </c>
      <c r="I947" s="623">
        <f>'7. LISTADO DE PELÍCULAS'!I726</f>
        <v>0</v>
      </c>
      <c r="J947" s="623">
        <f>'7. LISTADO DE PELÍCULAS'!J726</f>
        <v>0</v>
      </c>
      <c r="K947" s="624">
        <f>'7. LISTADO DE PELÍCULAS'!K726</f>
        <v>0</v>
      </c>
      <c r="L947" s="622">
        <f>'7. LISTADO DE PELÍCULAS'!L726</f>
        <v>0</v>
      </c>
      <c r="M947" s="623">
        <f>'7. LISTADO DE PELÍCULAS'!M726</f>
        <v>0</v>
      </c>
      <c r="N947" s="624">
        <f>'7. LISTADO DE PELÍCULAS'!N726</f>
        <v>0</v>
      </c>
      <c r="O947" s="32"/>
      <c r="P947" s="352"/>
      <c r="Q947" s="352"/>
      <c r="R947" s="352"/>
    </row>
    <row r="948" spans="2:18" s="347" customFormat="1" ht="35.1" customHeight="1" x14ac:dyDescent="0.25">
      <c r="B948" s="618">
        <f>'7. LISTADO DE PELÍCULAS'!B727</f>
        <v>0</v>
      </c>
      <c r="C948" s="619">
        <f>'7. LISTADO DE PELÍCULAS'!C727</f>
        <v>0</v>
      </c>
      <c r="D948" s="618">
        <f>'7. LISTADO DE PELÍCULAS'!D727</f>
        <v>0</v>
      </c>
      <c r="E948" s="625" t="e">
        <f>VLOOKUP(D948,PAÍSES!$A$2:$C$200,3,FALSE)</f>
        <v>#N/A</v>
      </c>
      <c r="F948" s="622">
        <f>'7. LISTADO DE PELÍCULAS'!F727</f>
        <v>0</v>
      </c>
      <c r="G948" s="624">
        <f>'7. LISTADO DE PELÍCULAS'!G727</f>
        <v>0</v>
      </c>
      <c r="H948" s="622">
        <f>'7. LISTADO DE PELÍCULAS'!H727</f>
        <v>0</v>
      </c>
      <c r="I948" s="623">
        <f>'7. LISTADO DE PELÍCULAS'!I727</f>
        <v>0</v>
      </c>
      <c r="J948" s="623">
        <f>'7. LISTADO DE PELÍCULAS'!J727</f>
        <v>0</v>
      </c>
      <c r="K948" s="624">
        <f>'7. LISTADO DE PELÍCULAS'!K727</f>
        <v>0</v>
      </c>
      <c r="L948" s="622">
        <f>'7. LISTADO DE PELÍCULAS'!L727</f>
        <v>0</v>
      </c>
      <c r="M948" s="623">
        <f>'7. LISTADO DE PELÍCULAS'!M727</f>
        <v>0</v>
      </c>
      <c r="N948" s="624">
        <f>'7. LISTADO DE PELÍCULAS'!N727</f>
        <v>0</v>
      </c>
      <c r="O948" s="32"/>
      <c r="P948" s="352"/>
      <c r="Q948" s="352"/>
      <c r="R948" s="352"/>
    </row>
    <row r="949" spans="2:18" s="347" customFormat="1" ht="35.1" customHeight="1" x14ac:dyDescent="0.25">
      <c r="B949" s="618">
        <f>'7. LISTADO DE PELÍCULAS'!B728</f>
        <v>0</v>
      </c>
      <c r="C949" s="619">
        <f>'7. LISTADO DE PELÍCULAS'!C728</f>
        <v>0</v>
      </c>
      <c r="D949" s="618">
        <f>'7. LISTADO DE PELÍCULAS'!D728</f>
        <v>0</v>
      </c>
      <c r="E949" s="625" t="e">
        <f>VLOOKUP(D949,PAÍSES!$A$2:$C$200,3,FALSE)</f>
        <v>#N/A</v>
      </c>
      <c r="F949" s="622">
        <f>'7. LISTADO DE PELÍCULAS'!F728</f>
        <v>0</v>
      </c>
      <c r="G949" s="624">
        <f>'7. LISTADO DE PELÍCULAS'!G728</f>
        <v>0</v>
      </c>
      <c r="H949" s="622">
        <f>'7. LISTADO DE PELÍCULAS'!H728</f>
        <v>0</v>
      </c>
      <c r="I949" s="623">
        <f>'7. LISTADO DE PELÍCULAS'!I728</f>
        <v>0</v>
      </c>
      <c r="J949" s="623">
        <f>'7. LISTADO DE PELÍCULAS'!J728</f>
        <v>0</v>
      </c>
      <c r="K949" s="624">
        <f>'7. LISTADO DE PELÍCULAS'!K728</f>
        <v>0</v>
      </c>
      <c r="L949" s="622">
        <f>'7. LISTADO DE PELÍCULAS'!L728</f>
        <v>0</v>
      </c>
      <c r="M949" s="623">
        <f>'7. LISTADO DE PELÍCULAS'!M728</f>
        <v>0</v>
      </c>
      <c r="N949" s="624">
        <f>'7. LISTADO DE PELÍCULAS'!N728</f>
        <v>0</v>
      </c>
      <c r="O949" s="32"/>
      <c r="P949" s="352"/>
      <c r="Q949" s="352"/>
      <c r="R949" s="352"/>
    </row>
    <row r="950" spans="2:18" s="347" customFormat="1" ht="35.1" customHeight="1" x14ac:dyDescent="0.25">
      <c r="B950" s="618">
        <f>'7. LISTADO DE PELÍCULAS'!B729</f>
        <v>0</v>
      </c>
      <c r="C950" s="619">
        <f>'7. LISTADO DE PELÍCULAS'!C729</f>
        <v>0</v>
      </c>
      <c r="D950" s="618">
        <f>'7. LISTADO DE PELÍCULAS'!D729</f>
        <v>0</v>
      </c>
      <c r="E950" s="625" t="e">
        <f>VLOOKUP(D950,PAÍSES!$A$2:$C$200,3,FALSE)</f>
        <v>#N/A</v>
      </c>
      <c r="F950" s="622">
        <f>'7. LISTADO DE PELÍCULAS'!F729</f>
        <v>0</v>
      </c>
      <c r="G950" s="624">
        <f>'7. LISTADO DE PELÍCULAS'!G729</f>
        <v>0</v>
      </c>
      <c r="H950" s="622">
        <f>'7. LISTADO DE PELÍCULAS'!H729</f>
        <v>0</v>
      </c>
      <c r="I950" s="623">
        <f>'7. LISTADO DE PELÍCULAS'!I729</f>
        <v>0</v>
      </c>
      <c r="J950" s="623">
        <f>'7. LISTADO DE PELÍCULAS'!J729</f>
        <v>0</v>
      </c>
      <c r="K950" s="624">
        <f>'7. LISTADO DE PELÍCULAS'!K729</f>
        <v>0</v>
      </c>
      <c r="L950" s="622">
        <f>'7. LISTADO DE PELÍCULAS'!L729</f>
        <v>0</v>
      </c>
      <c r="M950" s="623">
        <f>'7. LISTADO DE PELÍCULAS'!M729</f>
        <v>0</v>
      </c>
      <c r="N950" s="624">
        <f>'7. LISTADO DE PELÍCULAS'!N729</f>
        <v>0</v>
      </c>
      <c r="O950" s="32"/>
      <c r="P950" s="352"/>
      <c r="Q950" s="352"/>
      <c r="R950" s="352"/>
    </row>
    <row r="951" spans="2:18" s="347" customFormat="1" ht="35.1" customHeight="1" x14ac:dyDescent="0.25">
      <c r="B951" s="618">
        <f>'7. LISTADO DE PELÍCULAS'!B730</f>
        <v>0</v>
      </c>
      <c r="C951" s="619">
        <f>'7. LISTADO DE PELÍCULAS'!C730</f>
        <v>0</v>
      </c>
      <c r="D951" s="618">
        <f>'7. LISTADO DE PELÍCULAS'!D730</f>
        <v>0</v>
      </c>
      <c r="E951" s="625" t="e">
        <f>VLOOKUP(D951,PAÍSES!$A$2:$C$200,3,FALSE)</f>
        <v>#N/A</v>
      </c>
      <c r="F951" s="622">
        <f>'7. LISTADO DE PELÍCULAS'!F730</f>
        <v>0</v>
      </c>
      <c r="G951" s="624">
        <f>'7. LISTADO DE PELÍCULAS'!G730</f>
        <v>0</v>
      </c>
      <c r="H951" s="622">
        <f>'7. LISTADO DE PELÍCULAS'!H730</f>
        <v>0</v>
      </c>
      <c r="I951" s="623">
        <f>'7. LISTADO DE PELÍCULAS'!I730</f>
        <v>0</v>
      </c>
      <c r="J951" s="623">
        <f>'7. LISTADO DE PELÍCULAS'!J730</f>
        <v>0</v>
      </c>
      <c r="K951" s="624">
        <f>'7. LISTADO DE PELÍCULAS'!K730</f>
        <v>0</v>
      </c>
      <c r="L951" s="622">
        <f>'7. LISTADO DE PELÍCULAS'!L730</f>
        <v>0</v>
      </c>
      <c r="M951" s="623">
        <f>'7. LISTADO DE PELÍCULAS'!M730</f>
        <v>0</v>
      </c>
      <c r="N951" s="624">
        <f>'7. LISTADO DE PELÍCULAS'!N730</f>
        <v>0</v>
      </c>
      <c r="O951" s="32"/>
      <c r="P951" s="352"/>
      <c r="Q951" s="352"/>
      <c r="R951" s="352"/>
    </row>
    <row r="952" spans="2:18" s="347" customFormat="1" ht="35.1" customHeight="1" x14ac:dyDescent="0.25">
      <c r="B952" s="618">
        <f>'7. LISTADO DE PELÍCULAS'!B731</f>
        <v>0</v>
      </c>
      <c r="C952" s="619">
        <f>'7. LISTADO DE PELÍCULAS'!C731</f>
        <v>0</v>
      </c>
      <c r="D952" s="618">
        <f>'7. LISTADO DE PELÍCULAS'!D731</f>
        <v>0</v>
      </c>
      <c r="E952" s="625" t="e">
        <f>VLOOKUP(D952,PAÍSES!$A$2:$C$200,3,FALSE)</f>
        <v>#N/A</v>
      </c>
      <c r="F952" s="622">
        <f>'7. LISTADO DE PELÍCULAS'!F731</f>
        <v>0</v>
      </c>
      <c r="G952" s="624">
        <f>'7. LISTADO DE PELÍCULAS'!G731</f>
        <v>0</v>
      </c>
      <c r="H952" s="622">
        <f>'7. LISTADO DE PELÍCULAS'!H731</f>
        <v>0</v>
      </c>
      <c r="I952" s="623">
        <f>'7. LISTADO DE PELÍCULAS'!I731</f>
        <v>0</v>
      </c>
      <c r="J952" s="623">
        <f>'7. LISTADO DE PELÍCULAS'!J731</f>
        <v>0</v>
      </c>
      <c r="K952" s="624">
        <f>'7. LISTADO DE PELÍCULAS'!K731</f>
        <v>0</v>
      </c>
      <c r="L952" s="622">
        <f>'7. LISTADO DE PELÍCULAS'!L731</f>
        <v>0</v>
      </c>
      <c r="M952" s="623">
        <f>'7. LISTADO DE PELÍCULAS'!M731</f>
        <v>0</v>
      </c>
      <c r="N952" s="624">
        <f>'7. LISTADO DE PELÍCULAS'!N731</f>
        <v>0</v>
      </c>
      <c r="O952" s="32"/>
      <c r="P952" s="352"/>
      <c r="Q952" s="352"/>
      <c r="R952" s="352"/>
    </row>
    <row r="953" spans="2:18" s="347" customFormat="1" ht="35.1" customHeight="1" x14ac:dyDescent="0.25">
      <c r="B953" s="618">
        <f>'7. LISTADO DE PELÍCULAS'!B732</f>
        <v>0</v>
      </c>
      <c r="C953" s="619">
        <f>'7. LISTADO DE PELÍCULAS'!C732</f>
        <v>0</v>
      </c>
      <c r="D953" s="618">
        <f>'7. LISTADO DE PELÍCULAS'!D732</f>
        <v>0</v>
      </c>
      <c r="E953" s="625" t="e">
        <f>VLOOKUP(D953,PAÍSES!$A$2:$C$200,3,FALSE)</f>
        <v>#N/A</v>
      </c>
      <c r="F953" s="622">
        <f>'7. LISTADO DE PELÍCULAS'!F732</f>
        <v>0</v>
      </c>
      <c r="G953" s="624">
        <f>'7. LISTADO DE PELÍCULAS'!G732</f>
        <v>0</v>
      </c>
      <c r="H953" s="622">
        <f>'7. LISTADO DE PELÍCULAS'!H732</f>
        <v>0</v>
      </c>
      <c r="I953" s="623">
        <f>'7. LISTADO DE PELÍCULAS'!I732</f>
        <v>0</v>
      </c>
      <c r="J953" s="623">
        <f>'7. LISTADO DE PELÍCULAS'!J732</f>
        <v>0</v>
      </c>
      <c r="K953" s="624">
        <f>'7. LISTADO DE PELÍCULAS'!K732</f>
        <v>0</v>
      </c>
      <c r="L953" s="622">
        <f>'7. LISTADO DE PELÍCULAS'!L732</f>
        <v>0</v>
      </c>
      <c r="M953" s="623">
        <f>'7. LISTADO DE PELÍCULAS'!M732</f>
        <v>0</v>
      </c>
      <c r="N953" s="624">
        <f>'7. LISTADO DE PELÍCULAS'!N732</f>
        <v>0</v>
      </c>
      <c r="O953" s="32"/>
      <c r="P953" s="352"/>
      <c r="Q953" s="352"/>
      <c r="R953" s="352"/>
    </row>
    <row r="954" spans="2:18" s="347" customFormat="1" ht="35.1" customHeight="1" x14ac:dyDescent="0.25">
      <c r="B954" s="618">
        <f>'7. LISTADO DE PELÍCULAS'!B733</f>
        <v>0</v>
      </c>
      <c r="C954" s="619">
        <f>'7. LISTADO DE PELÍCULAS'!C733</f>
        <v>0</v>
      </c>
      <c r="D954" s="618">
        <f>'7. LISTADO DE PELÍCULAS'!D733</f>
        <v>0</v>
      </c>
      <c r="E954" s="625" t="e">
        <f>VLOOKUP(D954,PAÍSES!$A$2:$C$200,3,FALSE)</f>
        <v>#N/A</v>
      </c>
      <c r="F954" s="622">
        <f>'7. LISTADO DE PELÍCULAS'!F733</f>
        <v>0</v>
      </c>
      <c r="G954" s="624">
        <f>'7. LISTADO DE PELÍCULAS'!G733</f>
        <v>0</v>
      </c>
      <c r="H954" s="622">
        <f>'7. LISTADO DE PELÍCULAS'!H733</f>
        <v>0</v>
      </c>
      <c r="I954" s="623">
        <f>'7. LISTADO DE PELÍCULAS'!I733</f>
        <v>0</v>
      </c>
      <c r="J954" s="623">
        <f>'7. LISTADO DE PELÍCULAS'!J733</f>
        <v>0</v>
      </c>
      <c r="K954" s="624">
        <f>'7. LISTADO DE PELÍCULAS'!K733</f>
        <v>0</v>
      </c>
      <c r="L954" s="622">
        <f>'7. LISTADO DE PELÍCULAS'!L733</f>
        <v>0</v>
      </c>
      <c r="M954" s="623">
        <f>'7. LISTADO DE PELÍCULAS'!M733</f>
        <v>0</v>
      </c>
      <c r="N954" s="624">
        <f>'7. LISTADO DE PELÍCULAS'!N733</f>
        <v>0</v>
      </c>
      <c r="O954" s="32"/>
      <c r="P954" s="352"/>
      <c r="Q954" s="352"/>
      <c r="R954" s="352"/>
    </row>
    <row r="955" spans="2:18" s="347" customFormat="1" ht="35.1" customHeight="1" x14ac:dyDescent="0.25">
      <c r="B955" s="618">
        <f>'7. LISTADO DE PELÍCULAS'!B734</f>
        <v>0</v>
      </c>
      <c r="C955" s="619">
        <f>'7. LISTADO DE PELÍCULAS'!C734</f>
        <v>0</v>
      </c>
      <c r="D955" s="618">
        <f>'7. LISTADO DE PELÍCULAS'!D734</f>
        <v>0</v>
      </c>
      <c r="E955" s="625" t="e">
        <f>VLOOKUP(D955,PAÍSES!$A$2:$C$200,3,FALSE)</f>
        <v>#N/A</v>
      </c>
      <c r="F955" s="622">
        <f>'7. LISTADO DE PELÍCULAS'!F734</f>
        <v>0</v>
      </c>
      <c r="G955" s="624">
        <f>'7. LISTADO DE PELÍCULAS'!G734</f>
        <v>0</v>
      </c>
      <c r="H955" s="622">
        <f>'7. LISTADO DE PELÍCULAS'!H734</f>
        <v>0</v>
      </c>
      <c r="I955" s="623">
        <f>'7. LISTADO DE PELÍCULAS'!I734</f>
        <v>0</v>
      </c>
      <c r="J955" s="623">
        <f>'7. LISTADO DE PELÍCULAS'!J734</f>
        <v>0</v>
      </c>
      <c r="K955" s="624">
        <f>'7. LISTADO DE PELÍCULAS'!K734</f>
        <v>0</v>
      </c>
      <c r="L955" s="622">
        <f>'7. LISTADO DE PELÍCULAS'!L734</f>
        <v>0</v>
      </c>
      <c r="M955" s="623">
        <f>'7. LISTADO DE PELÍCULAS'!M734</f>
        <v>0</v>
      </c>
      <c r="N955" s="624">
        <f>'7. LISTADO DE PELÍCULAS'!N734</f>
        <v>0</v>
      </c>
      <c r="O955" s="32"/>
      <c r="P955" s="352"/>
      <c r="Q955" s="352"/>
      <c r="R955" s="352"/>
    </row>
    <row r="956" spans="2:18" s="347" customFormat="1" ht="35.1" customHeight="1" x14ac:dyDescent="0.25">
      <c r="B956" s="618">
        <f>'7. LISTADO DE PELÍCULAS'!B735</f>
        <v>0</v>
      </c>
      <c r="C956" s="619">
        <f>'7. LISTADO DE PELÍCULAS'!C735</f>
        <v>0</v>
      </c>
      <c r="D956" s="618">
        <f>'7. LISTADO DE PELÍCULAS'!D735</f>
        <v>0</v>
      </c>
      <c r="E956" s="625" t="e">
        <f>VLOOKUP(D956,PAÍSES!$A$2:$C$200,3,FALSE)</f>
        <v>#N/A</v>
      </c>
      <c r="F956" s="622">
        <f>'7. LISTADO DE PELÍCULAS'!F735</f>
        <v>0</v>
      </c>
      <c r="G956" s="624">
        <f>'7. LISTADO DE PELÍCULAS'!G735</f>
        <v>0</v>
      </c>
      <c r="H956" s="622">
        <f>'7. LISTADO DE PELÍCULAS'!H735</f>
        <v>0</v>
      </c>
      <c r="I956" s="623">
        <f>'7. LISTADO DE PELÍCULAS'!I735</f>
        <v>0</v>
      </c>
      <c r="J956" s="623">
        <f>'7. LISTADO DE PELÍCULAS'!J735</f>
        <v>0</v>
      </c>
      <c r="K956" s="624">
        <f>'7. LISTADO DE PELÍCULAS'!K735</f>
        <v>0</v>
      </c>
      <c r="L956" s="622">
        <f>'7. LISTADO DE PELÍCULAS'!L735</f>
        <v>0</v>
      </c>
      <c r="M956" s="623">
        <f>'7. LISTADO DE PELÍCULAS'!M735</f>
        <v>0</v>
      </c>
      <c r="N956" s="624">
        <f>'7. LISTADO DE PELÍCULAS'!N735</f>
        <v>0</v>
      </c>
      <c r="O956" s="32"/>
      <c r="P956" s="352"/>
      <c r="Q956" s="352"/>
      <c r="R956" s="352"/>
    </row>
    <row r="957" spans="2:18" s="347" customFormat="1" ht="35.1" customHeight="1" x14ac:dyDescent="0.25">
      <c r="B957" s="618">
        <f>'7. LISTADO DE PELÍCULAS'!B736</f>
        <v>0</v>
      </c>
      <c r="C957" s="619">
        <f>'7. LISTADO DE PELÍCULAS'!C736</f>
        <v>0</v>
      </c>
      <c r="D957" s="618">
        <f>'7. LISTADO DE PELÍCULAS'!D736</f>
        <v>0</v>
      </c>
      <c r="E957" s="625" t="e">
        <f>VLOOKUP(D957,PAÍSES!$A$2:$C$200,3,FALSE)</f>
        <v>#N/A</v>
      </c>
      <c r="F957" s="622">
        <f>'7. LISTADO DE PELÍCULAS'!F736</f>
        <v>0</v>
      </c>
      <c r="G957" s="624">
        <f>'7. LISTADO DE PELÍCULAS'!G736</f>
        <v>0</v>
      </c>
      <c r="H957" s="622">
        <f>'7. LISTADO DE PELÍCULAS'!H736</f>
        <v>0</v>
      </c>
      <c r="I957" s="623">
        <f>'7. LISTADO DE PELÍCULAS'!I736</f>
        <v>0</v>
      </c>
      <c r="J957" s="623">
        <f>'7. LISTADO DE PELÍCULAS'!J736</f>
        <v>0</v>
      </c>
      <c r="K957" s="624">
        <f>'7. LISTADO DE PELÍCULAS'!K736</f>
        <v>0</v>
      </c>
      <c r="L957" s="622">
        <f>'7. LISTADO DE PELÍCULAS'!L736</f>
        <v>0</v>
      </c>
      <c r="M957" s="623">
        <f>'7. LISTADO DE PELÍCULAS'!M736</f>
        <v>0</v>
      </c>
      <c r="N957" s="624">
        <f>'7. LISTADO DE PELÍCULAS'!N736</f>
        <v>0</v>
      </c>
      <c r="O957" s="32"/>
      <c r="P957" s="352"/>
      <c r="Q957" s="352"/>
      <c r="R957" s="352"/>
    </row>
    <row r="958" spans="2:18" s="347" customFormat="1" ht="35.1" customHeight="1" x14ac:dyDescent="0.25">
      <c r="B958" s="618">
        <f>'7. LISTADO DE PELÍCULAS'!B737</f>
        <v>0</v>
      </c>
      <c r="C958" s="619">
        <f>'7. LISTADO DE PELÍCULAS'!C737</f>
        <v>0</v>
      </c>
      <c r="D958" s="618">
        <f>'7. LISTADO DE PELÍCULAS'!D737</f>
        <v>0</v>
      </c>
      <c r="E958" s="625" t="e">
        <f>VLOOKUP(D958,PAÍSES!$A$2:$C$200,3,FALSE)</f>
        <v>#N/A</v>
      </c>
      <c r="F958" s="622">
        <f>'7. LISTADO DE PELÍCULAS'!F737</f>
        <v>0</v>
      </c>
      <c r="G958" s="624">
        <f>'7. LISTADO DE PELÍCULAS'!G737</f>
        <v>0</v>
      </c>
      <c r="H958" s="622">
        <f>'7. LISTADO DE PELÍCULAS'!H737</f>
        <v>0</v>
      </c>
      <c r="I958" s="623">
        <f>'7. LISTADO DE PELÍCULAS'!I737</f>
        <v>0</v>
      </c>
      <c r="J958" s="623">
        <f>'7. LISTADO DE PELÍCULAS'!J737</f>
        <v>0</v>
      </c>
      <c r="K958" s="624">
        <f>'7. LISTADO DE PELÍCULAS'!K737</f>
        <v>0</v>
      </c>
      <c r="L958" s="622">
        <f>'7. LISTADO DE PELÍCULAS'!L737</f>
        <v>0</v>
      </c>
      <c r="M958" s="623">
        <f>'7. LISTADO DE PELÍCULAS'!M737</f>
        <v>0</v>
      </c>
      <c r="N958" s="624">
        <f>'7. LISTADO DE PELÍCULAS'!N737</f>
        <v>0</v>
      </c>
      <c r="O958" s="32"/>
      <c r="P958" s="352"/>
      <c r="Q958" s="352"/>
      <c r="R958" s="352"/>
    </row>
    <row r="959" spans="2:18" s="347" customFormat="1" ht="35.1" customHeight="1" x14ac:dyDescent="0.25">
      <c r="B959" s="618">
        <f>'7. LISTADO DE PELÍCULAS'!B738</f>
        <v>0</v>
      </c>
      <c r="C959" s="619">
        <f>'7. LISTADO DE PELÍCULAS'!C738</f>
        <v>0</v>
      </c>
      <c r="D959" s="618">
        <f>'7. LISTADO DE PELÍCULAS'!D738</f>
        <v>0</v>
      </c>
      <c r="E959" s="625" t="e">
        <f>VLOOKUP(D959,PAÍSES!$A$2:$C$200,3,FALSE)</f>
        <v>#N/A</v>
      </c>
      <c r="F959" s="622">
        <f>'7. LISTADO DE PELÍCULAS'!F738</f>
        <v>0</v>
      </c>
      <c r="G959" s="624">
        <f>'7. LISTADO DE PELÍCULAS'!G738</f>
        <v>0</v>
      </c>
      <c r="H959" s="622">
        <f>'7. LISTADO DE PELÍCULAS'!H738</f>
        <v>0</v>
      </c>
      <c r="I959" s="623">
        <f>'7. LISTADO DE PELÍCULAS'!I738</f>
        <v>0</v>
      </c>
      <c r="J959" s="623">
        <f>'7. LISTADO DE PELÍCULAS'!J738</f>
        <v>0</v>
      </c>
      <c r="K959" s="624">
        <f>'7. LISTADO DE PELÍCULAS'!K738</f>
        <v>0</v>
      </c>
      <c r="L959" s="622">
        <f>'7. LISTADO DE PELÍCULAS'!L738</f>
        <v>0</v>
      </c>
      <c r="M959" s="623">
        <f>'7. LISTADO DE PELÍCULAS'!M738</f>
        <v>0</v>
      </c>
      <c r="N959" s="624">
        <f>'7. LISTADO DE PELÍCULAS'!N738</f>
        <v>0</v>
      </c>
      <c r="O959" s="32"/>
      <c r="P959" s="352"/>
      <c r="Q959" s="352"/>
      <c r="R959" s="352"/>
    </row>
    <row r="960" spans="2:18" s="347" customFormat="1" ht="35.1" customHeight="1" x14ac:dyDescent="0.25">
      <c r="B960" s="618">
        <f>'7. LISTADO DE PELÍCULAS'!B739</f>
        <v>0</v>
      </c>
      <c r="C960" s="619">
        <f>'7. LISTADO DE PELÍCULAS'!C739</f>
        <v>0</v>
      </c>
      <c r="D960" s="618">
        <f>'7. LISTADO DE PELÍCULAS'!D739</f>
        <v>0</v>
      </c>
      <c r="E960" s="625" t="e">
        <f>VLOOKUP(D960,PAÍSES!$A$2:$C$200,3,FALSE)</f>
        <v>#N/A</v>
      </c>
      <c r="F960" s="622">
        <f>'7. LISTADO DE PELÍCULAS'!F739</f>
        <v>0</v>
      </c>
      <c r="G960" s="624">
        <f>'7. LISTADO DE PELÍCULAS'!G739</f>
        <v>0</v>
      </c>
      <c r="H960" s="622">
        <f>'7. LISTADO DE PELÍCULAS'!H739</f>
        <v>0</v>
      </c>
      <c r="I960" s="623">
        <f>'7. LISTADO DE PELÍCULAS'!I739</f>
        <v>0</v>
      </c>
      <c r="J960" s="623">
        <f>'7. LISTADO DE PELÍCULAS'!J739</f>
        <v>0</v>
      </c>
      <c r="K960" s="624">
        <f>'7. LISTADO DE PELÍCULAS'!K739</f>
        <v>0</v>
      </c>
      <c r="L960" s="622">
        <f>'7. LISTADO DE PELÍCULAS'!L739</f>
        <v>0</v>
      </c>
      <c r="M960" s="623">
        <f>'7. LISTADO DE PELÍCULAS'!M739</f>
        <v>0</v>
      </c>
      <c r="N960" s="624">
        <f>'7. LISTADO DE PELÍCULAS'!N739</f>
        <v>0</v>
      </c>
      <c r="O960" s="32"/>
      <c r="P960" s="352"/>
      <c r="Q960" s="352"/>
      <c r="R960" s="352"/>
    </row>
    <row r="961" spans="2:18" s="347" customFormat="1" ht="35.1" customHeight="1" x14ac:dyDescent="0.25">
      <c r="B961" s="618">
        <f>'7. LISTADO DE PELÍCULAS'!B740</f>
        <v>0</v>
      </c>
      <c r="C961" s="619">
        <f>'7. LISTADO DE PELÍCULAS'!C740</f>
        <v>0</v>
      </c>
      <c r="D961" s="618">
        <f>'7. LISTADO DE PELÍCULAS'!D740</f>
        <v>0</v>
      </c>
      <c r="E961" s="625" t="e">
        <f>VLOOKUP(D961,PAÍSES!$A$2:$C$200,3,FALSE)</f>
        <v>#N/A</v>
      </c>
      <c r="F961" s="622">
        <f>'7. LISTADO DE PELÍCULAS'!F740</f>
        <v>0</v>
      </c>
      <c r="G961" s="624">
        <f>'7. LISTADO DE PELÍCULAS'!G740</f>
        <v>0</v>
      </c>
      <c r="H961" s="622">
        <f>'7. LISTADO DE PELÍCULAS'!H740</f>
        <v>0</v>
      </c>
      <c r="I961" s="623">
        <f>'7. LISTADO DE PELÍCULAS'!I740</f>
        <v>0</v>
      </c>
      <c r="J961" s="623">
        <f>'7. LISTADO DE PELÍCULAS'!J740</f>
        <v>0</v>
      </c>
      <c r="K961" s="624">
        <f>'7. LISTADO DE PELÍCULAS'!K740</f>
        <v>0</v>
      </c>
      <c r="L961" s="622">
        <f>'7. LISTADO DE PELÍCULAS'!L740</f>
        <v>0</v>
      </c>
      <c r="M961" s="623">
        <f>'7. LISTADO DE PELÍCULAS'!M740</f>
        <v>0</v>
      </c>
      <c r="N961" s="624">
        <f>'7. LISTADO DE PELÍCULAS'!N740</f>
        <v>0</v>
      </c>
      <c r="O961" s="32"/>
      <c r="P961" s="352"/>
      <c r="Q961" s="352"/>
      <c r="R961" s="352"/>
    </row>
    <row r="962" spans="2:18" s="347" customFormat="1" ht="35.1" customHeight="1" x14ac:dyDescent="0.25">
      <c r="B962" s="618">
        <f>'7. LISTADO DE PELÍCULAS'!B741</f>
        <v>0</v>
      </c>
      <c r="C962" s="619">
        <f>'7. LISTADO DE PELÍCULAS'!C741</f>
        <v>0</v>
      </c>
      <c r="D962" s="618">
        <f>'7. LISTADO DE PELÍCULAS'!D741</f>
        <v>0</v>
      </c>
      <c r="E962" s="625" t="e">
        <f>VLOOKUP(D962,PAÍSES!$A$2:$C$200,3,FALSE)</f>
        <v>#N/A</v>
      </c>
      <c r="F962" s="622">
        <f>'7. LISTADO DE PELÍCULAS'!F741</f>
        <v>0</v>
      </c>
      <c r="G962" s="624">
        <f>'7. LISTADO DE PELÍCULAS'!G741</f>
        <v>0</v>
      </c>
      <c r="H962" s="622">
        <f>'7. LISTADO DE PELÍCULAS'!H741</f>
        <v>0</v>
      </c>
      <c r="I962" s="623">
        <f>'7. LISTADO DE PELÍCULAS'!I741</f>
        <v>0</v>
      </c>
      <c r="J962" s="623">
        <f>'7. LISTADO DE PELÍCULAS'!J741</f>
        <v>0</v>
      </c>
      <c r="K962" s="624">
        <f>'7. LISTADO DE PELÍCULAS'!K741</f>
        <v>0</v>
      </c>
      <c r="L962" s="622">
        <f>'7. LISTADO DE PELÍCULAS'!L741</f>
        <v>0</v>
      </c>
      <c r="M962" s="623">
        <f>'7. LISTADO DE PELÍCULAS'!M741</f>
        <v>0</v>
      </c>
      <c r="N962" s="624">
        <f>'7. LISTADO DE PELÍCULAS'!N741</f>
        <v>0</v>
      </c>
      <c r="O962" s="32"/>
      <c r="P962" s="352"/>
      <c r="Q962" s="352"/>
      <c r="R962" s="352"/>
    </row>
    <row r="963" spans="2:18" s="347" customFormat="1" ht="35.1" customHeight="1" x14ac:dyDescent="0.25">
      <c r="B963" s="618">
        <f>'7. LISTADO DE PELÍCULAS'!B742</f>
        <v>0</v>
      </c>
      <c r="C963" s="619">
        <f>'7. LISTADO DE PELÍCULAS'!C742</f>
        <v>0</v>
      </c>
      <c r="D963" s="618">
        <f>'7. LISTADO DE PELÍCULAS'!D742</f>
        <v>0</v>
      </c>
      <c r="E963" s="625" t="e">
        <f>VLOOKUP(D963,PAÍSES!$A$2:$C$200,3,FALSE)</f>
        <v>#N/A</v>
      </c>
      <c r="F963" s="622">
        <f>'7. LISTADO DE PELÍCULAS'!F742</f>
        <v>0</v>
      </c>
      <c r="G963" s="624">
        <f>'7. LISTADO DE PELÍCULAS'!G742</f>
        <v>0</v>
      </c>
      <c r="H963" s="622">
        <f>'7. LISTADO DE PELÍCULAS'!H742</f>
        <v>0</v>
      </c>
      <c r="I963" s="623">
        <f>'7. LISTADO DE PELÍCULAS'!I742</f>
        <v>0</v>
      </c>
      <c r="J963" s="623">
        <f>'7. LISTADO DE PELÍCULAS'!J742</f>
        <v>0</v>
      </c>
      <c r="K963" s="624">
        <f>'7. LISTADO DE PELÍCULAS'!K742</f>
        <v>0</v>
      </c>
      <c r="L963" s="622">
        <f>'7. LISTADO DE PELÍCULAS'!L742</f>
        <v>0</v>
      </c>
      <c r="M963" s="623">
        <f>'7. LISTADO DE PELÍCULAS'!M742</f>
        <v>0</v>
      </c>
      <c r="N963" s="624">
        <f>'7. LISTADO DE PELÍCULAS'!N742</f>
        <v>0</v>
      </c>
      <c r="O963" s="32"/>
      <c r="P963" s="352"/>
      <c r="Q963" s="352"/>
      <c r="R963" s="352"/>
    </row>
    <row r="964" spans="2:18" s="347" customFormat="1" ht="35.1" customHeight="1" x14ac:dyDescent="0.25">
      <c r="B964" s="618">
        <f>'7. LISTADO DE PELÍCULAS'!B743</f>
        <v>0</v>
      </c>
      <c r="C964" s="619">
        <f>'7. LISTADO DE PELÍCULAS'!C743</f>
        <v>0</v>
      </c>
      <c r="D964" s="618">
        <f>'7. LISTADO DE PELÍCULAS'!D743</f>
        <v>0</v>
      </c>
      <c r="E964" s="625" t="e">
        <f>VLOOKUP(D964,PAÍSES!$A$2:$C$200,3,FALSE)</f>
        <v>#N/A</v>
      </c>
      <c r="F964" s="622">
        <f>'7. LISTADO DE PELÍCULAS'!F743</f>
        <v>0</v>
      </c>
      <c r="G964" s="624">
        <f>'7. LISTADO DE PELÍCULAS'!G743</f>
        <v>0</v>
      </c>
      <c r="H964" s="622">
        <f>'7. LISTADO DE PELÍCULAS'!H743</f>
        <v>0</v>
      </c>
      <c r="I964" s="623">
        <f>'7. LISTADO DE PELÍCULAS'!I743</f>
        <v>0</v>
      </c>
      <c r="J964" s="623">
        <f>'7. LISTADO DE PELÍCULAS'!J743</f>
        <v>0</v>
      </c>
      <c r="K964" s="624">
        <f>'7. LISTADO DE PELÍCULAS'!K743</f>
        <v>0</v>
      </c>
      <c r="L964" s="622">
        <f>'7. LISTADO DE PELÍCULAS'!L743</f>
        <v>0</v>
      </c>
      <c r="M964" s="623">
        <f>'7. LISTADO DE PELÍCULAS'!M743</f>
        <v>0</v>
      </c>
      <c r="N964" s="624">
        <f>'7. LISTADO DE PELÍCULAS'!N743</f>
        <v>0</v>
      </c>
      <c r="O964" s="32"/>
      <c r="P964" s="352"/>
      <c r="Q964" s="352"/>
      <c r="R964" s="352"/>
    </row>
    <row r="965" spans="2:18" s="347" customFormat="1" ht="35.1" customHeight="1" x14ac:dyDescent="0.25">
      <c r="B965" s="618">
        <f>'7. LISTADO DE PELÍCULAS'!B744</f>
        <v>0</v>
      </c>
      <c r="C965" s="619">
        <f>'7. LISTADO DE PELÍCULAS'!C744</f>
        <v>0</v>
      </c>
      <c r="D965" s="618">
        <f>'7. LISTADO DE PELÍCULAS'!D744</f>
        <v>0</v>
      </c>
      <c r="E965" s="625" t="e">
        <f>VLOOKUP(D965,PAÍSES!$A$2:$C$200,3,FALSE)</f>
        <v>#N/A</v>
      </c>
      <c r="F965" s="622">
        <f>'7. LISTADO DE PELÍCULAS'!F744</f>
        <v>0</v>
      </c>
      <c r="G965" s="624">
        <f>'7. LISTADO DE PELÍCULAS'!G744</f>
        <v>0</v>
      </c>
      <c r="H965" s="622">
        <f>'7. LISTADO DE PELÍCULAS'!H744</f>
        <v>0</v>
      </c>
      <c r="I965" s="623">
        <f>'7. LISTADO DE PELÍCULAS'!I744</f>
        <v>0</v>
      </c>
      <c r="J965" s="623">
        <f>'7. LISTADO DE PELÍCULAS'!J744</f>
        <v>0</v>
      </c>
      <c r="K965" s="624">
        <f>'7. LISTADO DE PELÍCULAS'!K744</f>
        <v>0</v>
      </c>
      <c r="L965" s="622">
        <f>'7. LISTADO DE PELÍCULAS'!L744</f>
        <v>0</v>
      </c>
      <c r="M965" s="623">
        <f>'7. LISTADO DE PELÍCULAS'!M744</f>
        <v>0</v>
      </c>
      <c r="N965" s="624">
        <f>'7. LISTADO DE PELÍCULAS'!N744</f>
        <v>0</v>
      </c>
      <c r="O965" s="32"/>
      <c r="P965" s="352"/>
      <c r="Q965" s="352"/>
      <c r="R965" s="352"/>
    </row>
    <row r="966" spans="2:18" s="347" customFormat="1" ht="35.1" customHeight="1" x14ac:dyDescent="0.25">
      <c r="B966" s="618">
        <f>'7. LISTADO DE PELÍCULAS'!B745</f>
        <v>0</v>
      </c>
      <c r="C966" s="619">
        <f>'7. LISTADO DE PELÍCULAS'!C745</f>
        <v>0</v>
      </c>
      <c r="D966" s="618">
        <f>'7. LISTADO DE PELÍCULAS'!D745</f>
        <v>0</v>
      </c>
      <c r="E966" s="625" t="e">
        <f>VLOOKUP(D966,PAÍSES!$A$2:$C$200,3,FALSE)</f>
        <v>#N/A</v>
      </c>
      <c r="F966" s="622">
        <f>'7. LISTADO DE PELÍCULAS'!F745</f>
        <v>0</v>
      </c>
      <c r="G966" s="624">
        <f>'7. LISTADO DE PELÍCULAS'!G745</f>
        <v>0</v>
      </c>
      <c r="H966" s="622">
        <f>'7. LISTADO DE PELÍCULAS'!H745</f>
        <v>0</v>
      </c>
      <c r="I966" s="623">
        <f>'7. LISTADO DE PELÍCULAS'!I745</f>
        <v>0</v>
      </c>
      <c r="J966" s="623">
        <f>'7. LISTADO DE PELÍCULAS'!J745</f>
        <v>0</v>
      </c>
      <c r="K966" s="624">
        <f>'7. LISTADO DE PELÍCULAS'!K745</f>
        <v>0</v>
      </c>
      <c r="L966" s="622">
        <f>'7. LISTADO DE PELÍCULAS'!L745</f>
        <v>0</v>
      </c>
      <c r="M966" s="623">
        <f>'7. LISTADO DE PELÍCULAS'!M745</f>
        <v>0</v>
      </c>
      <c r="N966" s="624">
        <f>'7. LISTADO DE PELÍCULAS'!N745</f>
        <v>0</v>
      </c>
      <c r="O966" s="32"/>
      <c r="P966" s="352"/>
      <c r="Q966" s="352"/>
      <c r="R966" s="352"/>
    </row>
    <row r="967" spans="2:18" s="347" customFormat="1" ht="35.1" customHeight="1" x14ac:dyDescent="0.25">
      <c r="B967" s="618">
        <f>'7. LISTADO DE PELÍCULAS'!B746</f>
        <v>0</v>
      </c>
      <c r="C967" s="619">
        <f>'7. LISTADO DE PELÍCULAS'!C746</f>
        <v>0</v>
      </c>
      <c r="D967" s="618">
        <f>'7. LISTADO DE PELÍCULAS'!D746</f>
        <v>0</v>
      </c>
      <c r="E967" s="625" t="e">
        <f>VLOOKUP(D967,PAÍSES!$A$2:$C$200,3,FALSE)</f>
        <v>#N/A</v>
      </c>
      <c r="F967" s="622">
        <f>'7. LISTADO DE PELÍCULAS'!F746</f>
        <v>0</v>
      </c>
      <c r="G967" s="624">
        <f>'7. LISTADO DE PELÍCULAS'!G746</f>
        <v>0</v>
      </c>
      <c r="H967" s="622">
        <f>'7. LISTADO DE PELÍCULAS'!H746</f>
        <v>0</v>
      </c>
      <c r="I967" s="623">
        <f>'7. LISTADO DE PELÍCULAS'!I746</f>
        <v>0</v>
      </c>
      <c r="J967" s="623">
        <f>'7. LISTADO DE PELÍCULAS'!J746</f>
        <v>0</v>
      </c>
      <c r="K967" s="624">
        <f>'7. LISTADO DE PELÍCULAS'!K746</f>
        <v>0</v>
      </c>
      <c r="L967" s="622">
        <f>'7. LISTADO DE PELÍCULAS'!L746</f>
        <v>0</v>
      </c>
      <c r="M967" s="623">
        <f>'7. LISTADO DE PELÍCULAS'!M746</f>
        <v>0</v>
      </c>
      <c r="N967" s="624">
        <f>'7. LISTADO DE PELÍCULAS'!N746</f>
        <v>0</v>
      </c>
      <c r="O967" s="32"/>
      <c r="P967" s="352"/>
      <c r="Q967" s="352"/>
      <c r="R967" s="352"/>
    </row>
    <row r="968" spans="2:18" s="347" customFormat="1" ht="35.1" customHeight="1" x14ac:dyDescent="0.25">
      <c r="B968" s="618">
        <f>'7. LISTADO DE PELÍCULAS'!B747</f>
        <v>0</v>
      </c>
      <c r="C968" s="619">
        <f>'7. LISTADO DE PELÍCULAS'!C747</f>
        <v>0</v>
      </c>
      <c r="D968" s="618">
        <f>'7. LISTADO DE PELÍCULAS'!D747</f>
        <v>0</v>
      </c>
      <c r="E968" s="625" t="e">
        <f>VLOOKUP(D968,PAÍSES!$A$2:$C$200,3,FALSE)</f>
        <v>#N/A</v>
      </c>
      <c r="F968" s="622">
        <f>'7. LISTADO DE PELÍCULAS'!F747</f>
        <v>0</v>
      </c>
      <c r="G968" s="624">
        <f>'7. LISTADO DE PELÍCULAS'!G747</f>
        <v>0</v>
      </c>
      <c r="H968" s="622">
        <f>'7. LISTADO DE PELÍCULAS'!H747</f>
        <v>0</v>
      </c>
      <c r="I968" s="623">
        <f>'7. LISTADO DE PELÍCULAS'!I747</f>
        <v>0</v>
      </c>
      <c r="J968" s="623">
        <f>'7. LISTADO DE PELÍCULAS'!J747</f>
        <v>0</v>
      </c>
      <c r="K968" s="624">
        <f>'7. LISTADO DE PELÍCULAS'!K747</f>
        <v>0</v>
      </c>
      <c r="L968" s="622">
        <f>'7. LISTADO DE PELÍCULAS'!L747</f>
        <v>0</v>
      </c>
      <c r="M968" s="623">
        <f>'7. LISTADO DE PELÍCULAS'!M747</f>
        <v>0</v>
      </c>
      <c r="N968" s="624">
        <f>'7. LISTADO DE PELÍCULAS'!N747</f>
        <v>0</v>
      </c>
      <c r="O968" s="32"/>
      <c r="P968" s="352"/>
      <c r="Q968" s="352"/>
      <c r="R968" s="352"/>
    </row>
    <row r="969" spans="2:18" s="347" customFormat="1" ht="35.1" customHeight="1" x14ac:dyDescent="0.25">
      <c r="B969" s="618">
        <f>'7. LISTADO DE PELÍCULAS'!B748</f>
        <v>0</v>
      </c>
      <c r="C969" s="619">
        <f>'7. LISTADO DE PELÍCULAS'!C748</f>
        <v>0</v>
      </c>
      <c r="D969" s="618">
        <f>'7. LISTADO DE PELÍCULAS'!D748</f>
        <v>0</v>
      </c>
      <c r="E969" s="625" t="e">
        <f>VLOOKUP(D969,PAÍSES!$A$2:$C$200,3,FALSE)</f>
        <v>#N/A</v>
      </c>
      <c r="F969" s="622">
        <f>'7. LISTADO DE PELÍCULAS'!F748</f>
        <v>0</v>
      </c>
      <c r="G969" s="624">
        <f>'7. LISTADO DE PELÍCULAS'!G748</f>
        <v>0</v>
      </c>
      <c r="H969" s="622">
        <f>'7. LISTADO DE PELÍCULAS'!H748</f>
        <v>0</v>
      </c>
      <c r="I969" s="623">
        <f>'7. LISTADO DE PELÍCULAS'!I748</f>
        <v>0</v>
      </c>
      <c r="J969" s="623">
        <f>'7. LISTADO DE PELÍCULAS'!J748</f>
        <v>0</v>
      </c>
      <c r="K969" s="624">
        <f>'7. LISTADO DE PELÍCULAS'!K748</f>
        <v>0</v>
      </c>
      <c r="L969" s="622">
        <f>'7. LISTADO DE PELÍCULAS'!L748</f>
        <v>0</v>
      </c>
      <c r="M969" s="623">
        <f>'7. LISTADO DE PELÍCULAS'!M748</f>
        <v>0</v>
      </c>
      <c r="N969" s="624">
        <f>'7. LISTADO DE PELÍCULAS'!N748</f>
        <v>0</v>
      </c>
      <c r="O969" s="32"/>
      <c r="P969" s="352"/>
      <c r="Q969" s="352"/>
      <c r="R969" s="352"/>
    </row>
    <row r="970" spans="2:18" s="347" customFormat="1" ht="35.1" customHeight="1" x14ac:dyDescent="0.25">
      <c r="B970" s="618">
        <f>'7. LISTADO DE PELÍCULAS'!B749</f>
        <v>0</v>
      </c>
      <c r="C970" s="619">
        <f>'7. LISTADO DE PELÍCULAS'!C749</f>
        <v>0</v>
      </c>
      <c r="D970" s="618">
        <f>'7. LISTADO DE PELÍCULAS'!D749</f>
        <v>0</v>
      </c>
      <c r="E970" s="625" t="e">
        <f>VLOOKUP(D970,PAÍSES!$A$2:$C$200,3,FALSE)</f>
        <v>#N/A</v>
      </c>
      <c r="F970" s="622">
        <f>'7. LISTADO DE PELÍCULAS'!F749</f>
        <v>0</v>
      </c>
      <c r="G970" s="624">
        <f>'7. LISTADO DE PELÍCULAS'!G749</f>
        <v>0</v>
      </c>
      <c r="H970" s="622">
        <f>'7. LISTADO DE PELÍCULAS'!H749</f>
        <v>0</v>
      </c>
      <c r="I970" s="623">
        <f>'7. LISTADO DE PELÍCULAS'!I749</f>
        <v>0</v>
      </c>
      <c r="J970" s="623">
        <f>'7. LISTADO DE PELÍCULAS'!J749</f>
        <v>0</v>
      </c>
      <c r="K970" s="624">
        <f>'7. LISTADO DE PELÍCULAS'!K749</f>
        <v>0</v>
      </c>
      <c r="L970" s="622">
        <f>'7. LISTADO DE PELÍCULAS'!L749</f>
        <v>0</v>
      </c>
      <c r="M970" s="623">
        <f>'7. LISTADO DE PELÍCULAS'!M749</f>
        <v>0</v>
      </c>
      <c r="N970" s="624">
        <f>'7. LISTADO DE PELÍCULAS'!N749</f>
        <v>0</v>
      </c>
      <c r="O970" s="32"/>
      <c r="P970" s="352"/>
      <c r="Q970" s="352"/>
      <c r="R970" s="352"/>
    </row>
    <row r="971" spans="2:18" s="347" customFormat="1" ht="35.1" customHeight="1" x14ac:dyDescent="0.25">
      <c r="B971" s="618">
        <f>'7. LISTADO DE PELÍCULAS'!B750</f>
        <v>0</v>
      </c>
      <c r="C971" s="619">
        <f>'7. LISTADO DE PELÍCULAS'!C750</f>
        <v>0</v>
      </c>
      <c r="D971" s="618">
        <f>'7. LISTADO DE PELÍCULAS'!D750</f>
        <v>0</v>
      </c>
      <c r="E971" s="625" t="e">
        <f>VLOOKUP(D971,PAÍSES!$A$2:$C$200,3,FALSE)</f>
        <v>#N/A</v>
      </c>
      <c r="F971" s="622">
        <f>'7. LISTADO DE PELÍCULAS'!F750</f>
        <v>0</v>
      </c>
      <c r="G971" s="624">
        <f>'7. LISTADO DE PELÍCULAS'!G750</f>
        <v>0</v>
      </c>
      <c r="H971" s="622">
        <f>'7. LISTADO DE PELÍCULAS'!H750</f>
        <v>0</v>
      </c>
      <c r="I971" s="623">
        <f>'7. LISTADO DE PELÍCULAS'!I750</f>
        <v>0</v>
      </c>
      <c r="J971" s="623">
        <f>'7. LISTADO DE PELÍCULAS'!J750</f>
        <v>0</v>
      </c>
      <c r="K971" s="624">
        <f>'7. LISTADO DE PELÍCULAS'!K750</f>
        <v>0</v>
      </c>
      <c r="L971" s="622">
        <f>'7. LISTADO DE PELÍCULAS'!L750</f>
        <v>0</v>
      </c>
      <c r="M971" s="623">
        <f>'7. LISTADO DE PELÍCULAS'!M750</f>
        <v>0</v>
      </c>
      <c r="N971" s="624">
        <f>'7. LISTADO DE PELÍCULAS'!N750</f>
        <v>0</v>
      </c>
      <c r="O971" s="32"/>
      <c r="P971" s="352"/>
      <c r="Q971" s="352"/>
      <c r="R971" s="352"/>
    </row>
    <row r="972" spans="2:18" s="347" customFormat="1" ht="35.1" customHeight="1" x14ac:dyDescent="0.25">
      <c r="B972" s="618">
        <f>'7. LISTADO DE PELÍCULAS'!B751</f>
        <v>0</v>
      </c>
      <c r="C972" s="619">
        <f>'7. LISTADO DE PELÍCULAS'!C751</f>
        <v>0</v>
      </c>
      <c r="D972" s="618">
        <f>'7. LISTADO DE PELÍCULAS'!D751</f>
        <v>0</v>
      </c>
      <c r="E972" s="625" t="e">
        <f>VLOOKUP(D972,PAÍSES!$A$2:$C$200,3,FALSE)</f>
        <v>#N/A</v>
      </c>
      <c r="F972" s="622">
        <f>'7. LISTADO DE PELÍCULAS'!F751</f>
        <v>0</v>
      </c>
      <c r="G972" s="624">
        <f>'7. LISTADO DE PELÍCULAS'!G751</f>
        <v>0</v>
      </c>
      <c r="H972" s="622">
        <f>'7. LISTADO DE PELÍCULAS'!H751</f>
        <v>0</v>
      </c>
      <c r="I972" s="623">
        <f>'7. LISTADO DE PELÍCULAS'!I751</f>
        <v>0</v>
      </c>
      <c r="J972" s="623">
        <f>'7. LISTADO DE PELÍCULAS'!J751</f>
        <v>0</v>
      </c>
      <c r="K972" s="624">
        <f>'7. LISTADO DE PELÍCULAS'!K751</f>
        <v>0</v>
      </c>
      <c r="L972" s="622">
        <f>'7. LISTADO DE PELÍCULAS'!L751</f>
        <v>0</v>
      </c>
      <c r="M972" s="623">
        <f>'7. LISTADO DE PELÍCULAS'!M751</f>
        <v>0</v>
      </c>
      <c r="N972" s="624">
        <f>'7. LISTADO DE PELÍCULAS'!N751</f>
        <v>0</v>
      </c>
      <c r="O972" s="32"/>
      <c r="P972" s="352"/>
      <c r="Q972" s="352"/>
      <c r="R972" s="352"/>
    </row>
    <row r="973" spans="2:18" s="347" customFormat="1" ht="35.1" customHeight="1" x14ac:dyDescent="0.25">
      <c r="B973" s="618">
        <f>'7. LISTADO DE PELÍCULAS'!B752</f>
        <v>0</v>
      </c>
      <c r="C973" s="619">
        <f>'7. LISTADO DE PELÍCULAS'!C752</f>
        <v>0</v>
      </c>
      <c r="D973" s="618">
        <f>'7. LISTADO DE PELÍCULAS'!D752</f>
        <v>0</v>
      </c>
      <c r="E973" s="625" t="e">
        <f>VLOOKUP(D973,PAÍSES!$A$2:$C$200,3,FALSE)</f>
        <v>#N/A</v>
      </c>
      <c r="F973" s="622">
        <f>'7. LISTADO DE PELÍCULAS'!F752</f>
        <v>0</v>
      </c>
      <c r="G973" s="624">
        <f>'7. LISTADO DE PELÍCULAS'!G752</f>
        <v>0</v>
      </c>
      <c r="H973" s="622">
        <f>'7. LISTADO DE PELÍCULAS'!H752</f>
        <v>0</v>
      </c>
      <c r="I973" s="623">
        <f>'7. LISTADO DE PELÍCULAS'!I752</f>
        <v>0</v>
      </c>
      <c r="J973" s="623">
        <f>'7. LISTADO DE PELÍCULAS'!J752</f>
        <v>0</v>
      </c>
      <c r="K973" s="624">
        <f>'7. LISTADO DE PELÍCULAS'!K752</f>
        <v>0</v>
      </c>
      <c r="L973" s="622">
        <f>'7. LISTADO DE PELÍCULAS'!L752</f>
        <v>0</v>
      </c>
      <c r="M973" s="623">
        <f>'7. LISTADO DE PELÍCULAS'!M752</f>
        <v>0</v>
      </c>
      <c r="N973" s="624">
        <f>'7. LISTADO DE PELÍCULAS'!N752</f>
        <v>0</v>
      </c>
      <c r="O973" s="32"/>
      <c r="P973" s="352"/>
      <c r="Q973" s="352"/>
      <c r="R973" s="352"/>
    </row>
    <row r="974" spans="2:18" s="347" customFormat="1" ht="35.1" customHeight="1" x14ac:dyDescent="0.25">
      <c r="B974" s="618">
        <f>'7. LISTADO DE PELÍCULAS'!B753</f>
        <v>0</v>
      </c>
      <c r="C974" s="619">
        <f>'7. LISTADO DE PELÍCULAS'!C753</f>
        <v>0</v>
      </c>
      <c r="D974" s="618">
        <f>'7. LISTADO DE PELÍCULAS'!D753</f>
        <v>0</v>
      </c>
      <c r="E974" s="625" t="e">
        <f>VLOOKUP(D974,PAÍSES!$A$2:$C$200,3,FALSE)</f>
        <v>#N/A</v>
      </c>
      <c r="F974" s="622">
        <f>'7. LISTADO DE PELÍCULAS'!F753</f>
        <v>0</v>
      </c>
      <c r="G974" s="624">
        <f>'7. LISTADO DE PELÍCULAS'!G753</f>
        <v>0</v>
      </c>
      <c r="H974" s="622">
        <f>'7. LISTADO DE PELÍCULAS'!H753</f>
        <v>0</v>
      </c>
      <c r="I974" s="623">
        <f>'7. LISTADO DE PELÍCULAS'!I753</f>
        <v>0</v>
      </c>
      <c r="J974" s="623">
        <f>'7. LISTADO DE PELÍCULAS'!J753</f>
        <v>0</v>
      </c>
      <c r="K974" s="624">
        <f>'7. LISTADO DE PELÍCULAS'!K753</f>
        <v>0</v>
      </c>
      <c r="L974" s="622">
        <f>'7. LISTADO DE PELÍCULAS'!L753</f>
        <v>0</v>
      </c>
      <c r="M974" s="623">
        <f>'7. LISTADO DE PELÍCULAS'!M753</f>
        <v>0</v>
      </c>
      <c r="N974" s="624">
        <f>'7. LISTADO DE PELÍCULAS'!N753</f>
        <v>0</v>
      </c>
      <c r="O974" s="32"/>
      <c r="P974" s="352"/>
      <c r="Q974" s="352"/>
      <c r="R974" s="352"/>
    </row>
    <row r="975" spans="2:18" s="347" customFormat="1" ht="35.1" customHeight="1" x14ac:dyDescent="0.25">
      <c r="B975" s="618">
        <f>'7. LISTADO DE PELÍCULAS'!B754</f>
        <v>0</v>
      </c>
      <c r="C975" s="619">
        <f>'7. LISTADO DE PELÍCULAS'!C754</f>
        <v>0</v>
      </c>
      <c r="D975" s="618">
        <f>'7. LISTADO DE PELÍCULAS'!D754</f>
        <v>0</v>
      </c>
      <c r="E975" s="625" t="e">
        <f>VLOOKUP(D975,PAÍSES!$A$2:$C$200,3,FALSE)</f>
        <v>#N/A</v>
      </c>
      <c r="F975" s="622">
        <f>'7. LISTADO DE PELÍCULAS'!F754</f>
        <v>0</v>
      </c>
      <c r="G975" s="624">
        <f>'7. LISTADO DE PELÍCULAS'!G754</f>
        <v>0</v>
      </c>
      <c r="H975" s="622">
        <f>'7. LISTADO DE PELÍCULAS'!H754</f>
        <v>0</v>
      </c>
      <c r="I975" s="623">
        <f>'7. LISTADO DE PELÍCULAS'!I754</f>
        <v>0</v>
      </c>
      <c r="J975" s="623">
        <f>'7. LISTADO DE PELÍCULAS'!J754</f>
        <v>0</v>
      </c>
      <c r="K975" s="624">
        <f>'7. LISTADO DE PELÍCULAS'!K754</f>
        <v>0</v>
      </c>
      <c r="L975" s="622">
        <f>'7. LISTADO DE PELÍCULAS'!L754</f>
        <v>0</v>
      </c>
      <c r="M975" s="623">
        <f>'7. LISTADO DE PELÍCULAS'!M754</f>
        <v>0</v>
      </c>
      <c r="N975" s="624">
        <f>'7. LISTADO DE PELÍCULAS'!N754</f>
        <v>0</v>
      </c>
      <c r="O975" s="32"/>
      <c r="P975" s="352"/>
      <c r="Q975" s="352"/>
      <c r="R975" s="352"/>
    </row>
    <row r="976" spans="2:18" s="347" customFormat="1" ht="35.1" customHeight="1" x14ac:dyDescent="0.25">
      <c r="B976" s="618">
        <f>'7. LISTADO DE PELÍCULAS'!B755</f>
        <v>0</v>
      </c>
      <c r="C976" s="619">
        <f>'7. LISTADO DE PELÍCULAS'!C755</f>
        <v>0</v>
      </c>
      <c r="D976" s="618">
        <f>'7. LISTADO DE PELÍCULAS'!D755</f>
        <v>0</v>
      </c>
      <c r="E976" s="625" t="e">
        <f>VLOOKUP(D976,PAÍSES!$A$2:$C$200,3,FALSE)</f>
        <v>#N/A</v>
      </c>
      <c r="F976" s="622">
        <f>'7. LISTADO DE PELÍCULAS'!F755</f>
        <v>0</v>
      </c>
      <c r="G976" s="624">
        <f>'7. LISTADO DE PELÍCULAS'!G755</f>
        <v>0</v>
      </c>
      <c r="H976" s="622">
        <f>'7. LISTADO DE PELÍCULAS'!H755</f>
        <v>0</v>
      </c>
      <c r="I976" s="623">
        <f>'7. LISTADO DE PELÍCULAS'!I755</f>
        <v>0</v>
      </c>
      <c r="J976" s="623">
        <f>'7. LISTADO DE PELÍCULAS'!J755</f>
        <v>0</v>
      </c>
      <c r="K976" s="624">
        <f>'7. LISTADO DE PELÍCULAS'!K755</f>
        <v>0</v>
      </c>
      <c r="L976" s="622">
        <f>'7. LISTADO DE PELÍCULAS'!L755</f>
        <v>0</v>
      </c>
      <c r="M976" s="623">
        <f>'7. LISTADO DE PELÍCULAS'!M755</f>
        <v>0</v>
      </c>
      <c r="N976" s="624">
        <f>'7. LISTADO DE PELÍCULAS'!N755</f>
        <v>0</v>
      </c>
      <c r="O976" s="32"/>
      <c r="P976" s="352"/>
      <c r="Q976" s="352"/>
      <c r="R976" s="352"/>
    </row>
    <row r="977" spans="2:18" s="347" customFormat="1" ht="35.1" customHeight="1" x14ac:dyDescent="0.25">
      <c r="B977" s="618">
        <f>'7. LISTADO DE PELÍCULAS'!B756</f>
        <v>0</v>
      </c>
      <c r="C977" s="619">
        <f>'7. LISTADO DE PELÍCULAS'!C756</f>
        <v>0</v>
      </c>
      <c r="D977" s="618">
        <f>'7. LISTADO DE PELÍCULAS'!D756</f>
        <v>0</v>
      </c>
      <c r="E977" s="625" t="e">
        <f>VLOOKUP(D977,PAÍSES!$A$2:$C$200,3,FALSE)</f>
        <v>#N/A</v>
      </c>
      <c r="F977" s="622">
        <f>'7. LISTADO DE PELÍCULAS'!F756</f>
        <v>0</v>
      </c>
      <c r="G977" s="624">
        <f>'7. LISTADO DE PELÍCULAS'!G756</f>
        <v>0</v>
      </c>
      <c r="H977" s="622">
        <f>'7. LISTADO DE PELÍCULAS'!H756</f>
        <v>0</v>
      </c>
      <c r="I977" s="623">
        <f>'7. LISTADO DE PELÍCULAS'!I756</f>
        <v>0</v>
      </c>
      <c r="J977" s="623">
        <f>'7. LISTADO DE PELÍCULAS'!J756</f>
        <v>0</v>
      </c>
      <c r="K977" s="624">
        <f>'7. LISTADO DE PELÍCULAS'!K756</f>
        <v>0</v>
      </c>
      <c r="L977" s="622">
        <f>'7. LISTADO DE PELÍCULAS'!L756</f>
        <v>0</v>
      </c>
      <c r="M977" s="623">
        <f>'7. LISTADO DE PELÍCULAS'!M756</f>
        <v>0</v>
      </c>
      <c r="N977" s="624">
        <f>'7. LISTADO DE PELÍCULAS'!N756</f>
        <v>0</v>
      </c>
      <c r="O977" s="32"/>
      <c r="P977" s="352"/>
      <c r="Q977" s="352"/>
      <c r="R977" s="352"/>
    </row>
    <row r="978" spans="2:18" s="347" customFormat="1" ht="35.1" customHeight="1" x14ac:dyDescent="0.25">
      <c r="B978" s="618">
        <f>'7. LISTADO DE PELÍCULAS'!B757</f>
        <v>0</v>
      </c>
      <c r="C978" s="619">
        <f>'7. LISTADO DE PELÍCULAS'!C757</f>
        <v>0</v>
      </c>
      <c r="D978" s="618">
        <f>'7. LISTADO DE PELÍCULAS'!D757</f>
        <v>0</v>
      </c>
      <c r="E978" s="625" t="e">
        <f>VLOOKUP(D978,PAÍSES!$A$2:$C$200,3,FALSE)</f>
        <v>#N/A</v>
      </c>
      <c r="F978" s="622">
        <f>'7. LISTADO DE PELÍCULAS'!F757</f>
        <v>0</v>
      </c>
      <c r="G978" s="624">
        <f>'7. LISTADO DE PELÍCULAS'!G757</f>
        <v>0</v>
      </c>
      <c r="H978" s="622">
        <f>'7. LISTADO DE PELÍCULAS'!H757</f>
        <v>0</v>
      </c>
      <c r="I978" s="623">
        <f>'7. LISTADO DE PELÍCULAS'!I757</f>
        <v>0</v>
      </c>
      <c r="J978" s="623">
        <f>'7. LISTADO DE PELÍCULAS'!J757</f>
        <v>0</v>
      </c>
      <c r="K978" s="624">
        <f>'7. LISTADO DE PELÍCULAS'!K757</f>
        <v>0</v>
      </c>
      <c r="L978" s="622">
        <f>'7. LISTADO DE PELÍCULAS'!L757</f>
        <v>0</v>
      </c>
      <c r="M978" s="623">
        <f>'7. LISTADO DE PELÍCULAS'!M757</f>
        <v>0</v>
      </c>
      <c r="N978" s="624">
        <f>'7. LISTADO DE PELÍCULAS'!N757</f>
        <v>0</v>
      </c>
      <c r="O978" s="32"/>
      <c r="P978" s="352"/>
      <c r="Q978" s="352"/>
      <c r="R978" s="352"/>
    </row>
    <row r="979" spans="2:18" s="347" customFormat="1" ht="35.1" customHeight="1" x14ac:dyDescent="0.25">
      <c r="B979" s="618">
        <f>'7. LISTADO DE PELÍCULAS'!B758</f>
        <v>0</v>
      </c>
      <c r="C979" s="619">
        <f>'7. LISTADO DE PELÍCULAS'!C758</f>
        <v>0</v>
      </c>
      <c r="D979" s="618">
        <f>'7. LISTADO DE PELÍCULAS'!D758</f>
        <v>0</v>
      </c>
      <c r="E979" s="625" t="e">
        <f>VLOOKUP(D979,PAÍSES!$A$2:$C$200,3,FALSE)</f>
        <v>#N/A</v>
      </c>
      <c r="F979" s="622">
        <f>'7. LISTADO DE PELÍCULAS'!F758</f>
        <v>0</v>
      </c>
      <c r="G979" s="624">
        <f>'7. LISTADO DE PELÍCULAS'!G758</f>
        <v>0</v>
      </c>
      <c r="H979" s="622">
        <f>'7. LISTADO DE PELÍCULAS'!H758</f>
        <v>0</v>
      </c>
      <c r="I979" s="623">
        <f>'7. LISTADO DE PELÍCULAS'!I758</f>
        <v>0</v>
      </c>
      <c r="J979" s="623">
        <f>'7. LISTADO DE PELÍCULAS'!J758</f>
        <v>0</v>
      </c>
      <c r="K979" s="624">
        <f>'7. LISTADO DE PELÍCULAS'!K758</f>
        <v>0</v>
      </c>
      <c r="L979" s="622">
        <f>'7. LISTADO DE PELÍCULAS'!L758</f>
        <v>0</v>
      </c>
      <c r="M979" s="623">
        <f>'7. LISTADO DE PELÍCULAS'!M758</f>
        <v>0</v>
      </c>
      <c r="N979" s="624">
        <f>'7. LISTADO DE PELÍCULAS'!N758</f>
        <v>0</v>
      </c>
      <c r="O979" s="32"/>
      <c r="P979" s="352"/>
      <c r="Q979" s="352"/>
      <c r="R979" s="352"/>
    </row>
    <row r="980" spans="2:18" s="347" customFormat="1" ht="35.1" customHeight="1" x14ac:dyDescent="0.25">
      <c r="B980" s="618">
        <f>'7. LISTADO DE PELÍCULAS'!B759</f>
        <v>0</v>
      </c>
      <c r="C980" s="619">
        <f>'7. LISTADO DE PELÍCULAS'!C759</f>
        <v>0</v>
      </c>
      <c r="D980" s="618">
        <f>'7. LISTADO DE PELÍCULAS'!D759</f>
        <v>0</v>
      </c>
      <c r="E980" s="625" t="e">
        <f>VLOOKUP(D980,PAÍSES!$A$2:$C$200,3,FALSE)</f>
        <v>#N/A</v>
      </c>
      <c r="F980" s="622">
        <f>'7. LISTADO DE PELÍCULAS'!F759</f>
        <v>0</v>
      </c>
      <c r="G980" s="624">
        <f>'7. LISTADO DE PELÍCULAS'!G759</f>
        <v>0</v>
      </c>
      <c r="H980" s="622">
        <f>'7. LISTADO DE PELÍCULAS'!H759</f>
        <v>0</v>
      </c>
      <c r="I980" s="623">
        <f>'7. LISTADO DE PELÍCULAS'!I759</f>
        <v>0</v>
      </c>
      <c r="J980" s="623">
        <f>'7. LISTADO DE PELÍCULAS'!J759</f>
        <v>0</v>
      </c>
      <c r="K980" s="624">
        <f>'7. LISTADO DE PELÍCULAS'!K759</f>
        <v>0</v>
      </c>
      <c r="L980" s="622">
        <f>'7. LISTADO DE PELÍCULAS'!L759</f>
        <v>0</v>
      </c>
      <c r="M980" s="623">
        <f>'7. LISTADO DE PELÍCULAS'!M759</f>
        <v>0</v>
      </c>
      <c r="N980" s="624">
        <f>'7. LISTADO DE PELÍCULAS'!N759</f>
        <v>0</v>
      </c>
      <c r="O980" s="32"/>
      <c r="P980" s="352"/>
      <c r="Q980" s="352"/>
      <c r="R980" s="352"/>
    </row>
    <row r="981" spans="2:18" s="347" customFormat="1" ht="35.1" customHeight="1" x14ac:dyDescent="0.25">
      <c r="B981" s="618">
        <f>'7. LISTADO DE PELÍCULAS'!B760</f>
        <v>0</v>
      </c>
      <c r="C981" s="619">
        <f>'7. LISTADO DE PELÍCULAS'!C760</f>
        <v>0</v>
      </c>
      <c r="D981" s="618">
        <f>'7. LISTADO DE PELÍCULAS'!D760</f>
        <v>0</v>
      </c>
      <c r="E981" s="625" t="e">
        <f>VLOOKUP(D981,PAÍSES!$A$2:$C$200,3,FALSE)</f>
        <v>#N/A</v>
      </c>
      <c r="F981" s="622">
        <f>'7. LISTADO DE PELÍCULAS'!F760</f>
        <v>0</v>
      </c>
      <c r="G981" s="624">
        <f>'7. LISTADO DE PELÍCULAS'!G760</f>
        <v>0</v>
      </c>
      <c r="H981" s="622">
        <f>'7. LISTADO DE PELÍCULAS'!H760</f>
        <v>0</v>
      </c>
      <c r="I981" s="623">
        <f>'7. LISTADO DE PELÍCULAS'!I760</f>
        <v>0</v>
      </c>
      <c r="J981" s="623">
        <f>'7. LISTADO DE PELÍCULAS'!J760</f>
        <v>0</v>
      </c>
      <c r="K981" s="624">
        <f>'7. LISTADO DE PELÍCULAS'!K760</f>
        <v>0</v>
      </c>
      <c r="L981" s="622">
        <f>'7. LISTADO DE PELÍCULAS'!L760</f>
        <v>0</v>
      </c>
      <c r="M981" s="623">
        <f>'7. LISTADO DE PELÍCULAS'!M760</f>
        <v>0</v>
      </c>
      <c r="N981" s="624">
        <f>'7. LISTADO DE PELÍCULAS'!N760</f>
        <v>0</v>
      </c>
      <c r="O981" s="32"/>
      <c r="P981" s="352"/>
      <c r="Q981" s="352"/>
      <c r="R981" s="352"/>
    </row>
    <row r="982" spans="2:18" s="347" customFormat="1" ht="35.1" customHeight="1" x14ac:dyDescent="0.25">
      <c r="B982" s="618">
        <f>'7. LISTADO DE PELÍCULAS'!B761</f>
        <v>0</v>
      </c>
      <c r="C982" s="619">
        <f>'7. LISTADO DE PELÍCULAS'!C761</f>
        <v>0</v>
      </c>
      <c r="D982" s="618">
        <f>'7. LISTADO DE PELÍCULAS'!D761</f>
        <v>0</v>
      </c>
      <c r="E982" s="625" t="e">
        <f>VLOOKUP(D982,PAÍSES!$A$2:$C$200,3,FALSE)</f>
        <v>#N/A</v>
      </c>
      <c r="F982" s="622">
        <f>'7. LISTADO DE PELÍCULAS'!F761</f>
        <v>0</v>
      </c>
      <c r="G982" s="624">
        <f>'7. LISTADO DE PELÍCULAS'!G761</f>
        <v>0</v>
      </c>
      <c r="H982" s="622">
        <f>'7. LISTADO DE PELÍCULAS'!H761</f>
        <v>0</v>
      </c>
      <c r="I982" s="623">
        <f>'7. LISTADO DE PELÍCULAS'!I761</f>
        <v>0</v>
      </c>
      <c r="J982" s="623">
        <f>'7. LISTADO DE PELÍCULAS'!J761</f>
        <v>0</v>
      </c>
      <c r="K982" s="624">
        <f>'7. LISTADO DE PELÍCULAS'!K761</f>
        <v>0</v>
      </c>
      <c r="L982" s="622">
        <f>'7. LISTADO DE PELÍCULAS'!L761</f>
        <v>0</v>
      </c>
      <c r="M982" s="623">
        <f>'7. LISTADO DE PELÍCULAS'!M761</f>
        <v>0</v>
      </c>
      <c r="N982" s="624">
        <f>'7. LISTADO DE PELÍCULAS'!N761</f>
        <v>0</v>
      </c>
      <c r="O982" s="32"/>
      <c r="P982" s="352"/>
      <c r="Q982" s="352"/>
      <c r="R982" s="352"/>
    </row>
    <row r="983" spans="2:18" s="347" customFormat="1" ht="35.1" customHeight="1" x14ac:dyDescent="0.25">
      <c r="B983" s="618">
        <f>'7. LISTADO DE PELÍCULAS'!B762</f>
        <v>0</v>
      </c>
      <c r="C983" s="619">
        <f>'7. LISTADO DE PELÍCULAS'!C762</f>
        <v>0</v>
      </c>
      <c r="D983" s="618">
        <f>'7. LISTADO DE PELÍCULAS'!D762</f>
        <v>0</v>
      </c>
      <c r="E983" s="625" t="e">
        <f>VLOOKUP(D983,PAÍSES!$A$2:$C$200,3,FALSE)</f>
        <v>#N/A</v>
      </c>
      <c r="F983" s="622">
        <f>'7. LISTADO DE PELÍCULAS'!F762</f>
        <v>0</v>
      </c>
      <c r="G983" s="624">
        <f>'7. LISTADO DE PELÍCULAS'!G762</f>
        <v>0</v>
      </c>
      <c r="H983" s="622">
        <f>'7. LISTADO DE PELÍCULAS'!H762</f>
        <v>0</v>
      </c>
      <c r="I983" s="623">
        <f>'7. LISTADO DE PELÍCULAS'!I762</f>
        <v>0</v>
      </c>
      <c r="J983" s="623">
        <f>'7. LISTADO DE PELÍCULAS'!J762</f>
        <v>0</v>
      </c>
      <c r="K983" s="624">
        <f>'7. LISTADO DE PELÍCULAS'!K762</f>
        <v>0</v>
      </c>
      <c r="L983" s="622">
        <f>'7. LISTADO DE PELÍCULAS'!L762</f>
        <v>0</v>
      </c>
      <c r="M983" s="623">
        <f>'7. LISTADO DE PELÍCULAS'!M762</f>
        <v>0</v>
      </c>
      <c r="N983" s="624">
        <f>'7. LISTADO DE PELÍCULAS'!N762</f>
        <v>0</v>
      </c>
      <c r="O983" s="32"/>
      <c r="P983" s="352"/>
      <c r="Q983" s="352"/>
      <c r="R983" s="352"/>
    </row>
    <row r="984" spans="2:18" s="347" customFormat="1" ht="35.1" customHeight="1" x14ac:dyDescent="0.25">
      <c r="B984" s="618">
        <f>'7. LISTADO DE PELÍCULAS'!B763</f>
        <v>0</v>
      </c>
      <c r="C984" s="619">
        <f>'7. LISTADO DE PELÍCULAS'!C763</f>
        <v>0</v>
      </c>
      <c r="D984" s="618">
        <f>'7. LISTADO DE PELÍCULAS'!D763</f>
        <v>0</v>
      </c>
      <c r="E984" s="625" t="e">
        <f>VLOOKUP(D984,PAÍSES!$A$2:$C$200,3,FALSE)</f>
        <v>#N/A</v>
      </c>
      <c r="F984" s="622">
        <f>'7. LISTADO DE PELÍCULAS'!F763</f>
        <v>0</v>
      </c>
      <c r="G984" s="624">
        <f>'7. LISTADO DE PELÍCULAS'!G763</f>
        <v>0</v>
      </c>
      <c r="H984" s="622">
        <f>'7. LISTADO DE PELÍCULAS'!H763</f>
        <v>0</v>
      </c>
      <c r="I984" s="623">
        <f>'7. LISTADO DE PELÍCULAS'!I763</f>
        <v>0</v>
      </c>
      <c r="J984" s="623">
        <f>'7. LISTADO DE PELÍCULAS'!J763</f>
        <v>0</v>
      </c>
      <c r="K984" s="624">
        <f>'7. LISTADO DE PELÍCULAS'!K763</f>
        <v>0</v>
      </c>
      <c r="L984" s="622">
        <f>'7. LISTADO DE PELÍCULAS'!L763</f>
        <v>0</v>
      </c>
      <c r="M984" s="623">
        <f>'7. LISTADO DE PELÍCULAS'!M763</f>
        <v>0</v>
      </c>
      <c r="N984" s="624">
        <f>'7. LISTADO DE PELÍCULAS'!N763</f>
        <v>0</v>
      </c>
      <c r="O984" s="32"/>
      <c r="P984" s="352"/>
      <c r="Q984" s="352"/>
      <c r="R984" s="352"/>
    </row>
    <row r="985" spans="2:18" s="347" customFormat="1" ht="35.1" customHeight="1" x14ac:dyDescent="0.25">
      <c r="B985" s="618">
        <f>'7. LISTADO DE PELÍCULAS'!B764</f>
        <v>0</v>
      </c>
      <c r="C985" s="619">
        <f>'7. LISTADO DE PELÍCULAS'!C764</f>
        <v>0</v>
      </c>
      <c r="D985" s="618">
        <f>'7. LISTADO DE PELÍCULAS'!D764</f>
        <v>0</v>
      </c>
      <c r="E985" s="625" t="e">
        <f>VLOOKUP(D985,PAÍSES!$A$2:$C$200,3,FALSE)</f>
        <v>#N/A</v>
      </c>
      <c r="F985" s="622">
        <f>'7. LISTADO DE PELÍCULAS'!F764</f>
        <v>0</v>
      </c>
      <c r="G985" s="624">
        <f>'7. LISTADO DE PELÍCULAS'!G764</f>
        <v>0</v>
      </c>
      <c r="H985" s="622">
        <f>'7. LISTADO DE PELÍCULAS'!H764</f>
        <v>0</v>
      </c>
      <c r="I985" s="623">
        <f>'7. LISTADO DE PELÍCULAS'!I764</f>
        <v>0</v>
      </c>
      <c r="J985" s="623">
        <f>'7. LISTADO DE PELÍCULAS'!J764</f>
        <v>0</v>
      </c>
      <c r="K985" s="624">
        <f>'7. LISTADO DE PELÍCULAS'!K764</f>
        <v>0</v>
      </c>
      <c r="L985" s="622">
        <f>'7. LISTADO DE PELÍCULAS'!L764</f>
        <v>0</v>
      </c>
      <c r="M985" s="623">
        <f>'7. LISTADO DE PELÍCULAS'!M764</f>
        <v>0</v>
      </c>
      <c r="N985" s="624">
        <f>'7. LISTADO DE PELÍCULAS'!N764</f>
        <v>0</v>
      </c>
      <c r="O985" s="32"/>
      <c r="P985" s="352"/>
      <c r="Q985" s="352"/>
      <c r="R985" s="352"/>
    </row>
    <row r="986" spans="2:18" s="347" customFormat="1" ht="35.1" customHeight="1" x14ac:dyDescent="0.25">
      <c r="B986" s="618">
        <f>'7. LISTADO DE PELÍCULAS'!B765</f>
        <v>0</v>
      </c>
      <c r="C986" s="619">
        <f>'7. LISTADO DE PELÍCULAS'!C765</f>
        <v>0</v>
      </c>
      <c r="D986" s="618">
        <f>'7. LISTADO DE PELÍCULAS'!D765</f>
        <v>0</v>
      </c>
      <c r="E986" s="625" t="e">
        <f>VLOOKUP(D986,PAÍSES!$A$2:$C$200,3,FALSE)</f>
        <v>#N/A</v>
      </c>
      <c r="F986" s="622">
        <f>'7. LISTADO DE PELÍCULAS'!F765</f>
        <v>0</v>
      </c>
      <c r="G986" s="624">
        <f>'7. LISTADO DE PELÍCULAS'!G765</f>
        <v>0</v>
      </c>
      <c r="H986" s="622">
        <f>'7. LISTADO DE PELÍCULAS'!H765</f>
        <v>0</v>
      </c>
      <c r="I986" s="623">
        <f>'7. LISTADO DE PELÍCULAS'!I765</f>
        <v>0</v>
      </c>
      <c r="J986" s="623">
        <f>'7. LISTADO DE PELÍCULAS'!J765</f>
        <v>0</v>
      </c>
      <c r="K986" s="624">
        <f>'7. LISTADO DE PELÍCULAS'!K765</f>
        <v>0</v>
      </c>
      <c r="L986" s="622">
        <f>'7. LISTADO DE PELÍCULAS'!L765</f>
        <v>0</v>
      </c>
      <c r="M986" s="623">
        <f>'7. LISTADO DE PELÍCULAS'!M765</f>
        <v>0</v>
      </c>
      <c r="N986" s="624">
        <f>'7. LISTADO DE PELÍCULAS'!N765</f>
        <v>0</v>
      </c>
      <c r="O986" s="32"/>
      <c r="P986" s="352"/>
      <c r="Q986" s="352"/>
      <c r="R986" s="352"/>
    </row>
    <row r="987" spans="2:18" s="347" customFormat="1" ht="35.1" customHeight="1" x14ac:dyDescent="0.25">
      <c r="B987" s="618">
        <f>'7. LISTADO DE PELÍCULAS'!B766</f>
        <v>0</v>
      </c>
      <c r="C987" s="619">
        <f>'7. LISTADO DE PELÍCULAS'!C766</f>
        <v>0</v>
      </c>
      <c r="D987" s="618">
        <f>'7. LISTADO DE PELÍCULAS'!D766</f>
        <v>0</v>
      </c>
      <c r="E987" s="625" t="e">
        <f>VLOOKUP(D987,PAÍSES!$A$2:$C$200,3,FALSE)</f>
        <v>#N/A</v>
      </c>
      <c r="F987" s="622">
        <f>'7. LISTADO DE PELÍCULAS'!F766</f>
        <v>0</v>
      </c>
      <c r="G987" s="624">
        <f>'7. LISTADO DE PELÍCULAS'!G766</f>
        <v>0</v>
      </c>
      <c r="H987" s="622">
        <f>'7. LISTADO DE PELÍCULAS'!H766</f>
        <v>0</v>
      </c>
      <c r="I987" s="623">
        <f>'7. LISTADO DE PELÍCULAS'!I766</f>
        <v>0</v>
      </c>
      <c r="J987" s="623">
        <f>'7. LISTADO DE PELÍCULAS'!J766</f>
        <v>0</v>
      </c>
      <c r="K987" s="624">
        <f>'7. LISTADO DE PELÍCULAS'!K766</f>
        <v>0</v>
      </c>
      <c r="L987" s="622">
        <f>'7. LISTADO DE PELÍCULAS'!L766</f>
        <v>0</v>
      </c>
      <c r="M987" s="623">
        <f>'7. LISTADO DE PELÍCULAS'!M766</f>
        <v>0</v>
      </c>
      <c r="N987" s="624">
        <f>'7. LISTADO DE PELÍCULAS'!N766</f>
        <v>0</v>
      </c>
      <c r="O987" s="32"/>
      <c r="P987" s="352"/>
      <c r="Q987" s="352"/>
      <c r="R987" s="352"/>
    </row>
    <row r="988" spans="2:18" s="347" customFormat="1" ht="35.1" customHeight="1" x14ac:dyDescent="0.25">
      <c r="B988" s="618">
        <f>'7. LISTADO DE PELÍCULAS'!B767</f>
        <v>0</v>
      </c>
      <c r="C988" s="619">
        <f>'7. LISTADO DE PELÍCULAS'!C767</f>
        <v>0</v>
      </c>
      <c r="D988" s="618">
        <f>'7. LISTADO DE PELÍCULAS'!D767</f>
        <v>0</v>
      </c>
      <c r="E988" s="625" t="e">
        <f>VLOOKUP(D988,PAÍSES!$A$2:$C$200,3,FALSE)</f>
        <v>#N/A</v>
      </c>
      <c r="F988" s="622">
        <f>'7. LISTADO DE PELÍCULAS'!F767</f>
        <v>0</v>
      </c>
      <c r="G988" s="624">
        <f>'7. LISTADO DE PELÍCULAS'!G767</f>
        <v>0</v>
      </c>
      <c r="H988" s="622">
        <f>'7. LISTADO DE PELÍCULAS'!H767</f>
        <v>0</v>
      </c>
      <c r="I988" s="623">
        <f>'7. LISTADO DE PELÍCULAS'!I767</f>
        <v>0</v>
      </c>
      <c r="J988" s="623">
        <f>'7. LISTADO DE PELÍCULAS'!J767</f>
        <v>0</v>
      </c>
      <c r="K988" s="624">
        <f>'7. LISTADO DE PELÍCULAS'!K767</f>
        <v>0</v>
      </c>
      <c r="L988" s="622">
        <f>'7. LISTADO DE PELÍCULAS'!L767</f>
        <v>0</v>
      </c>
      <c r="M988" s="623">
        <f>'7. LISTADO DE PELÍCULAS'!M767</f>
        <v>0</v>
      </c>
      <c r="N988" s="624">
        <f>'7. LISTADO DE PELÍCULAS'!N767</f>
        <v>0</v>
      </c>
      <c r="O988" s="32"/>
      <c r="P988" s="352"/>
      <c r="Q988" s="352"/>
      <c r="R988" s="352"/>
    </row>
    <row r="989" spans="2:18" s="347" customFormat="1" ht="35.1" customHeight="1" x14ac:dyDescent="0.25">
      <c r="B989" s="618">
        <f>'7. LISTADO DE PELÍCULAS'!B768</f>
        <v>0</v>
      </c>
      <c r="C989" s="619">
        <f>'7. LISTADO DE PELÍCULAS'!C768</f>
        <v>0</v>
      </c>
      <c r="D989" s="618">
        <f>'7. LISTADO DE PELÍCULAS'!D768</f>
        <v>0</v>
      </c>
      <c r="E989" s="625" t="e">
        <f>VLOOKUP(D989,PAÍSES!$A$2:$C$200,3,FALSE)</f>
        <v>#N/A</v>
      </c>
      <c r="F989" s="622">
        <f>'7. LISTADO DE PELÍCULAS'!F768</f>
        <v>0</v>
      </c>
      <c r="G989" s="624">
        <f>'7. LISTADO DE PELÍCULAS'!G768</f>
        <v>0</v>
      </c>
      <c r="H989" s="622">
        <f>'7. LISTADO DE PELÍCULAS'!H768</f>
        <v>0</v>
      </c>
      <c r="I989" s="623">
        <f>'7. LISTADO DE PELÍCULAS'!I768</f>
        <v>0</v>
      </c>
      <c r="J989" s="623">
        <f>'7. LISTADO DE PELÍCULAS'!J768</f>
        <v>0</v>
      </c>
      <c r="K989" s="624">
        <f>'7. LISTADO DE PELÍCULAS'!K768</f>
        <v>0</v>
      </c>
      <c r="L989" s="622">
        <f>'7. LISTADO DE PELÍCULAS'!L768</f>
        <v>0</v>
      </c>
      <c r="M989" s="623">
        <f>'7. LISTADO DE PELÍCULAS'!M768</f>
        <v>0</v>
      </c>
      <c r="N989" s="624">
        <f>'7. LISTADO DE PELÍCULAS'!N768</f>
        <v>0</v>
      </c>
      <c r="O989" s="32"/>
      <c r="P989" s="352"/>
      <c r="Q989" s="352"/>
      <c r="R989" s="352"/>
    </row>
    <row r="990" spans="2:18" s="347" customFormat="1" ht="35.1" customHeight="1" x14ac:dyDescent="0.25">
      <c r="B990" s="618">
        <f>'7. LISTADO DE PELÍCULAS'!B769</f>
        <v>0</v>
      </c>
      <c r="C990" s="619">
        <f>'7. LISTADO DE PELÍCULAS'!C769</f>
        <v>0</v>
      </c>
      <c r="D990" s="618">
        <f>'7. LISTADO DE PELÍCULAS'!D769</f>
        <v>0</v>
      </c>
      <c r="E990" s="625" t="e">
        <f>VLOOKUP(D990,PAÍSES!$A$2:$C$200,3,FALSE)</f>
        <v>#N/A</v>
      </c>
      <c r="F990" s="622">
        <f>'7. LISTADO DE PELÍCULAS'!F769</f>
        <v>0</v>
      </c>
      <c r="G990" s="624">
        <f>'7. LISTADO DE PELÍCULAS'!G769</f>
        <v>0</v>
      </c>
      <c r="H990" s="622">
        <f>'7. LISTADO DE PELÍCULAS'!H769</f>
        <v>0</v>
      </c>
      <c r="I990" s="623">
        <f>'7. LISTADO DE PELÍCULAS'!I769</f>
        <v>0</v>
      </c>
      <c r="J990" s="623">
        <f>'7. LISTADO DE PELÍCULAS'!J769</f>
        <v>0</v>
      </c>
      <c r="K990" s="624">
        <f>'7. LISTADO DE PELÍCULAS'!K769</f>
        <v>0</v>
      </c>
      <c r="L990" s="622">
        <f>'7. LISTADO DE PELÍCULAS'!L769</f>
        <v>0</v>
      </c>
      <c r="M990" s="623">
        <f>'7. LISTADO DE PELÍCULAS'!M769</f>
        <v>0</v>
      </c>
      <c r="N990" s="624">
        <f>'7. LISTADO DE PELÍCULAS'!N769</f>
        <v>0</v>
      </c>
      <c r="O990" s="32"/>
      <c r="P990" s="352"/>
      <c r="Q990" s="352"/>
      <c r="R990" s="352"/>
    </row>
    <row r="991" spans="2:18" s="347" customFormat="1" ht="35.1" customHeight="1" x14ac:dyDescent="0.25">
      <c r="B991" s="618">
        <f>'7. LISTADO DE PELÍCULAS'!B770</f>
        <v>0</v>
      </c>
      <c r="C991" s="619">
        <f>'7. LISTADO DE PELÍCULAS'!C770</f>
        <v>0</v>
      </c>
      <c r="D991" s="618">
        <f>'7. LISTADO DE PELÍCULAS'!D770</f>
        <v>0</v>
      </c>
      <c r="E991" s="625" t="e">
        <f>VLOOKUP(D991,PAÍSES!$A$2:$C$200,3,FALSE)</f>
        <v>#N/A</v>
      </c>
      <c r="F991" s="622">
        <f>'7. LISTADO DE PELÍCULAS'!F770</f>
        <v>0</v>
      </c>
      <c r="G991" s="624">
        <f>'7. LISTADO DE PELÍCULAS'!G770</f>
        <v>0</v>
      </c>
      <c r="H991" s="622">
        <f>'7. LISTADO DE PELÍCULAS'!H770</f>
        <v>0</v>
      </c>
      <c r="I991" s="623">
        <f>'7. LISTADO DE PELÍCULAS'!I770</f>
        <v>0</v>
      </c>
      <c r="J991" s="623">
        <f>'7. LISTADO DE PELÍCULAS'!J770</f>
        <v>0</v>
      </c>
      <c r="K991" s="624">
        <f>'7. LISTADO DE PELÍCULAS'!K770</f>
        <v>0</v>
      </c>
      <c r="L991" s="622">
        <f>'7. LISTADO DE PELÍCULAS'!L770</f>
        <v>0</v>
      </c>
      <c r="M991" s="623">
        <f>'7. LISTADO DE PELÍCULAS'!M770</f>
        <v>0</v>
      </c>
      <c r="N991" s="624">
        <f>'7. LISTADO DE PELÍCULAS'!N770</f>
        <v>0</v>
      </c>
      <c r="O991" s="32"/>
      <c r="P991" s="352"/>
      <c r="Q991" s="352"/>
      <c r="R991" s="352"/>
    </row>
    <row r="992" spans="2:18" s="347" customFormat="1" ht="35.1" customHeight="1" x14ac:dyDescent="0.25">
      <c r="B992" s="618">
        <f>'7. LISTADO DE PELÍCULAS'!B771</f>
        <v>0</v>
      </c>
      <c r="C992" s="619">
        <f>'7. LISTADO DE PELÍCULAS'!C771</f>
        <v>0</v>
      </c>
      <c r="D992" s="618">
        <f>'7. LISTADO DE PELÍCULAS'!D771</f>
        <v>0</v>
      </c>
      <c r="E992" s="625" t="e">
        <f>VLOOKUP(D992,PAÍSES!$A$2:$C$200,3,FALSE)</f>
        <v>#N/A</v>
      </c>
      <c r="F992" s="622">
        <f>'7. LISTADO DE PELÍCULAS'!F771</f>
        <v>0</v>
      </c>
      <c r="G992" s="624">
        <f>'7. LISTADO DE PELÍCULAS'!G771</f>
        <v>0</v>
      </c>
      <c r="H992" s="622">
        <f>'7. LISTADO DE PELÍCULAS'!H771</f>
        <v>0</v>
      </c>
      <c r="I992" s="623">
        <f>'7. LISTADO DE PELÍCULAS'!I771</f>
        <v>0</v>
      </c>
      <c r="J992" s="623">
        <f>'7. LISTADO DE PELÍCULAS'!J771</f>
        <v>0</v>
      </c>
      <c r="K992" s="624">
        <f>'7. LISTADO DE PELÍCULAS'!K771</f>
        <v>0</v>
      </c>
      <c r="L992" s="622">
        <f>'7. LISTADO DE PELÍCULAS'!L771</f>
        <v>0</v>
      </c>
      <c r="M992" s="623">
        <f>'7. LISTADO DE PELÍCULAS'!M771</f>
        <v>0</v>
      </c>
      <c r="N992" s="624">
        <f>'7. LISTADO DE PELÍCULAS'!N771</f>
        <v>0</v>
      </c>
      <c r="O992" s="32"/>
      <c r="P992" s="352"/>
      <c r="Q992" s="352"/>
      <c r="R992" s="352"/>
    </row>
    <row r="993" spans="2:18" s="347" customFormat="1" ht="35.1" customHeight="1" x14ac:dyDescent="0.25">
      <c r="B993" s="618">
        <f>'7. LISTADO DE PELÍCULAS'!B772</f>
        <v>0</v>
      </c>
      <c r="C993" s="619">
        <f>'7. LISTADO DE PELÍCULAS'!C772</f>
        <v>0</v>
      </c>
      <c r="D993" s="618">
        <f>'7. LISTADO DE PELÍCULAS'!D772</f>
        <v>0</v>
      </c>
      <c r="E993" s="625" t="e">
        <f>VLOOKUP(D993,PAÍSES!$A$2:$C$200,3,FALSE)</f>
        <v>#N/A</v>
      </c>
      <c r="F993" s="622">
        <f>'7. LISTADO DE PELÍCULAS'!F772</f>
        <v>0</v>
      </c>
      <c r="G993" s="624">
        <f>'7. LISTADO DE PELÍCULAS'!G772</f>
        <v>0</v>
      </c>
      <c r="H993" s="622">
        <f>'7. LISTADO DE PELÍCULAS'!H772</f>
        <v>0</v>
      </c>
      <c r="I993" s="623">
        <f>'7. LISTADO DE PELÍCULAS'!I772</f>
        <v>0</v>
      </c>
      <c r="J993" s="623">
        <f>'7. LISTADO DE PELÍCULAS'!J772</f>
        <v>0</v>
      </c>
      <c r="K993" s="624">
        <f>'7. LISTADO DE PELÍCULAS'!K772</f>
        <v>0</v>
      </c>
      <c r="L993" s="622">
        <f>'7. LISTADO DE PELÍCULAS'!L772</f>
        <v>0</v>
      </c>
      <c r="M993" s="623">
        <f>'7. LISTADO DE PELÍCULAS'!M772</f>
        <v>0</v>
      </c>
      <c r="N993" s="624">
        <f>'7. LISTADO DE PELÍCULAS'!N772</f>
        <v>0</v>
      </c>
      <c r="O993" s="32"/>
      <c r="P993" s="352"/>
      <c r="Q993" s="352"/>
      <c r="R993" s="352"/>
    </row>
    <row r="994" spans="2:18" s="347" customFormat="1" ht="35.1" customHeight="1" x14ac:dyDescent="0.25">
      <c r="B994" s="618">
        <f>'7. LISTADO DE PELÍCULAS'!B773</f>
        <v>0</v>
      </c>
      <c r="C994" s="619">
        <f>'7. LISTADO DE PELÍCULAS'!C773</f>
        <v>0</v>
      </c>
      <c r="D994" s="618">
        <f>'7. LISTADO DE PELÍCULAS'!D773</f>
        <v>0</v>
      </c>
      <c r="E994" s="625" t="e">
        <f>VLOOKUP(D994,PAÍSES!$A$2:$C$200,3,FALSE)</f>
        <v>#N/A</v>
      </c>
      <c r="F994" s="622">
        <f>'7. LISTADO DE PELÍCULAS'!F773</f>
        <v>0</v>
      </c>
      <c r="G994" s="624">
        <f>'7. LISTADO DE PELÍCULAS'!G773</f>
        <v>0</v>
      </c>
      <c r="H994" s="622">
        <f>'7. LISTADO DE PELÍCULAS'!H773</f>
        <v>0</v>
      </c>
      <c r="I994" s="623">
        <f>'7. LISTADO DE PELÍCULAS'!I773</f>
        <v>0</v>
      </c>
      <c r="J994" s="623">
        <f>'7. LISTADO DE PELÍCULAS'!J773</f>
        <v>0</v>
      </c>
      <c r="K994" s="624">
        <f>'7. LISTADO DE PELÍCULAS'!K773</f>
        <v>0</v>
      </c>
      <c r="L994" s="622">
        <f>'7. LISTADO DE PELÍCULAS'!L773</f>
        <v>0</v>
      </c>
      <c r="M994" s="623">
        <f>'7. LISTADO DE PELÍCULAS'!M773</f>
        <v>0</v>
      </c>
      <c r="N994" s="624">
        <f>'7. LISTADO DE PELÍCULAS'!N773</f>
        <v>0</v>
      </c>
      <c r="O994" s="32"/>
      <c r="P994" s="352"/>
      <c r="Q994" s="352"/>
      <c r="R994" s="352"/>
    </row>
    <row r="995" spans="2:18" s="347" customFormat="1" ht="35.1" customHeight="1" x14ac:dyDescent="0.25">
      <c r="B995" s="618">
        <f>'7. LISTADO DE PELÍCULAS'!B774</f>
        <v>0</v>
      </c>
      <c r="C995" s="619">
        <f>'7. LISTADO DE PELÍCULAS'!C774</f>
        <v>0</v>
      </c>
      <c r="D995" s="618">
        <f>'7. LISTADO DE PELÍCULAS'!D774</f>
        <v>0</v>
      </c>
      <c r="E995" s="625" t="e">
        <f>VLOOKUP(D995,PAÍSES!$A$2:$C$200,3,FALSE)</f>
        <v>#N/A</v>
      </c>
      <c r="F995" s="622">
        <f>'7. LISTADO DE PELÍCULAS'!F774</f>
        <v>0</v>
      </c>
      <c r="G995" s="624">
        <f>'7. LISTADO DE PELÍCULAS'!G774</f>
        <v>0</v>
      </c>
      <c r="H995" s="622">
        <f>'7. LISTADO DE PELÍCULAS'!H774</f>
        <v>0</v>
      </c>
      <c r="I995" s="623">
        <f>'7. LISTADO DE PELÍCULAS'!I774</f>
        <v>0</v>
      </c>
      <c r="J995" s="623">
        <f>'7. LISTADO DE PELÍCULAS'!J774</f>
        <v>0</v>
      </c>
      <c r="K995" s="624">
        <f>'7. LISTADO DE PELÍCULAS'!K774</f>
        <v>0</v>
      </c>
      <c r="L995" s="622">
        <f>'7. LISTADO DE PELÍCULAS'!L774</f>
        <v>0</v>
      </c>
      <c r="M995" s="623">
        <f>'7. LISTADO DE PELÍCULAS'!M774</f>
        <v>0</v>
      </c>
      <c r="N995" s="624">
        <f>'7. LISTADO DE PELÍCULAS'!N774</f>
        <v>0</v>
      </c>
      <c r="O995" s="32"/>
      <c r="P995" s="352"/>
      <c r="Q995" s="352"/>
      <c r="R995" s="352"/>
    </row>
    <row r="996" spans="2:18" s="347" customFormat="1" ht="35.1" customHeight="1" x14ac:dyDescent="0.25">
      <c r="B996" s="618">
        <f>'7. LISTADO DE PELÍCULAS'!B775</f>
        <v>0</v>
      </c>
      <c r="C996" s="619">
        <f>'7. LISTADO DE PELÍCULAS'!C775</f>
        <v>0</v>
      </c>
      <c r="D996" s="618">
        <f>'7. LISTADO DE PELÍCULAS'!D775</f>
        <v>0</v>
      </c>
      <c r="E996" s="625" t="e">
        <f>VLOOKUP(D996,PAÍSES!$A$2:$C$200,3,FALSE)</f>
        <v>#N/A</v>
      </c>
      <c r="F996" s="622">
        <f>'7. LISTADO DE PELÍCULAS'!F775</f>
        <v>0</v>
      </c>
      <c r="G996" s="624">
        <f>'7. LISTADO DE PELÍCULAS'!G775</f>
        <v>0</v>
      </c>
      <c r="H996" s="622">
        <f>'7. LISTADO DE PELÍCULAS'!H775</f>
        <v>0</v>
      </c>
      <c r="I996" s="623">
        <f>'7. LISTADO DE PELÍCULAS'!I775</f>
        <v>0</v>
      </c>
      <c r="J996" s="623">
        <f>'7. LISTADO DE PELÍCULAS'!J775</f>
        <v>0</v>
      </c>
      <c r="K996" s="624">
        <f>'7. LISTADO DE PELÍCULAS'!K775</f>
        <v>0</v>
      </c>
      <c r="L996" s="622">
        <f>'7. LISTADO DE PELÍCULAS'!L775</f>
        <v>0</v>
      </c>
      <c r="M996" s="623">
        <f>'7. LISTADO DE PELÍCULAS'!M775</f>
        <v>0</v>
      </c>
      <c r="N996" s="624">
        <f>'7. LISTADO DE PELÍCULAS'!N775</f>
        <v>0</v>
      </c>
      <c r="O996" s="32"/>
      <c r="P996" s="352"/>
      <c r="Q996" s="352"/>
      <c r="R996" s="352"/>
    </row>
    <row r="997" spans="2:18" s="347" customFormat="1" ht="35.1" customHeight="1" x14ac:dyDescent="0.25">
      <c r="B997" s="618">
        <f>'7. LISTADO DE PELÍCULAS'!B776</f>
        <v>0</v>
      </c>
      <c r="C997" s="619">
        <f>'7. LISTADO DE PELÍCULAS'!C776</f>
        <v>0</v>
      </c>
      <c r="D997" s="618">
        <f>'7. LISTADO DE PELÍCULAS'!D776</f>
        <v>0</v>
      </c>
      <c r="E997" s="625" t="e">
        <f>VLOOKUP(D997,PAÍSES!$A$2:$C$200,3,FALSE)</f>
        <v>#N/A</v>
      </c>
      <c r="F997" s="622">
        <f>'7. LISTADO DE PELÍCULAS'!F776</f>
        <v>0</v>
      </c>
      <c r="G997" s="624">
        <f>'7. LISTADO DE PELÍCULAS'!G776</f>
        <v>0</v>
      </c>
      <c r="H997" s="622">
        <f>'7. LISTADO DE PELÍCULAS'!H776</f>
        <v>0</v>
      </c>
      <c r="I997" s="623">
        <f>'7. LISTADO DE PELÍCULAS'!I776</f>
        <v>0</v>
      </c>
      <c r="J997" s="623">
        <f>'7. LISTADO DE PELÍCULAS'!J776</f>
        <v>0</v>
      </c>
      <c r="K997" s="624">
        <f>'7. LISTADO DE PELÍCULAS'!K776</f>
        <v>0</v>
      </c>
      <c r="L997" s="622">
        <f>'7. LISTADO DE PELÍCULAS'!L776</f>
        <v>0</v>
      </c>
      <c r="M997" s="623">
        <f>'7. LISTADO DE PELÍCULAS'!M776</f>
        <v>0</v>
      </c>
      <c r="N997" s="624">
        <f>'7. LISTADO DE PELÍCULAS'!N776</f>
        <v>0</v>
      </c>
      <c r="O997" s="32"/>
      <c r="P997" s="352"/>
      <c r="Q997" s="352"/>
      <c r="R997" s="352"/>
    </row>
    <row r="998" spans="2:18" s="347" customFormat="1" ht="35.1" customHeight="1" x14ac:dyDescent="0.25">
      <c r="B998" s="618">
        <f>'7. LISTADO DE PELÍCULAS'!B777</f>
        <v>0</v>
      </c>
      <c r="C998" s="619">
        <f>'7. LISTADO DE PELÍCULAS'!C777</f>
        <v>0</v>
      </c>
      <c r="D998" s="618">
        <f>'7. LISTADO DE PELÍCULAS'!D777</f>
        <v>0</v>
      </c>
      <c r="E998" s="625" t="e">
        <f>VLOOKUP(D998,PAÍSES!$A$2:$C$200,3,FALSE)</f>
        <v>#N/A</v>
      </c>
      <c r="F998" s="622">
        <f>'7. LISTADO DE PELÍCULAS'!F777</f>
        <v>0</v>
      </c>
      <c r="G998" s="624">
        <f>'7. LISTADO DE PELÍCULAS'!G777</f>
        <v>0</v>
      </c>
      <c r="H998" s="622">
        <f>'7. LISTADO DE PELÍCULAS'!H777</f>
        <v>0</v>
      </c>
      <c r="I998" s="623">
        <f>'7. LISTADO DE PELÍCULAS'!I777</f>
        <v>0</v>
      </c>
      <c r="J998" s="623">
        <f>'7. LISTADO DE PELÍCULAS'!J777</f>
        <v>0</v>
      </c>
      <c r="K998" s="624">
        <f>'7. LISTADO DE PELÍCULAS'!K777</f>
        <v>0</v>
      </c>
      <c r="L998" s="622">
        <f>'7. LISTADO DE PELÍCULAS'!L777</f>
        <v>0</v>
      </c>
      <c r="M998" s="623">
        <f>'7. LISTADO DE PELÍCULAS'!M777</f>
        <v>0</v>
      </c>
      <c r="N998" s="624">
        <f>'7. LISTADO DE PELÍCULAS'!N777</f>
        <v>0</v>
      </c>
      <c r="O998" s="32"/>
      <c r="P998" s="352"/>
      <c r="Q998" s="352"/>
      <c r="R998" s="352"/>
    </row>
    <row r="999" spans="2:18" s="347" customFormat="1" ht="35.1" customHeight="1" x14ac:dyDescent="0.25">
      <c r="B999" s="618">
        <f>'7. LISTADO DE PELÍCULAS'!B778</f>
        <v>0</v>
      </c>
      <c r="C999" s="619">
        <f>'7. LISTADO DE PELÍCULAS'!C778</f>
        <v>0</v>
      </c>
      <c r="D999" s="618">
        <f>'7. LISTADO DE PELÍCULAS'!D778</f>
        <v>0</v>
      </c>
      <c r="E999" s="625" t="e">
        <f>VLOOKUP(D999,PAÍSES!$A$2:$C$200,3,FALSE)</f>
        <v>#N/A</v>
      </c>
      <c r="F999" s="622">
        <f>'7. LISTADO DE PELÍCULAS'!F778</f>
        <v>0</v>
      </c>
      <c r="G999" s="624">
        <f>'7. LISTADO DE PELÍCULAS'!G778</f>
        <v>0</v>
      </c>
      <c r="H999" s="622">
        <f>'7. LISTADO DE PELÍCULAS'!H778</f>
        <v>0</v>
      </c>
      <c r="I999" s="623">
        <f>'7. LISTADO DE PELÍCULAS'!I778</f>
        <v>0</v>
      </c>
      <c r="J999" s="623">
        <f>'7. LISTADO DE PELÍCULAS'!J778</f>
        <v>0</v>
      </c>
      <c r="K999" s="624">
        <f>'7. LISTADO DE PELÍCULAS'!K778</f>
        <v>0</v>
      </c>
      <c r="L999" s="622">
        <f>'7. LISTADO DE PELÍCULAS'!L778</f>
        <v>0</v>
      </c>
      <c r="M999" s="623">
        <f>'7. LISTADO DE PELÍCULAS'!M778</f>
        <v>0</v>
      </c>
      <c r="N999" s="624">
        <f>'7. LISTADO DE PELÍCULAS'!N778</f>
        <v>0</v>
      </c>
      <c r="O999" s="32"/>
      <c r="P999" s="352"/>
      <c r="Q999" s="352"/>
      <c r="R999" s="352"/>
    </row>
    <row r="1000" spans="2:18" s="347" customFormat="1" ht="35.1" customHeight="1" x14ac:dyDescent="0.25">
      <c r="B1000" s="618">
        <f>'7. LISTADO DE PELÍCULAS'!B779</f>
        <v>0</v>
      </c>
      <c r="C1000" s="619">
        <f>'7. LISTADO DE PELÍCULAS'!C779</f>
        <v>0</v>
      </c>
      <c r="D1000" s="618">
        <f>'7. LISTADO DE PELÍCULAS'!D779</f>
        <v>0</v>
      </c>
      <c r="E1000" s="625" t="e">
        <f>VLOOKUP(D1000,PAÍSES!$A$2:$C$200,3,FALSE)</f>
        <v>#N/A</v>
      </c>
      <c r="F1000" s="622">
        <f>'7. LISTADO DE PELÍCULAS'!F779</f>
        <v>0</v>
      </c>
      <c r="G1000" s="624">
        <f>'7. LISTADO DE PELÍCULAS'!G779</f>
        <v>0</v>
      </c>
      <c r="H1000" s="622">
        <f>'7. LISTADO DE PELÍCULAS'!H779</f>
        <v>0</v>
      </c>
      <c r="I1000" s="623">
        <f>'7. LISTADO DE PELÍCULAS'!I779</f>
        <v>0</v>
      </c>
      <c r="J1000" s="623">
        <f>'7. LISTADO DE PELÍCULAS'!J779</f>
        <v>0</v>
      </c>
      <c r="K1000" s="624">
        <f>'7. LISTADO DE PELÍCULAS'!K779</f>
        <v>0</v>
      </c>
      <c r="L1000" s="622">
        <f>'7. LISTADO DE PELÍCULAS'!L779</f>
        <v>0</v>
      </c>
      <c r="M1000" s="623">
        <f>'7. LISTADO DE PELÍCULAS'!M779</f>
        <v>0</v>
      </c>
      <c r="N1000" s="624">
        <f>'7. LISTADO DE PELÍCULAS'!N779</f>
        <v>0</v>
      </c>
      <c r="O1000" s="32"/>
      <c r="P1000" s="352"/>
      <c r="Q1000" s="352"/>
      <c r="R1000" s="352"/>
    </row>
    <row r="1001" spans="2:18" s="347" customFormat="1" ht="35.1" customHeight="1" x14ac:dyDescent="0.25">
      <c r="B1001" s="618">
        <f>'7. LISTADO DE PELÍCULAS'!B780</f>
        <v>0</v>
      </c>
      <c r="C1001" s="619">
        <f>'7. LISTADO DE PELÍCULAS'!C780</f>
        <v>0</v>
      </c>
      <c r="D1001" s="618">
        <f>'7. LISTADO DE PELÍCULAS'!D780</f>
        <v>0</v>
      </c>
      <c r="E1001" s="625" t="e">
        <f>VLOOKUP(D1001,PAÍSES!$A$2:$C$200,3,FALSE)</f>
        <v>#N/A</v>
      </c>
      <c r="F1001" s="622">
        <f>'7. LISTADO DE PELÍCULAS'!F780</f>
        <v>0</v>
      </c>
      <c r="G1001" s="624">
        <f>'7. LISTADO DE PELÍCULAS'!G780</f>
        <v>0</v>
      </c>
      <c r="H1001" s="622">
        <f>'7. LISTADO DE PELÍCULAS'!H780</f>
        <v>0</v>
      </c>
      <c r="I1001" s="623">
        <f>'7. LISTADO DE PELÍCULAS'!I780</f>
        <v>0</v>
      </c>
      <c r="J1001" s="623">
        <f>'7. LISTADO DE PELÍCULAS'!J780</f>
        <v>0</v>
      </c>
      <c r="K1001" s="624">
        <f>'7. LISTADO DE PELÍCULAS'!K780</f>
        <v>0</v>
      </c>
      <c r="L1001" s="622">
        <f>'7. LISTADO DE PELÍCULAS'!L780</f>
        <v>0</v>
      </c>
      <c r="M1001" s="623">
        <f>'7. LISTADO DE PELÍCULAS'!M780</f>
        <v>0</v>
      </c>
      <c r="N1001" s="624">
        <f>'7. LISTADO DE PELÍCULAS'!N780</f>
        <v>0</v>
      </c>
      <c r="O1001" s="32"/>
      <c r="P1001" s="352"/>
      <c r="Q1001" s="352"/>
      <c r="R1001" s="352"/>
    </row>
    <row r="1002" spans="2:18" s="352" customFormat="1" ht="35.1" customHeight="1" x14ac:dyDescent="0.25">
      <c r="B1002" s="618">
        <f>'7. LISTADO DE PELÍCULAS'!B781</f>
        <v>0</v>
      </c>
      <c r="C1002" s="619">
        <f>'7. LISTADO DE PELÍCULAS'!C781</f>
        <v>0</v>
      </c>
      <c r="D1002" s="618">
        <f>'7. LISTADO DE PELÍCULAS'!D781</f>
        <v>0</v>
      </c>
      <c r="E1002" s="625" t="e">
        <f>VLOOKUP(D1002,PAÍSES!$A$2:$C$200,3,FALSE)</f>
        <v>#N/A</v>
      </c>
      <c r="F1002" s="622">
        <f>'7. LISTADO DE PELÍCULAS'!F781</f>
        <v>0</v>
      </c>
      <c r="G1002" s="624">
        <f>'7. LISTADO DE PELÍCULAS'!G781</f>
        <v>0</v>
      </c>
      <c r="H1002" s="622">
        <f>'7. LISTADO DE PELÍCULAS'!H781</f>
        <v>0</v>
      </c>
      <c r="I1002" s="623">
        <f>'7. LISTADO DE PELÍCULAS'!I781</f>
        <v>0</v>
      </c>
      <c r="J1002" s="623">
        <f>'7. LISTADO DE PELÍCULAS'!J781</f>
        <v>0</v>
      </c>
      <c r="K1002" s="624">
        <f>'7. LISTADO DE PELÍCULAS'!K781</f>
        <v>0</v>
      </c>
      <c r="L1002" s="622">
        <f>'7. LISTADO DE PELÍCULAS'!L781</f>
        <v>0</v>
      </c>
      <c r="M1002" s="623">
        <f>'7. LISTADO DE PELÍCULAS'!M781</f>
        <v>0</v>
      </c>
      <c r="N1002" s="624">
        <f>'7. LISTADO DE PELÍCULAS'!N781</f>
        <v>0</v>
      </c>
      <c r="O1002" s="32"/>
    </row>
    <row r="1003" spans="2:18" s="352" customFormat="1" ht="35.1" customHeight="1" x14ac:dyDescent="0.25">
      <c r="B1003" s="618">
        <f>'7. LISTADO DE PELÍCULAS'!B782</f>
        <v>0</v>
      </c>
      <c r="C1003" s="619">
        <f>'7. LISTADO DE PELÍCULAS'!C782</f>
        <v>0</v>
      </c>
      <c r="D1003" s="618">
        <f>'7. LISTADO DE PELÍCULAS'!D782</f>
        <v>0</v>
      </c>
      <c r="E1003" s="625" t="e">
        <f>VLOOKUP(D1003,PAÍSES!$A$2:$C$200,3,FALSE)</f>
        <v>#N/A</v>
      </c>
      <c r="F1003" s="622">
        <f>'7. LISTADO DE PELÍCULAS'!F782</f>
        <v>0</v>
      </c>
      <c r="G1003" s="624">
        <f>'7. LISTADO DE PELÍCULAS'!G782</f>
        <v>0</v>
      </c>
      <c r="H1003" s="622">
        <f>'7. LISTADO DE PELÍCULAS'!H782</f>
        <v>0</v>
      </c>
      <c r="I1003" s="623">
        <f>'7. LISTADO DE PELÍCULAS'!I782</f>
        <v>0</v>
      </c>
      <c r="J1003" s="623">
        <f>'7. LISTADO DE PELÍCULAS'!J782</f>
        <v>0</v>
      </c>
      <c r="K1003" s="624">
        <f>'7. LISTADO DE PELÍCULAS'!K782</f>
        <v>0</v>
      </c>
      <c r="L1003" s="622">
        <f>'7. LISTADO DE PELÍCULAS'!L782</f>
        <v>0</v>
      </c>
      <c r="M1003" s="623">
        <f>'7. LISTADO DE PELÍCULAS'!M782</f>
        <v>0</v>
      </c>
      <c r="N1003" s="624">
        <f>'7. LISTADO DE PELÍCULAS'!N782</f>
        <v>0</v>
      </c>
      <c r="O1003" s="32"/>
    </row>
    <row r="1004" spans="2:18" s="352" customFormat="1" ht="35.1" customHeight="1" x14ac:dyDescent="0.25">
      <c r="B1004" s="618">
        <f>'7. LISTADO DE PELÍCULAS'!B783</f>
        <v>0</v>
      </c>
      <c r="C1004" s="619">
        <f>'7. LISTADO DE PELÍCULAS'!C783</f>
        <v>0</v>
      </c>
      <c r="D1004" s="618">
        <f>'7. LISTADO DE PELÍCULAS'!D783</f>
        <v>0</v>
      </c>
      <c r="E1004" s="625" t="e">
        <f>VLOOKUP(D1004,PAÍSES!$A$2:$C$200,3,FALSE)</f>
        <v>#N/A</v>
      </c>
      <c r="F1004" s="622">
        <f>'7. LISTADO DE PELÍCULAS'!F783</f>
        <v>0</v>
      </c>
      <c r="G1004" s="624">
        <f>'7. LISTADO DE PELÍCULAS'!G783</f>
        <v>0</v>
      </c>
      <c r="H1004" s="622">
        <f>'7. LISTADO DE PELÍCULAS'!H783</f>
        <v>0</v>
      </c>
      <c r="I1004" s="623">
        <f>'7. LISTADO DE PELÍCULAS'!I783</f>
        <v>0</v>
      </c>
      <c r="J1004" s="623">
        <f>'7. LISTADO DE PELÍCULAS'!J783</f>
        <v>0</v>
      </c>
      <c r="K1004" s="624">
        <f>'7. LISTADO DE PELÍCULAS'!K783</f>
        <v>0</v>
      </c>
      <c r="L1004" s="622">
        <f>'7. LISTADO DE PELÍCULAS'!L783</f>
        <v>0</v>
      </c>
      <c r="M1004" s="623">
        <f>'7. LISTADO DE PELÍCULAS'!M783</f>
        <v>0</v>
      </c>
      <c r="N1004" s="624">
        <f>'7. LISTADO DE PELÍCULAS'!N783</f>
        <v>0</v>
      </c>
      <c r="O1004" s="32"/>
    </row>
    <row r="1005" spans="2:18" s="352" customFormat="1" ht="35.1" customHeight="1" x14ac:dyDescent="0.25">
      <c r="B1005" s="618">
        <f>'7. LISTADO DE PELÍCULAS'!B784</f>
        <v>0</v>
      </c>
      <c r="C1005" s="619">
        <f>'7. LISTADO DE PELÍCULAS'!C784</f>
        <v>0</v>
      </c>
      <c r="D1005" s="618">
        <f>'7. LISTADO DE PELÍCULAS'!D784</f>
        <v>0</v>
      </c>
      <c r="E1005" s="625" t="e">
        <f>VLOOKUP(D1005,PAÍSES!$A$2:$C$200,3,FALSE)</f>
        <v>#N/A</v>
      </c>
      <c r="F1005" s="622">
        <f>'7. LISTADO DE PELÍCULAS'!F784</f>
        <v>0</v>
      </c>
      <c r="G1005" s="624">
        <f>'7. LISTADO DE PELÍCULAS'!G784</f>
        <v>0</v>
      </c>
      <c r="H1005" s="622">
        <f>'7. LISTADO DE PELÍCULAS'!H784</f>
        <v>0</v>
      </c>
      <c r="I1005" s="623">
        <f>'7. LISTADO DE PELÍCULAS'!I784</f>
        <v>0</v>
      </c>
      <c r="J1005" s="623">
        <f>'7. LISTADO DE PELÍCULAS'!J784</f>
        <v>0</v>
      </c>
      <c r="K1005" s="624">
        <f>'7. LISTADO DE PELÍCULAS'!K784</f>
        <v>0</v>
      </c>
      <c r="L1005" s="622">
        <f>'7. LISTADO DE PELÍCULAS'!L784</f>
        <v>0</v>
      </c>
      <c r="M1005" s="623">
        <f>'7. LISTADO DE PELÍCULAS'!M784</f>
        <v>0</v>
      </c>
      <c r="N1005" s="624">
        <f>'7. LISTADO DE PELÍCULAS'!N784</f>
        <v>0</v>
      </c>
      <c r="O1005" s="32"/>
    </row>
    <row r="1006" spans="2:18" s="352" customFormat="1" ht="35.1" customHeight="1" x14ac:dyDescent="0.25">
      <c r="B1006" s="618">
        <f>'7. LISTADO DE PELÍCULAS'!B785</f>
        <v>0</v>
      </c>
      <c r="C1006" s="619">
        <f>'7. LISTADO DE PELÍCULAS'!C785</f>
        <v>0</v>
      </c>
      <c r="D1006" s="618">
        <f>'7. LISTADO DE PELÍCULAS'!D785</f>
        <v>0</v>
      </c>
      <c r="E1006" s="625" t="e">
        <f>VLOOKUP(D1006,PAÍSES!$A$2:$C$200,3,FALSE)</f>
        <v>#N/A</v>
      </c>
      <c r="F1006" s="622">
        <f>'7. LISTADO DE PELÍCULAS'!F785</f>
        <v>0</v>
      </c>
      <c r="G1006" s="624">
        <f>'7. LISTADO DE PELÍCULAS'!G785</f>
        <v>0</v>
      </c>
      <c r="H1006" s="622">
        <f>'7. LISTADO DE PELÍCULAS'!H785</f>
        <v>0</v>
      </c>
      <c r="I1006" s="623">
        <f>'7. LISTADO DE PELÍCULAS'!I785</f>
        <v>0</v>
      </c>
      <c r="J1006" s="623">
        <f>'7. LISTADO DE PELÍCULAS'!J785</f>
        <v>0</v>
      </c>
      <c r="K1006" s="624">
        <f>'7. LISTADO DE PELÍCULAS'!K785</f>
        <v>0</v>
      </c>
      <c r="L1006" s="622">
        <f>'7. LISTADO DE PELÍCULAS'!L785</f>
        <v>0</v>
      </c>
      <c r="M1006" s="623">
        <f>'7. LISTADO DE PELÍCULAS'!M785</f>
        <v>0</v>
      </c>
      <c r="N1006" s="624">
        <f>'7. LISTADO DE PELÍCULAS'!N785</f>
        <v>0</v>
      </c>
      <c r="O1006" s="32"/>
    </row>
    <row r="1007" spans="2:18" s="352" customFormat="1" ht="35.1" customHeight="1" x14ac:dyDescent="0.25">
      <c r="B1007" s="618">
        <f>'7. LISTADO DE PELÍCULAS'!B786</f>
        <v>0</v>
      </c>
      <c r="C1007" s="619">
        <f>'7. LISTADO DE PELÍCULAS'!C786</f>
        <v>0</v>
      </c>
      <c r="D1007" s="618">
        <f>'7. LISTADO DE PELÍCULAS'!D786</f>
        <v>0</v>
      </c>
      <c r="E1007" s="625" t="e">
        <f>VLOOKUP(D1007,PAÍSES!$A$2:$C$200,3,FALSE)</f>
        <v>#N/A</v>
      </c>
      <c r="F1007" s="622">
        <f>'7. LISTADO DE PELÍCULAS'!F786</f>
        <v>0</v>
      </c>
      <c r="G1007" s="624">
        <f>'7. LISTADO DE PELÍCULAS'!G786</f>
        <v>0</v>
      </c>
      <c r="H1007" s="622">
        <f>'7. LISTADO DE PELÍCULAS'!H786</f>
        <v>0</v>
      </c>
      <c r="I1007" s="623">
        <f>'7. LISTADO DE PELÍCULAS'!I786</f>
        <v>0</v>
      </c>
      <c r="J1007" s="623">
        <f>'7. LISTADO DE PELÍCULAS'!J786</f>
        <v>0</v>
      </c>
      <c r="K1007" s="624">
        <f>'7. LISTADO DE PELÍCULAS'!K786</f>
        <v>0</v>
      </c>
      <c r="L1007" s="622">
        <f>'7. LISTADO DE PELÍCULAS'!L786</f>
        <v>0</v>
      </c>
      <c r="M1007" s="623">
        <f>'7. LISTADO DE PELÍCULAS'!M786</f>
        <v>0</v>
      </c>
      <c r="N1007" s="624">
        <f>'7. LISTADO DE PELÍCULAS'!N786</f>
        <v>0</v>
      </c>
      <c r="O1007" s="32"/>
    </row>
    <row r="1008" spans="2:18" s="352" customFormat="1" ht="35.1" customHeight="1" x14ac:dyDescent="0.25">
      <c r="B1008" s="618">
        <f>'7. LISTADO DE PELÍCULAS'!B787</f>
        <v>0</v>
      </c>
      <c r="C1008" s="619">
        <f>'7. LISTADO DE PELÍCULAS'!C787</f>
        <v>0</v>
      </c>
      <c r="D1008" s="618">
        <f>'7. LISTADO DE PELÍCULAS'!D787</f>
        <v>0</v>
      </c>
      <c r="E1008" s="625" t="e">
        <f>VLOOKUP(D1008,PAÍSES!$A$2:$C$200,3,FALSE)</f>
        <v>#N/A</v>
      </c>
      <c r="F1008" s="622">
        <f>'7. LISTADO DE PELÍCULAS'!F787</f>
        <v>0</v>
      </c>
      <c r="G1008" s="624">
        <f>'7. LISTADO DE PELÍCULAS'!G787</f>
        <v>0</v>
      </c>
      <c r="H1008" s="622">
        <f>'7. LISTADO DE PELÍCULAS'!H787</f>
        <v>0</v>
      </c>
      <c r="I1008" s="623">
        <f>'7. LISTADO DE PELÍCULAS'!I787</f>
        <v>0</v>
      </c>
      <c r="J1008" s="623">
        <f>'7. LISTADO DE PELÍCULAS'!J787</f>
        <v>0</v>
      </c>
      <c r="K1008" s="624">
        <f>'7. LISTADO DE PELÍCULAS'!K787</f>
        <v>0</v>
      </c>
      <c r="L1008" s="622">
        <f>'7. LISTADO DE PELÍCULAS'!L787</f>
        <v>0</v>
      </c>
      <c r="M1008" s="623">
        <f>'7. LISTADO DE PELÍCULAS'!M787</f>
        <v>0</v>
      </c>
      <c r="N1008" s="624">
        <f>'7. LISTADO DE PELÍCULAS'!N787</f>
        <v>0</v>
      </c>
      <c r="O1008" s="32"/>
    </row>
    <row r="1009" spans="2:15" s="352" customFormat="1" ht="35.1" customHeight="1" x14ac:dyDescent="0.25">
      <c r="B1009" s="618">
        <f>'7. LISTADO DE PELÍCULAS'!B788</f>
        <v>0</v>
      </c>
      <c r="C1009" s="619">
        <f>'7. LISTADO DE PELÍCULAS'!C788</f>
        <v>0</v>
      </c>
      <c r="D1009" s="618">
        <f>'7. LISTADO DE PELÍCULAS'!D788</f>
        <v>0</v>
      </c>
      <c r="E1009" s="625" t="e">
        <f>VLOOKUP(D1009,PAÍSES!$A$2:$C$200,3,FALSE)</f>
        <v>#N/A</v>
      </c>
      <c r="F1009" s="622">
        <f>'7. LISTADO DE PELÍCULAS'!F788</f>
        <v>0</v>
      </c>
      <c r="G1009" s="624">
        <f>'7. LISTADO DE PELÍCULAS'!G788</f>
        <v>0</v>
      </c>
      <c r="H1009" s="622">
        <f>'7. LISTADO DE PELÍCULAS'!H788</f>
        <v>0</v>
      </c>
      <c r="I1009" s="623">
        <f>'7. LISTADO DE PELÍCULAS'!I788</f>
        <v>0</v>
      </c>
      <c r="J1009" s="623">
        <f>'7. LISTADO DE PELÍCULAS'!J788</f>
        <v>0</v>
      </c>
      <c r="K1009" s="624">
        <f>'7. LISTADO DE PELÍCULAS'!K788</f>
        <v>0</v>
      </c>
      <c r="L1009" s="622">
        <f>'7. LISTADO DE PELÍCULAS'!L788</f>
        <v>0</v>
      </c>
      <c r="M1009" s="623">
        <f>'7. LISTADO DE PELÍCULAS'!M788</f>
        <v>0</v>
      </c>
      <c r="N1009" s="624">
        <f>'7. LISTADO DE PELÍCULAS'!N788</f>
        <v>0</v>
      </c>
      <c r="O1009" s="32"/>
    </row>
    <row r="1010" spans="2:15" s="352" customFormat="1" ht="35.1" customHeight="1" x14ac:dyDescent="0.25">
      <c r="B1010" s="618">
        <f>'7. LISTADO DE PELÍCULAS'!B789</f>
        <v>0</v>
      </c>
      <c r="C1010" s="619">
        <f>'7. LISTADO DE PELÍCULAS'!C789</f>
        <v>0</v>
      </c>
      <c r="D1010" s="618">
        <f>'7. LISTADO DE PELÍCULAS'!D789</f>
        <v>0</v>
      </c>
      <c r="E1010" s="625" t="e">
        <f>VLOOKUP(D1010,PAÍSES!$A$2:$C$200,3,FALSE)</f>
        <v>#N/A</v>
      </c>
      <c r="F1010" s="622">
        <f>'7. LISTADO DE PELÍCULAS'!F789</f>
        <v>0</v>
      </c>
      <c r="G1010" s="624">
        <f>'7. LISTADO DE PELÍCULAS'!G789</f>
        <v>0</v>
      </c>
      <c r="H1010" s="622">
        <f>'7. LISTADO DE PELÍCULAS'!H789</f>
        <v>0</v>
      </c>
      <c r="I1010" s="623">
        <f>'7. LISTADO DE PELÍCULAS'!I789</f>
        <v>0</v>
      </c>
      <c r="J1010" s="623">
        <f>'7. LISTADO DE PELÍCULAS'!J789</f>
        <v>0</v>
      </c>
      <c r="K1010" s="624">
        <f>'7. LISTADO DE PELÍCULAS'!K789</f>
        <v>0</v>
      </c>
      <c r="L1010" s="622">
        <f>'7. LISTADO DE PELÍCULAS'!L789</f>
        <v>0</v>
      </c>
      <c r="M1010" s="623">
        <f>'7. LISTADO DE PELÍCULAS'!M789</f>
        <v>0</v>
      </c>
      <c r="N1010" s="624">
        <f>'7. LISTADO DE PELÍCULAS'!N789</f>
        <v>0</v>
      </c>
      <c r="O1010" s="32"/>
    </row>
    <row r="1011" spans="2:15" s="352" customFormat="1" ht="35.1" customHeight="1" x14ac:dyDescent="0.25">
      <c r="B1011" s="618">
        <f>'7. LISTADO DE PELÍCULAS'!B790</f>
        <v>0</v>
      </c>
      <c r="C1011" s="619">
        <f>'7. LISTADO DE PELÍCULAS'!C790</f>
        <v>0</v>
      </c>
      <c r="D1011" s="618">
        <f>'7. LISTADO DE PELÍCULAS'!D790</f>
        <v>0</v>
      </c>
      <c r="E1011" s="625" t="e">
        <f>VLOOKUP(D1011,PAÍSES!$A$2:$C$200,3,FALSE)</f>
        <v>#N/A</v>
      </c>
      <c r="F1011" s="622">
        <f>'7. LISTADO DE PELÍCULAS'!F790</f>
        <v>0</v>
      </c>
      <c r="G1011" s="624">
        <f>'7. LISTADO DE PELÍCULAS'!G790</f>
        <v>0</v>
      </c>
      <c r="H1011" s="622">
        <f>'7. LISTADO DE PELÍCULAS'!H790</f>
        <v>0</v>
      </c>
      <c r="I1011" s="623">
        <f>'7. LISTADO DE PELÍCULAS'!I790</f>
        <v>0</v>
      </c>
      <c r="J1011" s="623">
        <f>'7. LISTADO DE PELÍCULAS'!J790</f>
        <v>0</v>
      </c>
      <c r="K1011" s="624">
        <f>'7. LISTADO DE PELÍCULAS'!K790</f>
        <v>0</v>
      </c>
      <c r="L1011" s="622">
        <f>'7. LISTADO DE PELÍCULAS'!L790</f>
        <v>0</v>
      </c>
      <c r="M1011" s="623">
        <f>'7. LISTADO DE PELÍCULAS'!M790</f>
        <v>0</v>
      </c>
      <c r="N1011" s="624">
        <f>'7. LISTADO DE PELÍCULAS'!N790</f>
        <v>0</v>
      </c>
      <c r="O1011" s="32"/>
    </row>
    <row r="1012" spans="2:15" s="352" customFormat="1" ht="35.1" customHeight="1" x14ac:dyDescent="0.25">
      <c r="B1012" s="618">
        <f>'7. LISTADO DE PELÍCULAS'!B791</f>
        <v>0</v>
      </c>
      <c r="C1012" s="619">
        <f>'7. LISTADO DE PELÍCULAS'!C791</f>
        <v>0</v>
      </c>
      <c r="D1012" s="618">
        <f>'7. LISTADO DE PELÍCULAS'!D791</f>
        <v>0</v>
      </c>
      <c r="E1012" s="625" t="e">
        <f>VLOOKUP(D1012,PAÍSES!$A$2:$C$200,3,FALSE)</f>
        <v>#N/A</v>
      </c>
      <c r="F1012" s="622">
        <f>'7. LISTADO DE PELÍCULAS'!F791</f>
        <v>0</v>
      </c>
      <c r="G1012" s="624">
        <f>'7. LISTADO DE PELÍCULAS'!G791</f>
        <v>0</v>
      </c>
      <c r="H1012" s="622">
        <f>'7. LISTADO DE PELÍCULAS'!H791</f>
        <v>0</v>
      </c>
      <c r="I1012" s="623">
        <f>'7. LISTADO DE PELÍCULAS'!I791</f>
        <v>0</v>
      </c>
      <c r="J1012" s="623">
        <f>'7. LISTADO DE PELÍCULAS'!J791</f>
        <v>0</v>
      </c>
      <c r="K1012" s="624">
        <f>'7. LISTADO DE PELÍCULAS'!K791</f>
        <v>0</v>
      </c>
      <c r="L1012" s="622">
        <f>'7. LISTADO DE PELÍCULAS'!L791</f>
        <v>0</v>
      </c>
      <c r="M1012" s="623">
        <f>'7. LISTADO DE PELÍCULAS'!M791</f>
        <v>0</v>
      </c>
      <c r="N1012" s="624">
        <f>'7. LISTADO DE PELÍCULAS'!N791</f>
        <v>0</v>
      </c>
      <c r="O1012" s="32"/>
    </row>
    <row r="1013" spans="2:15" s="352" customFormat="1" ht="35.1" customHeight="1" x14ac:dyDescent="0.25">
      <c r="B1013" s="618">
        <f>'7. LISTADO DE PELÍCULAS'!B792</f>
        <v>0</v>
      </c>
      <c r="C1013" s="619">
        <f>'7. LISTADO DE PELÍCULAS'!C792</f>
        <v>0</v>
      </c>
      <c r="D1013" s="618">
        <f>'7. LISTADO DE PELÍCULAS'!D792</f>
        <v>0</v>
      </c>
      <c r="E1013" s="625" t="e">
        <f>VLOOKUP(D1013,PAÍSES!$A$2:$C$200,3,FALSE)</f>
        <v>#N/A</v>
      </c>
      <c r="F1013" s="622">
        <f>'7. LISTADO DE PELÍCULAS'!F792</f>
        <v>0</v>
      </c>
      <c r="G1013" s="624">
        <f>'7. LISTADO DE PELÍCULAS'!G792</f>
        <v>0</v>
      </c>
      <c r="H1013" s="622">
        <f>'7. LISTADO DE PELÍCULAS'!H792</f>
        <v>0</v>
      </c>
      <c r="I1013" s="623">
        <f>'7. LISTADO DE PELÍCULAS'!I792</f>
        <v>0</v>
      </c>
      <c r="J1013" s="623">
        <f>'7. LISTADO DE PELÍCULAS'!J792</f>
        <v>0</v>
      </c>
      <c r="K1013" s="624">
        <f>'7. LISTADO DE PELÍCULAS'!K792</f>
        <v>0</v>
      </c>
      <c r="L1013" s="622">
        <f>'7. LISTADO DE PELÍCULAS'!L792</f>
        <v>0</v>
      </c>
      <c r="M1013" s="623">
        <f>'7. LISTADO DE PELÍCULAS'!M792</f>
        <v>0</v>
      </c>
      <c r="N1013" s="624">
        <f>'7. LISTADO DE PELÍCULAS'!N792</f>
        <v>0</v>
      </c>
      <c r="O1013" s="32"/>
    </row>
    <row r="1014" spans="2:15" s="352" customFormat="1" ht="35.1" customHeight="1" x14ac:dyDescent="0.25">
      <c r="B1014" s="618">
        <f>'7. LISTADO DE PELÍCULAS'!B793</f>
        <v>0</v>
      </c>
      <c r="C1014" s="619">
        <f>'7. LISTADO DE PELÍCULAS'!C793</f>
        <v>0</v>
      </c>
      <c r="D1014" s="618">
        <f>'7. LISTADO DE PELÍCULAS'!D793</f>
        <v>0</v>
      </c>
      <c r="E1014" s="625" t="e">
        <f>VLOOKUP(D1014,PAÍSES!$A$2:$C$200,3,FALSE)</f>
        <v>#N/A</v>
      </c>
      <c r="F1014" s="622">
        <f>'7. LISTADO DE PELÍCULAS'!F793</f>
        <v>0</v>
      </c>
      <c r="G1014" s="624">
        <f>'7. LISTADO DE PELÍCULAS'!G793</f>
        <v>0</v>
      </c>
      <c r="H1014" s="622">
        <f>'7. LISTADO DE PELÍCULAS'!H793</f>
        <v>0</v>
      </c>
      <c r="I1014" s="623">
        <f>'7. LISTADO DE PELÍCULAS'!I793</f>
        <v>0</v>
      </c>
      <c r="J1014" s="623">
        <f>'7. LISTADO DE PELÍCULAS'!J793</f>
        <v>0</v>
      </c>
      <c r="K1014" s="624">
        <f>'7. LISTADO DE PELÍCULAS'!K793</f>
        <v>0</v>
      </c>
      <c r="L1014" s="622">
        <f>'7. LISTADO DE PELÍCULAS'!L793</f>
        <v>0</v>
      </c>
      <c r="M1014" s="623">
        <f>'7. LISTADO DE PELÍCULAS'!M793</f>
        <v>0</v>
      </c>
      <c r="N1014" s="624">
        <f>'7. LISTADO DE PELÍCULAS'!N793</f>
        <v>0</v>
      </c>
      <c r="O1014" s="32"/>
    </row>
    <row r="1015" spans="2:15" s="352" customFormat="1" ht="35.1" customHeight="1" x14ac:dyDescent="0.25">
      <c r="B1015" s="618">
        <f>'7. LISTADO DE PELÍCULAS'!B794</f>
        <v>0</v>
      </c>
      <c r="C1015" s="619">
        <f>'7. LISTADO DE PELÍCULAS'!C794</f>
        <v>0</v>
      </c>
      <c r="D1015" s="618">
        <f>'7. LISTADO DE PELÍCULAS'!D794</f>
        <v>0</v>
      </c>
      <c r="E1015" s="625" t="e">
        <f>VLOOKUP(D1015,PAÍSES!$A$2:$C$200,3,FALSE)</f>
        <v>#N/A</v>
      </c>
      <c r="F1015" s="622">
        <f>'7. LISTADO DE PELÍCULAS'!F794</f>
        <v>0</v>
      </c>
      <c r="G1015" s="624">
        <f>'7. LISTADO DE PELÍCULAS'!G794</f>
        <v>0</v>
      </c>
      <c r="H1015" s="622">
        <f>'7. LISTADO DE PELÍCULAS'!H794</f>
        <v>0</v>
      </c>
      <c r="I1015" s="623">
        <f>'7. LISTADO DE PELÍCULAS'!I794</f>
        <v>0</v>
      </c>
      <c r="J1015" s="623">
        <f>'7. LISTADO DE PELÍCULAS'!J794</f>
        <v>0</v>
      </c>
      <c r="K1015" s="624">
        <f>'7. LISTADO DE PELÍCULAS'!K794</f>
        <v>0</v>
      </c>
      <c r="L1015" s="622">
        <f>'7. LISTADO DE PELÍCULAS'!L794</f>
        <v>0</v>
      </c>
      <c r="M1015" s="623">
        <f>'7. LISTADO DE PELÍCULAS'!M794</f>
        <v>0</v>
      </c>
      <c r="N1015" s="624">
        <f>'7. LISTADO DE PELÍCULAS'!N794</f>
        <v>0</v>
      </c>
      <c r="O1015" s="32"/>
    </row>
    <row r="1016" spans="2:15" s="352" customFormat="1" ht="35.1" customHeight="1" x14ac:dyDescent="0.25">
      <c r="B1016" s="618">
        <f>'7. LISTADO DE PELÍCULAS'!B795</f>
        <v>0</v>
      </c>
      <c r="C1016" s="619">
        <f>'7. LISTADO DE PELÍCULAS'!C795</f>
        <v>0</v>
      </c>
      <c r="D1016" s="618">
        <f>'7. LISTADO DE PELÍCULAS'!D795</f>
        <v>0</v>
      </c>
      <c r="E1016" s="625" t="e">
        <f>VLOOKUP(D1016,PAÍSES!$A$2:$C$200,3,FALSE)</f>
        <v>#N/A</v>
      </c>
      <c r="F1016" s="622">
        <f>'7. LISTADO DE PELÍCULAS'!F795</f>
        <v>0</v>
      </c>
      <c r="G1016" s="624">
        <f>'7. LISTADO DE PELÍCULAS'!G795</f>
        <v>0</v>
      </c>
      <c r="H1016" s="622">
        <f>'7. LISTADO DE PELÍCULAS'!H795</f>
        <v>0</v>
      </c>
      <c r="I1016" s="623">
        <f>'7. LISTADO DE PELÍCULAS'!I795</f>
        <v>0</v>
      </c>
      <c r="J1016" s="623">
        <f>'7. LISTADO DE PELÍCULAS'!J795</f>
        <v>0</v>
      </c>
      <c r="K1016" s="624">
        <f>'7. LISTADO DE PELÍCULAS'!K795</f>
        <v>0</v>
      </c>
      <c r="L1016" s="622">
        <f>'7. LISTADO DE PELÍCULAS'!L795</f>
        <v>0</v>
      </c>
      <c r="M1016" s="623">
        <f>'7. LISTADO DE PELÍCULAS'!M795</f>
        <v>0</v>
      </c>
      <c r="N1016" s="624">
        <f>'7. LISTADO DE PELÍCULAS'!N795</f>
        <v>0</v>
      </c>
      <c r="O1016" s="32"/>
    </row>
    <row r="1017" spans="2:15" s="352" customFormat="1" ht="35.1" customHeight="1" x14ac:dyDescent="0.25">
      <c r="B1017" s="618">
        <f>'7. LISTADO DE PELÍCULAS'!B796</f>
        <v>0</v>
      </c>
      <c r="C1017" s="619">
        <f>'7. LISTADO DE PELÍCULAS'!C796</f>
        <v>0</v>
      </c>
      <c r="D1017" s="618">
        <f>'7. LISTADO DE PELÍCULAS'!D796</f>
        <v>0</v>
      </c>
      <c r="E1017" s="625" t="e">
        <f>VLOOKUP(D1017,PAÍSES!$A$2:$C$200,3,FALSE)</f>
        <v>#N/A</v>
      </c>
      <c r="F1017" s="622">
        <f>'7. LISTADO DE PELÍCULAS'!F796</f>
        <v>0</v>
      </c>
      <c r="G1017" s="624">
        <f>'7. LISTADO DE PELÍCULAS'!G796</f>
        <v>0</v>
      </c>
      <c r="H1017" s="622">
        <f>'7. LISTADO DE PELÍCULAS'!H796</f>
        <v>0</v>
      </c>
      <c r="I1017" s="623">
        <f>'7. LISTADO DE PELÍCULAS'!I796</f>
        <v>0</v>
      </c>
      <c r="J1017" s="623">
        <f>'7. LISTADO DE PELÍCULAS'!J796</f>
        <v>0</v>
      </c>
      <c r="K1017" s="624">
        <f>'7. LISTADO DE PELÍCULAS'!K796</f>
        <v>0</v>
      </c>
      <c r="L1017" s="622">
        <f>'7. LISTADO DE PELÍCULAS'!L796</f>
        <v>0</v>
      </c>
      <c r="M1017" s="623">
        <f>'7. LISTADO DE PELÍCULAS'!M796</f>
        <v>0</v>
      </c>
      <c r="N1017" s="624">
        <f>'7. LISTADO DE PELÍCULAS'!N796</f>
        <v>0</v>
      </c>
      <c r="O1017" s="32"/>
    </row>
    <row r="1018" spans="2:15" s="352" customFormat="1" ht="35.1" customHeight="1" x14ac:dyDescent="0.25">
      <c r="B1018" s="618">
        <f>'7. LISTADO DE PELÍCULAS'!B797</f>
        <v>0</v>
      </c>
      <c r="C1018" s="619">
        <f>'7. LISTADO DE PELÍCULAS'!C797</f>
        <v>0</v>
      </c>
      <c r="D1018" s="618">
        <f>'7. LISTADO DE PELÍCULAS'!D797</f>
        <v>0</v>
      </c>
      <c r="E1018" s="625" t="e">
        <f>VLOOKUP(D1018,PAÍSES!$A$2:$C$200,3,FALSE)</f>
        <v>#N/A</v>
      </c>
      <c r="F1018" s="622">
        <f>'7. LISTADO DE PELÍCULAS'!F797</f>
        <v>0</v>
      </c>
      <c r="G1018" s="624">
        <f>'7. LISTADO DE PELÍCULAS'!G797</f>
        <v>0</v>
      </c>
      <c r="H1018" s="622">
        <f>'7. LISTADO DE PELÍCULAS'!H797</f>
        <v>0</v>
      </c>
      <c r="I1018" s="623">
        <f>'7. LISTADO DE PELÍCULAS'!I797</f>
        <v>0</v>
      </c>
      <c r="J1018" s="623">
        <f>'7. LISTADO DE PELÍCULAS'!J797</f>
        <v>0</v>
      </c>
      <c r="K1018" s="624">
        <f>'7. LISTADO DE PELÍCULAS'!K797</f>
        <v>0</v>
      </c>
      <c r="L1018" s="622">
        <f>'7. LISTADO DE PELÍCULAS'!L797</f>
        <v>0</v>
      </c>
      <c r="M1018" s="623">
        <f>'7. LISTADO DE PELÍCULAS'!M797</f>
        <v>0</v>
      </c>
      <c r="N1018" s="624">
        <f>'7. LISTADO DE PELÍCULAS'!N797</f>
        <v>0</v>
      </c>
      <c r="O1018" s="32"/>
    </row>
    <row r="1019" spans="2:15" s="352" customFormat="1" ht="35.1" customHeight="1" x14ac:dyDescent="0.25">
      <c r="B1019" s="618">
        <f>'7. LISTADO DE PELÍCULAS'!B798</f>
        <v>0</v>
      </c>
      <c r="C1019" s="619">
        <f>'7. LISTADO DE PELÍCULAS'!C798</f>
        <v>0</v>
      </c>
      <c r="D1019" s="618">
        <f>'7. LISTADO DE PELÍCULAS'!D798</f>
        <v>0</v>
      </c>
      <c r="E1019" s="625" t="e">
        <f>VLOOKUP(D1019,PAÍSES!$A$2:$C$200,3,FALSE)</f>
        <v>#N/A</v>
      </c>
      <c r="F1019" s="622">
        <f>'7. LISTADO DE PELÍCULAS'!F798</f>
        <v>0</v>
      </c>
      <c r="G1019" s="624">
        <f>'7. LISTADO DE PELÍCULAS'!G798</f>
        <v>0</v>
      </c>
      <c r="H1019" s="622">
        <f>'7. LISTADO DE PELÍCULAS'!H798</f>
        <v>0</v>
      </c>
      <c r="I1019" s="623">
        <f>'7. LISTADO DE PELÍCULAS'!I798</f>
        <v>0</v>
      </c>
      <c r="J1019" s="623">
        <f>'7. LISTADO DE PELÍCULAS'!J798</f>
        <v>0</v>
      </c>
      <c r="K1019" s="624">
        <f>'7. LISTADO DE PELÍCULAS'!K798</f>
        <v>0</v>
      </c>
      <c r="L1019" s="622">
        <f>'7. LISTADO DE PELÍCULAS'!L798</f>
        <v>0</v>
      </c>
      <c r="M1019" s="623">
        <f>'7. LISTADO DE PELÍCULAS'!M798</f>
        <v>0</v>
      </c>
      <c r="N1019" s="624">
        <f>'7. LISTADO DE PELÍCULAS'!N798</f>
        <v>0</v>
      </c>
      <c r="O1019" s="32"/>
    </row>
    <row r="1020" spans="2:15" s="352" customFormat="1" ht="35.1" customHeight="1" x14ac:dyDescent="0.25">
      <c r="B1020" s="618">
        <f>'7. LISTADO DE PELÍCULAS'!B799</f>
        <v>0</v>
      </c>
      <c r="C1020" s="619">
        <f>'7. LISTADO DE PELÍCULAS'!C799</f>
        <v>0</v>
      </c>
      <c r="D1020" s="618">
        <f>'7. LISTADO DE PELÍCULAS'!D799</f>
        <v>0</v>
      </c>
      <c r="E1020" s="625" t="e">
        <f>VLOOKUP(D1020,PAÍSES!$A$2:$C$200,3,FALSE)</f>
        <v>#N/A</v>
      </c>
      <c r="F1020" s="622">
        <f>'7. LISTADO DE PELÍCULAS'!F799</f>
        <v>0</v>
      </c>
      <c r="G1020" s="624">
        <f>'7. LISTADO DE PELÍCULAS'!G799</f>
        <v>0</v>
      </c>
      <c r="H1020" s="622">
        <f>'7. LISTADO DE PELÍCULAS'!H799</f>
        <v>0</v>
      </c>
      <c r="I1020" s="623">
        <f>'7. LISTADO DE PELÍCULAS'!I799</f>
        <v>0</v>
      </c>
      <c r="J1020" s="623">
        <f>'7. LISTADO DE PELÍCULAS'!J799</f>
        <v>0</v>
      </c>
      <c r="K1020" s="624">
        <f>'7. LISTADO DE PELÍCULAS'!K799</f>
        <v>0</v>
      </c>
      <c r="L1020" s="622">
        <f>'7. LISTADO DE PELÍCULAS'!L799</f>
        <v>0</v>
      </c>
      <c r="M1020" s="623">
        <f>'7. LISTADO DE PELÍCULAS'!M799</f>
        <v>0</v>
      </c>
      <c r="N1020" s="624">
        <f>'7. LISTADO DE PELÍCULAS'!N799</f>
        <v>0</v>
      </c>
      <c r="O1020" s="32"/>
    </row>
    <row r="1021" spans="2:15" s="352" customFormat="1" ht="35.1" customHeight="1" x14ac:dyDescent="0.25">
      <c r="B1021" s="618">
        <f>'7. LISTADO DE PELÍCULAS'!B800</f>
        <v>0</v>
      </c>
      <c r="C1021" s="619">
        <f>'7. LISTADO DE PELÍCULAS'!C800</f>
        <v>0</v>
      </c>
      <c r="D1021" s="618">
        <f>'7. LISTADO DE PELÍCULAS'!D800</f>
        <v>0</v>
      </c>
      <c r="E1021" s="625" t="e">
        <f>VLOOKUP(D1021,PAÍSES!$A$2:$C$200,3,FALSE)</f>
        <v>#N/A</v>
      </c>
      <c r="F1021" s="622">
        <f>'7. LISTADO DE PELÍCULAS'!F800</f>
        <v>0</v>
      </c>
      <c r="G1021" s="624">
        <f>'7. LISTADO DE PELÍCULAS'!G800</f>
        <v>0</v>
      </c>
      <c r="H1021" s="622">
        <f>'7. LISTADO DE PELÍCULAS'!H800</f>
        <v>0</v>
      </c>
      <c r="I1021" s="623">
        <f>'7. LISTADO DE PELÍCULAS'!I800</f>
        <v>0</v>
      </c>
      <c r="J1021" s="623">
        <f>'7. LISTADO DE PELÍCULAS'!J800</f>
        <v>0</v>
      </c>
      <c r="K1021" s="624">
        <f>'7. LISTADO DE PELÍCULAS'!K800</f>
        <v>0</v>
      </c>
      <c r="L1021" s="622">
        <f>'7. LISTADO DE PELÍCULAS'!L800</f>
        <v>0</v>
      </c>
      <c r="M1021" s="623">
        <f>'7. LISTADO DE PELÍCULAS'!M800</f>
        <v>0</v>
      </c>
      <c r="N1021" s="624">
        <f>'7. LISTADO DE PELÍCULAS'!N800</f>
        <v>0</v>
      </c>
      <c r="O1021" s="32"/>
    </row>
    <row r="1022" spans="2:15" s="352" customFormat="1" ht="35.1" customHeight="1" x14ac:dyDescent="0.25">
      <c r="B1022" s="618">
        <f>'7. LISTADO DE PELÍCULAS'!B801</f>
        <v>0</v>
      </c>
      <c r="C1022" s="619">
        <f>'7. LISTADO DE PELÍCULAS'!C801</f>
        <v>0</v>
      </c>
      <c r="D1022" s="618">
        <f>'7. LISTADO DE PELÍCULAS'!D801</f>
        <v>0</v>
      </c>
      <c r="E1022" s="625" t="e">
        <f>VLOOKUP(D1022,PAÍSES!$A$2:$C$200,3,FALSE)</f>
        <v>#N/A</v>
      </c>
      <c r="F1022" s="622">
        <f>'7. LISTADO DE PELÍCULAS'!F801</f>
        <v>0</v>
      </c>
      <c r="G1022" s="624">
        <f>'7. LISTADO DE PELÍCULAS'!G801</f>
        <v>0</v>
      </c>
      <c r="H1022" s="622">
        <f>'7. LISTADO DE PELÍCULAS'!H801</f>
        <v>0</v>
      </c>
      <c r="I1022" s="623">
        <f>'7. LISTADO DE PELÍCULAS'!I801</f>
        <v>0</v>
      </c>
      <c r="J1022" s="623">
        <f>'7. LISTADO DE PELÍCULAS'!J801</f>
        <v>0</v>
      </c>
      <c r="K1022" s="624">
        <f>'7. LISTADO DE PELÍCULAS'!K801</f>
        <v>0</v>
      </c>
      <c r="L1022" s="622">
        <f>'7. LISTADO DE PELÍCULAS'!L801</f>
        <v>0</v>
      </c>
      <c r="M1022" s="623">
        <f>'7. LISTADO DE PELÍCULAS'!M801</f>
        <v>0</v>
      </c>
      <c r="N1022" s="624">
        <f>'7. LISTADO DE PELÍCULAS'!N801</f>
        <v>0</v>
      </c>
      <c r="O1022" s="32"/>
    </row>
    <row r="1023" spans="2:15" s="352" customFormat="1" ht="35.1" customHeight="1" x14ac:dyDescent="0.25">
      <c r="B1023" s="618">
        <f>'7. LISTADO DE PELÍCULAS'!B802</f>
        <v>0</v>
      </c>
      <c r="C1023" s="619">
        <f>'7. LISTADO DE PELÍCULAS'!C802</f>
        <v>0</v>
      </c>
      <c r="D1023" s="618">
        <f>'7. LISTADO DE PELÍCULAS'!D802</f>
        <v>0</v>
      </c>
      <c r="E1023" s="625" t="e">
        <f>VLOOKUP(D1023,PAÍSES!$A$2:$C$200,3,FALSE)</f>
        <v>#N/A</v>
      </c>
      <c r="F1023" s="622">
        <f>'7. LISTADO DE PELÍCULAS'!F802</f>
        <v>0</v>
      </c>
      <c r="G1023" s="624">
        <f>'7. LISTADO DE PELÍCULAS'!G802</f>
        <v>0</v>
      </c>
      <c r="H1023" s="622">
        <f>'7. LISTADO DE PELÍCULAS'!H802</f>
        <v>0</v>
      </c>
      <c r="I1023" s="623">
        <f>'7. LISTADO DE PELÍCULAS'!I802</f>
        <v>0</v>
      </c>
      <c r="J1023" s="623">
        <f>'7. LISTADO DE PELÍCULAS'!J802</f>
        <v>0</v>
      </c>
      <c r="K1023" s="624">
        <f>'7. LISTADO DE PELÍCULAS'!K802</f>
        <v>0</v>
      </c>
      <c r="L1023" s="622">
        <f>'7. LISTADO DE PELÍCULAS'!L802</f>
        <v>0</v>
      </c>
      <c r="M1023" s="623">
        <f>'7. LISTADO DE PELÍCULAS'!M802</f>
        <v>0</v>
      </c>
      <c r="N1023" s="624">
        <f>'7. LISTADO DE PELÍCULAS'!N802</f>
        <v>0</v>
      </c>
      <c r="O1023" s="32"/>
    </row>
    <row r="1024" spans="2:15" s="352" customFormat="1" ht="35.1" customHeight="1" x14ac:dyDescent="0.25">
      <c r="B1024" s="618">
        <f>'7. LISTADO DE PELÍCULAS'!B803</f>
        <v>0</v>
      </c>
      <c r="C1024" s="619">
        <f>'7. LISTADO DE PELÍCULAS'!C803</f>
        <v>0</v>
      </c>
      <c r="D1024" s="618">
        <f>'7. LISTADO DE PELÍCULAS'!D803</f>
        <v>0</v>
      </c>
      <c r="E1024" s="625" t="e">
        <f>VLOOKUP(D1024,PAÍSES!$A$2:$C$200,3,FALSE)</f>
        <v>#N/A</v>
      </c>
      <c r="F1024" s="622">
        <f>'7. LISTADO DE PELÍCULAS'!F803</f>
        <v>0</v>
      </c>
      <c r="G1024" s="624">
        <f>'7. LISTADO DE PELÍCULAS'!G803</f>
        <v>0</v>
      </c>
      <c r="H1024" s="622">
        <f>'7. LISTADO DE PELÍCULAS'!H803</f>
        <v>0</v>
      </c>
      <c r="I1024" s="623">
        <f>'7. LISTADO DE PELÍCULAS'!I803</f>
        <v>0</v>
      </c>
      <c r="J1024" s="623">
        <f>'7. LISTADO DE PELÍCULAS'!J803</f>
        <v>0</v>
      </c>
      <c r="K1024" s="624">
        <f>'7. LISTADO DE PELÍCULAS'!K803</f>
        <v>0</v>
      </c>
      <c r="L1024" s="622">
        <f>'7. LISTADO DE PELÍCULAS'!L803</f>
        <v>0</v>
      </c>
      <c r="M1024" s="623">
        <f>'7. LISTADO DE PELÍCULAS'!M803</f>
        <v>0</v>
      </c>
      <c r="N1024" s="624">
        <f>'7. LISTADO DE PELÍCULAS'!N803</f>
        <v>0</v>
      </c>
      <c r="O1024" s="32"/>
    </row>
    <row r="1025" spans="2:15" s="352" customFormat="1" ht="35.1" customHeight="1" x14ac:dyDescent="0.25">
      <c r="B1025" s="618">
        <f>'7. LISTADO DE PELÍCULAS'!B804</f>
        <v>0</v>
      </c>
      <c r="C1025" s="619">
        <f>'7. LISTADO DE PELÍCULAS'!C804</f>
        <v>0</v>
      </c>
      <c r="D1025" s="618">
        <f>'7. LISTADO DE PELÍCULAS'!D804</f>
        <v>0</v>
      </c>
      <c r="E1025" s="625" t="e">
        <f>VLOOKUP(D1025,PAÍSES!$A$2:$C$200,3,FALSE)</f>
        <v>#N/A</v>
      </c>
      <c r="F1025" s="622">
        <f>'7. LISTADO DE PELÍCULAS'!F804</f>
        <v>0</v>
      </c>
      <c r="G1025" s="624">
        <f>'7. LISTADO DE PELÍCULAS'!G804</f>
        <v>0</v>
      </c>
      <c r="H1025" s="622">
        <f>'7. LISTADO DE PELÍCULAS'!H804</f>
        <v>0</v>
      </c>
      <c r="I1025" s="623">
        <f>'7. LISTADO DE PELÍCULAS'!I804</f>
        <v>0</v>
      </c>
      <c r="J1025" s="623">
        <f>'7. LISTADO DE PELÍCULAS'!J804</f>
        <v>0</v>
      </c>
      <c r="K1025" s="624">
        <f>'7. LISTADO DE PELÍCULAS'!K804</f>
        <v>0</v>
      </c>
      <c r="L1025" s="622">
        <f>'7. LISTADO DE PELÍCULAS'!L804</f>
        <v>0</v>
      </c>
      <c r="M1025" s="623">
        <f>'7. LISTADO DE PELÍCULAS'!M804</f>
        <v>0</v>
      </c>
      <c r="N1025" s="624">
        <f>'7. LISTADO DE PELÍCULAS'!N804</f>
        <v>0</v>
      </c>
      <c r="O1025" s="32"/>
    </row>
    <row r="1026" spans="2:15" s="352" customFormat="1" ht="35.1" customHeight="1" x14ac:dyDescent="0.25">
      <c r="B1026" s="618">
        <f>'7. LISTADO DE PELÍCULAS'!B805</f>
        <v>0</v>
      </c>
      <c r="C1026" s="619">
        <f>'7. LISTADO DE PELÍCULAS'!C805</f>
        <v>0</v>
      </c>
      <c r="D1026" s="618">
        <f>'7. LISTADO DE PELÍCULAS'!D805</f>
        <v>0</v>
      </c>
      <c r="E1026" s="625" t="e">
        <f>VLOOKUP(D1026,PAÍSES!$A$2:$C$200,3,FALSE)</f>
        <v>#N/A</v>
      </c>
      <c r="F1026" s="622">
        <f>'7. LISTADO DE PELÍCULAS'!F805</f>
        <v>0</v>
      </c>
      <c r="G1026" s="624">
        <f>'7. LISTADO DE PELÍCULAS'!G805</f>
        <v>0</v>
      </c>
      <c r="H1026" s="622">
        <f>'7. LISTADO DE PELÍCULAS'!H805</f>
        <v>0</v>
      </c>
      <c r="I1026" s="623">
        <f>'7. LISTADO DE PELÍCULAS'!I805</f>
        <v>0</v>
      </c>
      <c r="J1026" s="623">
        <f>'7. LISTADO DE PELÍCULAS'!J805</f>
        <v>0</v>
      </c>
      <c r="K1026" s="624">
        <f>'7. LISTADO DE PELÍCULAS'!K805</f>
        <v>0</v>
      </c>
      <c r="L1026" s="622">
        <f>'7. LISTADO DE PELÍCULAS'!L805</f>
        <v>0</v>
      </c>
      <c r="M1026" s="623">
        <f>'7. LISTADO DE PELÍCULAS'!M805</f>
        <v>0</v>
      </c>
      <c r="N1026" s="624">
        <f>'7. LISTADO DE PELÍCULAS'!N805</f>
        <v>0</v>
      </c>
      <c r="O1026" s="32"/>
    </row>
    <row r="1027" spans="2:15" s="352" customFormat="1" ht="35.1" customHeight="1" x14ac:dyDescent="0.25">
      <c r="B1027" s="618">
        <f>'7. LISTADO DE PELÍCULAS'!B806</f>
        <v>0</v>
      </c>
      <c r="C1027" s="619">
        <f>'7. LISTADO DE PELÍCULAS'!C806</f>
        <v>0</v>
      </c>
      <c r="D1027" s="618">
        <f>'7. LISTADO DE PELÍCULAS'!D806</f>
        <v>0</v>
      </c>
      <c r="E1027" s="625" t="e">
        <f>VLOOKUP(D1027,PAÍSES!$A$2:$C$200,3,FALSE)</f>
        <v>#N/A</v>
      </c>
      <c r="F1027" s="622">
        <f>'7. LISTADO DE PELÍCULAS'!F806</f>
        <v>0</v>
      </c>
      <c r="G1027" s="624">
        <f>'7. LISTADO DE PELÍCULAS'!G806</f>
        <v>0</v>
      </c>
      <c r="H1027" s="622">
        <f>'7. LISTADO DE PELÍCULAS'!H806</f>
        <v>0</v>
      </c>
      <c r="I1027" s="623">
        <f>'7. LISTADO DE PELÍCULAS'!I806</f>
        <v>0</v>
      </c>
      <c r="J1027" s="623">
        <f>'7. LISTADO DE PELÍCULAS'!J806</f>
        <v>0</v>
      </c>
      <c r="K1027" s="624">
        <f>'7. LISTADO DE PELÍCULAS'!K806</f>
        <v>0</v>
      </c>
      <c r="L1027" s="622">
        <f>'7. LISTADO DE PELÍCULAS'!L806</f>
        <v>0</v>
      </c>
      <c r="M1027" s="623">
        <f>'7. LISTADO DE PELÍCULAS'!M806</f>
        <v>0</v>
      </c>
      <c r="N1027" s="624">
        <f>'7. LISTADO DE PELÍCULAS'!N806</f>
        <v>0</v>
      </c>
      <c r="O1027" s="32"/>
    </row>
    <row r="1028" spans="2:15" s="352" customFormat="1" ht="35.1" customHeight="1" x14ac:dyDescent="0.25">
      <c r="B1028" s="618">
        <f>'7. LISTADO DE PELÍCULAS'!B807</f>
        <v>0</v>
      </c>
      <c r="C1028" s="619">
        <f>'7. LISTADO DE PELÍCULAS'!C807</f>
        <v>0</v>
      </c>
      <c r="D1028" s="618">
        <f>'7. LISTADO DE PELÍCULAS'!D807</f>
        <v>0</v>
      </c>
      <c r="E1028" s="625" t="e">
        <f>VLOOKUP(D1028,PAÍSES!$A$2:$C$200,3,FALSE)</f>
        <v>#N/A</v>
      </c>
      <c r="F1028" s="622">
        <f>'7. LISTADO DE PELÍCULAS'!F807</f>
        <v>0</v>
      </c>
      <c r="G1028" s="624">
        <f>'7. LISTADO DE PELÍCULAS'!G807</f>
        <v>0</v>
      </c>
      <c r="H1028" s="622">
        <f>'7. LISTADO DE PELÍCULAS'!H807</f>
        <v>0</v>
      </c>
      <c r="I1028" s="623">
        <f>'7. LISTADO DE PELÍCULAS'!I807</f>
        <v>0</v>
      </c>
      <c r="J1028" s="623">
        <f>'7. LISTADO DE PELÍCULAS'!J807</f>
        <v>0</v>
      </c>
      <c r="K1028" s="624">
        <f>'7. LISTADO DE PELÍCULAS'!K807</f>
        <v>0</v>
      </c>
      <c r="L1028" s="622">
        <f>'7. LISTADO DE PELÍCULAS'!L807</f>
        <v>0</v>
      </c>
      <c r="M1028" s="623">
        <f>'7. LISTADO DE PELÍCULAS'!M807</f>
        <v>0</v>
      </c>
      <c r="N1028" s="624">
        <f>'7. LISTADO DE PELÍCULAS'!N807</f>
        <v>0</v>
      </c>
      <c r="O1028" s="32"/>
    </row>
    <row r="1029" spans="2:15" s="352" customFormat="1" ht="35.1" customHeight="1" x14ac:dyDescent="0.25">
      <c r="B1029" s="618">
        <f>'7. LISTADO DE PELÍCULAS'!B808</f>
        <v>0</v>
      </c>
      <c r="C1029" s="619">
        <f>'7. LISTADO DE PELÍCULAS'!C808</f>
        <v>0</v>
      </c>
      <c r="D1029" s="618">
        <f>'7. LISTADO DE PELÍCULAS'!D808</f>
        <v>0</v>
      </c>
      <c r="E1029" s="625" t="e">
        <f>VLOOKUP(D1029,PAÍSES!$A$2:$C$200,3,FALSE)</f>
        <v>#N/A</v>
      </c>
      <c r="F1029" s="622">
        <f>'7. LISTADO DE PELÍCULAS'!F808</f>
        <v>0</v>
      </c>
      <c r="G1029" s="624">
        <f>'7. LISTADO DE PELÍCULAS'!G808</f>
        <v>0</v>
      </c>
      <c r="H1029" s="622">
        <f>'7. LISTADO DE PELÍCULAS'!H808</f>
        <v>0</v>
      </c>
      <c r="I1029" s="623">
        <f>'7. LISTADO DE PELÍCULAS'!I808</f>
        <v>0</v>
      </c>
      <c r="J1029" s="623">
        <f>'7. LISTADO DE PELÍCULAS'!J808</f>
        <v>0</v>
      </c>
      <c r="K1029" s="624">
        <f>'7. LISTADO DE PELÍCULAS'!K808</f>
        <v>0</v>
      </c>
      <c r="L1029" s="622">
        <f>'7. LISTADO DE PELÍCULAS'!L808</f>
        <v>0</v>
      </c>
      <c r="M1029" s="623">
        <f>'7. LISTADO DE PELÍCULAS'!M808</f>
        <v>0</v>
      </c>
      <c r="N1029" s="624">
        <f>'7. LISTADO DE PELÍCULAS'!N808</f>
        <v>0</v>
      </c>
      <c r="O1029" s="32"/>
    </row>
    <row r="1030" spans="2:15" s="352" customFormat="1" ht="35.1" customHeight="1" x14ac:dyDescent="0.25">
      <c r="B1030" s="618">
        <f>'7. LISTADO DE PELÍCULAS'!B809</f>
        <v>0</v>
      </c>
      <c r="C1030" s="619">
        <f>'7. LISTADO DE PELÍCULAS'!C809</f>
        <v>0</v>
      </c>
      <c r="D1030" s="618">
        <f>'7. LISTADO DE PELÍCULAS'!D809</f>
        <v>0</v>
      </c>
      <c r="E1030" s="625" t="e">
        <f>VLOOKUP(D1030,PAÍSES!$A$2:$C$200,3,FALSE)</f>
        <v>#N/A</v>
      </c>
      <c r="F1030" s="622">
        <f>'7. LISTADO DE PELÍCULAS'!F809</f>
        <v>0</v>
      </c>
      <c r="G1030" s="624">
        <f>'7. LISTADO DE PELÍCULAS'!G809</f>
        <v>0</v>
      </c>
      <c r="H1030" s="622">
        <f>'7. LISTADO DE PELÍCULAS'!H809</f>
        <v>0</v>
      </c>
      <c r="I1030" s="623">
        <f>'7. LISTADO DE PELÍCULAS'!I809</f>
        <v>0</v>
      </c>
      <c r="J1030" s="623">
        <f>'7. LISTADO DE PELÍCULAS'!J809</f>
        <v>0</v>
      </c>
      <c r="K1030" s="624">
        <f>'7. LISTADO DE PELÍCULAS'!K809</f>
        <v>0</v>
      </c>
      <c r="L1030" s="622">
        <f>'7. LISTADO DE PELÍCULAS'!L809</f>
        <v>0</v>
      </c>
      <c r="M1030" s="623">
        <f>'7. LISTADO DE PELÍCULAS'!M809</f>
        <v>0</v>
      </c>
      <c r="N1030" s="624">
        <f>'7. LISTADO DE PELÍCULAS'!N809</f>
        <v>0</v>
      </c>
      <c r="O1030" s="32"/>
    </row>
    <row r="1031" spans="2:15" s="352" customFormat="1" ht="35.1" customHeight="1" x14ac:dyDescent="0.25">
      <c r="B1031" s="618">
        <f>'7. LISTADO DE PELÍCULAS'!B810</f>
        <v>0</v>
      </c>
      <c r="C1031" s="619">
        <f>'7. LISTADO DE PELÍCULAS'!C810</f>
        <v>0</v>
      </c>
      <c r="D1031" s="618">
        <f>'7. LISTADO DE PELÍCULAS'!D810</f>
        <v>0</v>
      </c>
      <c r="E1031" s="625" t="e">
        <f>VLOOKUP(D1031,PAÍSES!$A$2:$C$200,3,FALSE)</f>
        <v>#N/A</v>
      </c>
      <c r="F1031" s="622">
        <f>'7. LISTADO DE PELÍCULAS'!F810</f>
        <v>0</v>
      </c>
      <c r="G1031" s="624">
        <f>'7. LISTADO DE PELÍCULAS'!G810</f>
        <v>0</v>
      </c>
      <c r="H1031" s="622">
        <f>'7. LISTADO DE PELÍCULAS'!H810</f>
        <v>0</v>
      </c>
      <c r="I1031" s="623">
        <f>'7. LISTADO DE PELÍCULAS'!I810</f>
        <v>0</v>
      </c>
      <c r="J1031" s="623">
        <f>'7. LISTADO DE PELÍCULAS'!J810</f>
        <v>0</v>
      </c>
      <c r="K1031" s="624">
        <f>'7. LISTADO DE PELÍCULAS'!K810</f>
        <v>0</v>
      </c>
      <c r="L1031" s="622">
        <f>'7. LISTADO DE PELÍCULAS'!L810</f>
        <v>0</v>
      </c>
      <c r="M1031" s="623">
        <f>'7. LISTADO DE PELÍCULAS'!M810</f>
        <v>0</v>
      </c>
      <c r="N1031" s="624">
        <f>'7. LISTADO DE PELÍCULAS'!N810</f>
        <v>0</v>
      </c>
      <c r="O1031" s="32"/>
    </row>
    <row r="1032" spans="2:15" s="352" customFormat="1" ht="35.1" customHeight="1" x14ac:dyDescent="0.25">
      <c r="B1032" s="618">
        <f>'7. LISTADO DE PELÍCULAS'!B811</f>
        <v>0</v>
      </c>
      <c r="C1032" s="619">
        <f>'7. LISTADO DE PELÍCULAS'!C811</f>
        <v>0</v>
      </c>
      <c r="D1032" s="618">
        <f>'7. LISTADO DE PELÍCULAS'!D811</f>
        <v>0</v>
      </c>
      <c r="E1032" s="625" t="e">
        <f>VLOOKUP(D1032,PAÍSES!$A$2:$C$200,3,FALSE)</f>
        <v>#N/A</v>
      </c>
      <c r="F1032" s="622">
        <f>'7. LISTADO DE PELÍCULAS'!F811</f>
        <v>0</v>
      </c>
      <c r="G1032" s="624">
        <f>'7. LISTADO DE PELÍCULAS'!G811</f>
        <v>0</v>
      </c>
      <c r="H1032" s="622">
        <f>'7. LISTADO DE PELÍCULAS'!H811</f>
        <v>0</v>
      </c>
      <c r="I1032" s="623">
        <f>'7. LISTADO DE PELÍCULAS'!I811</f>
        <v>0</v>
      </c>
      <c r="J1032" s="623">
        <f>'7. LISTADO DE PELÍCULAS'!J811</f>
        <v>0</v>
      </c>
      <c r="K1032" s="624">
        <f>'7. LISTADO DE PELÍCULAS'!K811</f>
        <v>0</v>
      </c>
      <c r="L1032" s="622">
        <f>'7. LISTADO DE PELÍCULAS'!L811</f>
        <v>0</v>
      </c>
      <c r="M1032" s="623">
        <f>'7. LISTADO DE PELÍCULAS'!M811</f>
        <v>0</v>
      </c>
      <c r="N1032" s="624">
        <f>'7. LISTADO DE PELÍCULAS'!N811</f>
        <v>0</v>
      </c>
      <c r="O1032" s="32"/>
    </row>
    <row r="1033" spans="2:15" s="352" customFormat="1" ht="35.1" customHeight="1" x14ac:dyDescent="0.25">
      <c r="B1033" s="618">
        <f>'7. LISTADO DE PELÍCULAS'!B812</f>
        <v>0</v>
      </c>
      <c r="C1033" s="619">
        <f>'7. LISTADO DE PELÍCULAS'!C812</f>
        <v>0</v>
      </c>
      <c r="D1033" s="618">
        <f>'7. LISTADO DE PELÍCULAS'!D812</f>
        <v>0</v>
      </c>
      <c r="E1033" s="625" t="e">
        <f>VLOOKUP(D1033,PAÍSES!$A$2:$C$200,3,FALSE)</f>
        <v>#N/A</v>
      </c>
      <c r="F1033" s="622">
        <f>'7. LISTADO DE PELÍCULAS'!F812</f>
        <v>0</v>
      </c>
      <c r="G1033" s="624">
        <f>'7. LISTADO DE PELÍCULAS'!G812</f>
        <v>0</v>
      </c>
      <c r="H1033" s="622">
        <f>'7. LISTADO DE PELÍCULAS'!H812</f>
        <v>0</v>
      </c>
      <c r="I1033" s="623">
        <f>'7. LISTADO DE PELÍCULAS'!I812</f>
        <v>0</v>
      </c>
      <c r="J1033" s="623">
        <f>'7. LISTADO DE PELÍCULAS'!J812</f>
        <v>0</v>
      </c>
      <c r="K1033" s="624">
        <f>'7. LISTADO DE PELÍCULAS'!K812</f>
        <v>0</v>
      </c>
      <c r="L1033" s="622">
        <f>'7. LISTADO DE PELÍCULAS'!L812</f>
        <v>0</v>
      </c>
      <c r="M1033" s="623">
        <f>'7. LISTADO DE PELÍCULAS'!M812</f>
        <v>0</v>
      </c>
      <c r="N1033" s="624">
        <f>'7. LISTADO DE PELÍCULAS'!N812</f>
        <v>0</v>
      </c>
      <c r="O1033" s="32"/>
    </row>
    <row r="1034" spans="2:15" s="352" customFormat="1" ht="35.1" customHeight="1" x14ac:dyDescent="0.25">
      <c r="B1034" s="618">
        <f>'7. LISTADO DE PELÍCULAS'!B813</f>
        <v>0</v>
      </c>
      <c r="C1034" s="619">
        <f>'7. LISTADO DE PELÍCULAS'!C813</f>
        <v>0</v>
      </c>
      <c r="D1034" s="618">
        <f>'7. LISTADO DE PELÍCULAS'!D813</f>
        <v>0</v>
      </c>
      <c r="E1034" s="625" t="e">
        <f>VLOOKUP(D1034,PAÍSES!$A$2:$C$200,3,FALSE)</f>
        <v>#N/A</v>
      </c>
      <c r="F1034" s="622">
        <f>'7. LISTADO DE PELÍCULAS'!F813</f>
        <v>0</v>
      </c>
      <c r="G1034" s="624">
        <f>'7. LISTADO DE PELÍCULAS'!G813</f>
        <v>0</v>
      </c>
      <c r="H1034" s="622">
        <f>'7. LISTADO DE PELÍCULAS'!H813</f>
        <v>0</v>
      </c>
      <c r="I1034" s="623">
        <f>'7. LISTADO DE PELÍCULAS'!I813</f>
        <v>0</v>
      </c>
      <c r="J1034" s="623">
        <f>'7. LISTADO DE PELÍCULAS'!J813</f>
        <v>0</v>
      </c>
      <c r="K1034" s="624">
        <f>'7. LISTADO DE PELÍCULAS'!K813</f>
        <v>0</v>
      </c>
      <c r="L1034" s="622">
        <f>'7. LISTADO DE PELÍCULAS'!L813</f>
        <v>0</v>
      </c>
      <c r="M1034" s="623">
        <f>'7. LISTADO DE PELÍCULAS'!M813</f>
        <v>0</v>
      </c>
      <c r="N1034" s="624">
        <f>'7. LISTADO DE PELÍCULAS'!N813</f>
        <v>0</v>
      </c>
      <c r="O1034" s="32"/>
    </row>
    <row r="1035" spans="2:15" s="352" customFormat="1" ht="35.1" customHeight="1" x14ac:dyDescent="0.25">
      <c r="B1035" s="618">
        <f>'7. LISTADO DE PELÍCULAS'!B814</f>
        <v>0</v>
      </c>
      <c r="C1035" s="619">
        <f>'7. LISTADO DE PELÍCULAS'!C814</f>
        <v>0</v>
      </c>
      <c r="D1035" s="618">
        <f>'7. LISTADO DE PELÍCULAS'!D814</f>
        <v>0</v>
      </c>
      <c r="E1035" s="625" t="e">
        <f>VLOOKUP(D1035,PAÍSES!$A$2:$C$200,3,FALSE)</f>
        <v>#N/A</v>
      </c>
      <c r="F1035" s="622">
        <f>'7. LISTADO DE PELÍCULAS'!F814</f>
        <v>0</v>
      </c>
      <c r="G1035" s="624">
        <f>'7. LISTADO DE PELÍCULAS'!G814</f>
        <v>0</v>
      </c>
      <c r="H1035" s="622">
        <f>'7. LISTADO DE PELÍCULAS'!H814</f>
        <v>0</v>
      </c>
      <c r="I1035" s="623">
        <f>'7. LISTADO DE PELÍCULAS'!I814</f>
        <v>0</v>
      </c>
      <c r="J1035" s="623">
        <f>'7. LISTADO DE PELÍCULAS'!J814</f>
        <v>0</v>
      </c>
      <c r="K1035" s="624">
        <f>'7. LISTADO DE PELÍCULAS'!K814</f>
        <v>0</v>
      </c>
      <c r="L1035" s="622">
        <f>'7. LISTADO DE PELÍCULAS'!L814</f>
        <v>0</v>
      </c>
      <c r="M1035" s="623">
        <f>'7. LISTADO DE PELÍCULAS'!M814</f>
        <v>0</v>
      </c>
      <c r="N1035" s="624">
        <f>'7. LISTADO DE PELÍCULAS'!N814</f>
        <v>0</v>
      </c>
      <c r="O1035" s="32"/>
    </row>
    <row r="1036" spans="2:15" s="352" customFormat="1" ht="35.1" customHeight="1" x14ac:dyDescent="0.25">
      <c r="B1036" s="618">
        <f>'7. LISTADO DE PELÍCULAS'!B815</f>
        <v>0</v>
      </c>
      <c r="C1036" s="619">
        <f>'7. LISTADO DE PELÍCULAS'!C815</f>
        <v>0</v>
      </c>
      <c r="D1036" s="618">
        <f>'7. LISTADO DE PELÍCULAS'!D815</f>
        <v>0</v>
      </c>
      <c r="E1036" s="625" t="e">
        <f>VLOOKUP(D1036,PAÍSES!$A$2:$C$200,3,FALSE)</f>
        <v>#N/A</v>
      </c>
      <c r="F1036" s="622">
        <f>'7. LISTADO DE PELÍCULAS'!F815</f>
        <v>0</v>
      </c>
      <c r="G1036" s="624">
        <f>'7. LISTADO DE PELÍCULAS'!G815</f>
        <v>0</v>
      </c>
      <c r="H1036" s="622">
        <f>'7. LISTADO DE PELÍCULAS'!H815</f>
        <v>0</v>
      </c>
      <c r="I1036" s="623">
        <f>'7. LISTADO DE PELÍCULAS'!I815</f>
        <v>0</v>
      </c>
      <c r="J1036" s="623">
        <f>'7. LISTADO DE PELÍCULAS'!J815</f>
        <v>0</v>
      </c>
      <c r="K1036" s="624">
        <f>'7. LISTADO DE PELÍCULAS'!K815</f>
        <v>0</v>
      </c>
      <c r="L1036" s="622">
        <f>'7. LISTADO DE PELÍCULAS'!L815</f>
        <v>0</v>
      </c>
      <c r="M1036" s="623">
        <f>'7. LISTADO DE PELÍCULAS'!M815</f>
        <v>0</v>
      </c>
      <c r="N1036" s="624">
        <f>'7. LISTADO DE PELÍCULAS'!N815</f>
        <v>0</v>
      </c>
      <c r="O1036" s="32"/>
    </row>
    <row r="1037" spans="2:15" s="352" customFormat="1" ht="35.1" customHeight="1" x14ac:dyDescent="0.25">
      <c r="B1037" s="618">
        <f>'7. LISTADO DE PELÍCULAS'!B816</f>
        <v>0</v>
      </c>
      <c r="C1037" s="619">
        <f>'7. LISTADO DE PELÍCULAS'!C816</f>
        <v>0</v>
      </c>
      <c r="D1037" s="618">
        <f>'7. LISTADO DE PELÍCULAS'!D816</f>
        <v>0</v>
      </c>
      <c r="E1037" s="625" t="e">
        <f>VLOOKUP(D1037,PAÍSES!$A$2:$C$200,3,FALSE)</f>
        <v>#N/A</v>
      </c>
      <c r="F1037" s="622">
        <f>'7. LISTADO DE PELÍCULAS'!F816</f>
        <v>0</v>
      </c>
      <c r="G1037" s="624">
        <f>'7. LISTADO DE PELÍCULAS'!G816</f>
        <v>0</v>
      </c>
      <c r="H1037" s="622">
        <f>'7. LISTADO DE PELÍCULAS'!H816</f>
        <v>0</v>
      </c>
      <c r="I1037" s="623">
        <f>'7. LISTADO DE PELÍCULAS'!I816</f>
        <v>0</v>
      </c>
      <c r="J1037" s="623">
        <f>'7. LISTADO DE PELÍCULAS'!J816</f>
        <v>0</v>
      </c>
      <c r="K1037" s="624">
        <f>'7. LISTADO DE PELÍCULAS'!K816</f>
        <v>0</v>
      </c>
      <c r="L1037" s="622">
        <f>'7. LISTADO DE PELÍCULAS'!L816</f>
        <v>0</v>
      </c>
      <c r="M1037" s="623">
        <f>'7. LISTADO DE PELÍCULAS'!M816</f>
        <v>0</v>
      </c>
      <c r="N1037" s="624">
        <f>'7. LISTADO DE PELÍCULAS'!N816</f>
        <v>0</v>
      </c>
      <c r="O1037" s="32"/>
    </row>
    <row r="1038" spans="2:15" s="352" customFormat="1" ht="35.1" customHeight="1" x14ac:dyDescent="0.25">
      <c r="B1038" s="618">
        <f>'7. LISTADO DE PELÍCULAS'!B817</f>
        <v>0</v>
      </c>
      <c r="C1038" s="619">
        <f>'7. LISTADO DE PELÍCULAS'!C817</f>
        <v>0</v>
      </c>
      <c r="D1038" s="618">
        <f>'7. LISTADO DE PELÍCULAS'!D817</f>
        <v>0</v>
      </c>
      <c r="E1038" s="625" t="e">
        <f>VLOOKUP(D1038,PAÍSES!$A$2:$C$200,3,FALSE)</f>
        <v>#N/A</v>
      </c>
      <c r="F1038" s="622">
        <f>'7. LISTADO DE PELÍCULAS'!F817</f>
        <v>0</v>
      </c>
      <c r="G1038" s="624">
        <f>'7. LISTADO DE PELÍCULAS'!G817</f>
        <v>0</v>
      </c>
      <c r="H1038" s="622">
        <f>'7. LISTADO DE PELÍCULAS'!H817</f>
        <v>0</v>
      </c>
      <c r="I1038" s="623">
        <f>'7. LISTADO DE PELÍCULAS'!I817</f>
        <v>0</v>
      </c>
      <c r="J1038" s="623">
        <f>'7. LISTADO DE PELÍCULAS'!J817</f>
        <v>0</v>
      </c>
      <c r="K1038" s="624">
        <f>'7. LISTADO DE PELÍCULAS'!K817</f>
        <v>0</v>
      </c>
      <c r="L1038" s="622">
        <f>'7. LISTADO DE PELÍCULAS'!L817</f>
        <v>0</v>
      </c>
      <c r="M1038" s="623">
        <f>'7. LISTADO DE PELÍCULAS'!M817</f>
        <v>0</v>
      </c>
      <c r="N1038" s="624">
        <f>'7. LISTADO DE PELÍCULAS'!N817</f>
        <v>0</v>
      </c>
      <c r="O1038" s="32"/>
    </row>
    <row r="1039" spans="2:15" s="352" customFormat="1" ht="35.1" customHeight="1" x14ac:dyDescent="0.25">
      <c r="B1039" s="618">
        <f>'7. LISTADO DE PELÍCULAS'!B818</f>
        <v>0</v>
      </c>
      <c r="C1039" s="619">
        <f>'7. LISTADO DE PELÍCULAS'!C818</f>
        <v>0</v>
      </c>
      <c r="D1039" s="618">
        <f>'7. LISTADO DE PELÍCULAS'!D818</f>
        <v>0</v>
      </c>
      <c r="E1039" s="625" t="e">
        <f>VLOOKUP(D1039,PAÍSES!$A$2:$C$200,3,FALSE)</f>
        <v>#N/A</v>
      </c>
      <c r="F1039" s="622">
        <f>'7. LISTADO DE PELÍCULAS'!F818</f>
        <v>0</v>
      </c>
      <c r="G1039" s="624">
        <f>'7. LISTADO DE PELÍCULAS'!G818</f>
        <v>0</v>
      </c>
      <c r="H1039" s="622">
        <f>'7. LISTADO DE PELÍCULAS'!H818</f>
        <v>0</v>
      </c>
      <c r="I1039" s="623">
        <f>'7. LISTADO DE PELÍCULAS'!I818</f>
        <v>0</v>
      </c>
      <c r="J1039" s="623">
        <f>'7. LISTADO DE PELÍCULAS'!J818</f>
        <v>0</v>
      </c>
      <c r="K1039" s="624">
        <f>'7. LISTADO DE PELÍCULAS'!K818</f>
        <v>0</v>
      </c>
      <c r="L1039" s="622">
        <f>'7. LISTADO DE PELÍCULAS'!L818</f>
        <v>0</v>
      </c>
      <c r="M1039" s="623">
        <f>'7. LISTADO DE PELÍCULAS'!M818</f>
        <v>0</v>
      </c>
      <c r="N1039" s="624">
        <f>'7. LISTADO DE PELÍCULAS'!N818</f>
        <v>0</v>
      </c>
      <c r="O1039" s="32"/>
    </row>
    <row r="1040" spans="2:15" s="352" customFormat="1" ht="35.1" customHeight="1" x14ac:dyDescent="0.25">
      <c r="B1040" s="618">
        <f>'7. LISTADO DE PELÍCULAS'!B819</f>
        <v>0</v>
      </c>
      <c r="C1040" s="619">
        <f>'7. LISTADO DE PELÍCULAS'!C819</f>
        <v>0</v>
      </c>
      <c r="D1040" s="618">
        <f>'7. LISTADO DE PELÍCULAS'!D819</f>
        <v>0</v>
      </c>
      <c r="E1040" s="625" t="e">
        <f>VLOOKUP(D1040,PAÍSES!$A$2:$C$200,3,FALSE)</f>
        <v>#N/A</v>
      </c>
      <c r="F1040" s="622">
        <f>'7. LISTADO DE PELÍCULAS'!F819</f>
        <v>0</v>
      </c>
      <c r="G1040" s="624">
        <f>'7. LISTADO DE PELÍCULAS'!G819</f>
        <v>0</v>
      </c>
      <c r="H1040" s="622">
        <f>'7. LISTADO DE PELÍCULAS'!H819</f>
        <v>0</v>
      </c>
      <c r="I1040" s="623">
        <f>'7. LISTADO DE PELÍCULAS'!I819</f>
        <v>0</v>
      </c>
      <c r="J1040" s="623">
        <f>'7. LISTADO DE PELÍCULAS'!J819</f>
        <v>0</v>
      </c>
      <c r="K1040" s="624">
        <f>'7. LISTADO DE PELÍCULAS'!K819</f>
        <v>0</v>
      </c>
      <c r="L1040" s="622">
        <f>'7. LISTADO DE PELÍCULAS'!L819</f>
        <v>0</v>
      </c>
      <c r="M1040" s="623">
        <f>'7. LISTADO DE PELÍCULAS'!M819</f>
        <v>0</v>
      </c>
      <c r="N1040" s="624">
        <f>'7. LISTADO DE PELÍCULAS'!N819</f>
        <v>0</v>
      </c>
      <c r="O1040" s="32"/>
    </row>
    <row r="1041" spans="2:15" s="352" customFormat="1" ht="35.1" customHeight="1" x14ac:dyDescent="0.25">
      <c r="B1041" s="618">
        <f>'7. LISTADO DE PELÍCULAS'!B820</f>
        <v>0</v>
      </c>
      <c r="C1041" s="619">
        <f>'7. LISTADO DE PELÍCULAS'!C820</f>
        <v>0</v>
      </c>
      <c r="D1041" s="618">
        <f>'7. LISTADO DE PELÍCULAS'!D820</f>
        <v>0</v>
      </c>
      <c r="E1041" s="625" t="e">
        <f>VLOOKUP(D1041,PAÍSES!$A$2:$C$200,3,FALSE)</f>
        <v>#N/A</v>
      </c>
      <c r="F1041" s="622">
        <f>'7. LISTADO DE PELÍCULAS'!F820</f>
        <v>0</v>
      </c>
      <c r="G1041" s="624">
        <f>'7. LISTADO DE PELÍCULAS'!G820</f>
        <v>0</v>
      </c>
      <c r="H1041" s="622">
        <f>'7. LISTADO DE PELÍCULAS'!H820</f>
        <v>0</v>
      </c>
      <c r="I1041" s="623">
        <f>'7. LISTADO DE PELÍCULAS'!I820</f>
        <v>0</v>
      </c>
      <c r="J1041" s="623">
        <f>'7. LISTADO DE PELÍCULAS'!J820</f>
        <v>0</v>
      </c>
      <c r="K1041" s="624">
        <f>'7. LISTADO DE PELÍCULAS'!K820</f>
        <v>0</v>
      </c>
      <c r="L1041" s="622">
        <f>'7. LISTADO DE PELÍCULAS'!L820</f>
        <v>0</v>
      </c>
      <c r="M1041" s="623">
        <f>'7. LISTADO DE PELÍCULAS'!M820</f>
        <v>0</v>
      </c>
      <c r="N1041" s="624">
        <f>'7. LISTADO DE PELÍCULAS'!N820</f>
        <v>0</v>
      </c>
      <c r="O1041" s="32"/>
    </row>
    <row r="1042" spans="2:15" s="352" customFormat="1" ht="35.1" customHeight="1" x14ac:dyDescent="0.25">
      <c r="B1042" s="618">
        <f>'7. LISTADO DE PELÍCULAS'!B821</f>
        <v>0</v>
      </c>
      <c r="C1042" s="619">
        <f>'7. LISTADO DE PELÍCULAS'!C821</f>
        <v>0</v>
      </c>
      <c r="D1042" s="618">
        <f>'7. LISTADO DE PELÍCULAS'!D821</f>
        <v>0</v>
      </c>
      <c r="E1042" s="625" t="e">
        <f>VLOOKUP(D1042,PAÍSES!$A$2:$C$200,3,FALSE)</f>
        <v>#N/A</v>
      </c>
      <c r="F1042" s="622">
        <f>'7. LISTADO DE PELÍCULAS'!F821</f>
        <v>0</v>
      </c>
      <c r="G1042" s="624">
        <f>'7. LISTADO DE PELÍCULAS'!G821</f>
        <v>0</v>
      </c>
      <c r="H1042" s="622">
        <f>'7. LISTADO DE PELÍCULAS'!H821</f>
        <v>0</v>
      </c>
      <c r="I1042" s="623">
        <f>'7. LISTADO DE PELÍCULAS'!I821</f>
        <v>0</v>
      </c>
      <c r="J1042" s="623">
        <f>'7. LISTADO DE PELÍCULAS'!J821</f>
        <v>0</v>
      </c>
      <c r="K1042" s="624">
        <f>'7. LISTADO DE PELÍCULAS'!K821</f>
        <v>0</v>
      </c>
      <c r="L1042" s="622">
        <f>'7. LISTADO DE PELÍCULAS'!L821</f>
        <v>0</v>
      </c>
      <c r="M1042" s="623">
        <f>'7. LISTADO DE PELÍCULAS'!M821</f>
        <v>0</v>
      </c>
      <c r="N1042" s="624">
        <f>'7. LISTADO DE PELÍCULAS'!N821</f>
        <v>0</v>
      </c>
      <c r="O1042" s="32"/>
    </row>
    <row r="1043" spans="2:15" s="352" customFormat="1" ht="35.1" customHeight="1" x14ac:dyDescent="0.25">
      <c r="B1043" s="618">
        <f>'7. LISTADO DE PELÍCULAS'!B822</f>
        <v>0</v>
      </c>
      <c r="C1043" s="619">
        <f>'7. LISTADO DE PELÍCULAS'!C822</f>
        <v>0</v>
      </c>
      <c r="D1043" s="618">
        <f>'7. LISTADO DE PELÍCULAS'!D822</f>
        <v>0</v>
      </c>
      <c r="E1043" s="625" t="e">
        <f>VLOOKUP(D1043,PAÍSES!$A$2:$C$200,3,FALSE)</f>
        <v>#N/A</v>
      </c>
      <c r="F1043" s="622">
        <f>'7. LISTADO DE PELÍCULAS'!F822</f>
        <v>0</v>
      </c>
      <c r="G1043" s="624">
        <f>'7. LISTADO DE PELÍCULAS'!G822</f>
        <v>0</v>
      </c>
      <c r="H1043" s="622">
        <f>'7. LISTADO DE PELÍCULAS'!H822</f>
        <v>0</v>
      </c>
      <c r="I1043" s="623">
        <f>'7. LISTADO DE PELÍCULAS'!I822</f>
        <v>0</v>
      </c>
      <c r="J1043" s="623">
        <f>'7. LISTADO DE PELÍCULAS'!J822</f>
        <v>0</v>
      </c>
      <c r="K1043" s="624">
        <f>'7. LISTADO DE PELÍCULAS'!K822</f>
        <v>0</v>
      </c>
      <c r="L1043" s="622">
        <f>'7. LISTADO DE PELÍCULAS'!L822</f>
        <v>0</v>
      </c>
      <c r="M1043" s="623">
        <f>'7. LISTADO DE PELÍCULAS'!M822</f>
        <v>0</v>
      </c>
      <c r="N1043" s="624">
        <f>'7. LISTADO DE PELÍCULAS'!N822</f>
        <v>0</v>
      </c>
      <c r="O1043" s="32"/>
    </row>
    <row r="1044" spans="2:15" s="352" customFormat="1" ht="35.1" customHeight="1" x14ac:dyDescent="0.25">
      <c r="B1044" s="618">
        <f>'7. LISTADO DE PELÍCULAS'!B823</f>
        <v>0</v>
      </c>
      <c r="C1044" s="619">
        <f>'7. LISTADO DE PELÍCULAS'!C823</f>
        <v>0</v>
      </c>
      <c r="D1044" s="618">
        <f>'7. LISTADO DE PELÍCULAS'!D823</f>
        <v>0</v>
      </c>
      <c r="E1044" s="625" t="e">
        <f>VLOOKUP(D1044,PAÍSES!$A$2:$C$200,3,FALSE)</f>
        <v>#N/A</v>
      </c>
      <c r="F1044" s="622">
        <f>'7. LISTADO DE PELÍCULAS'!F823</f>
        <v>0</v>
      </c>
      <c r="G1044" s="624">
        <f>'7. LISTADO DE PELÍCULAS'!G823</f>
        <v>0</v>
      </c>
      <c r="H1044" s="622">
        <f>'7. LISTADO DE PELÍCULAS'!H823</f>
        <v>0</v>
      </c>
      <c r="I1044" s="623">
        <f>'7. LISTADO DE PELÍCULAS'!I823</f>
        <v>0</v>
      </c>
      <c r="J1044" s="623">
        <f>'7. LISTADO DE PELÍCULAS'!J823</f>
        <v>0</v>
      </c>
      <c r="K1044" s="624">
        <f>'7. LISTADO DE PELÍCULAS'!K823</f>
        <v>0</v>
      </c>
      <c r="L1044" s="622">
        <f>'7. LISTADO DE PELÍCULAS'!L823</f>
        <v>0</v>
      </c>
      <c r="M1044" s="623">
        <f>'7. LISTADO DE PELÍCULAS'!M823</f>
        <v>0</v>
      </c>
      <c r="N1044" s="624">
        <f>'7. LISTADO DE PELÍCULAS'!N823</f>
        <v>0</v>
      </c>
      <c r="O1044" s="32"/>
    </row>
    <row r="1045" spans="2:15" s="352" customFormat="1" ht="35.1" customHeight="1" x14ac:dyDescent="0.25">
      <c r="B1045" s="618">
        <f>'7. LISTADO DE PELÍCULAS'!B824</f>
        <v>0</v>
      </c>
      <c r="C1045" s="619">
        <f>'7. LISTADO DE PELÍCULAS'!C824</f>
        <v>0</v>
      </c>
      <c r="D1045" s="618">
        <f>'7. LISTADO DE PELÍCULAS'!D824</f>
        <v>0</v>
      </c>
      <c r="E1045" s="625" t="e">
        <f>VLOOKUP(D1045,PAÍSES!$A$2:$C$200,3,FALSE)</f>
        <v>#N/A</v>
      </c>
      <c r="F1045" s="622">
        <f>'7. LISTADO DE PELÍCULAS'!F824</f>
        <v>0</v>
      </c>
      <c r="G1045" s="624">
        <f>'7. LISTADO DE PELÍCULAS'!G824</f>
        <v>0</v>
      </c>
      <c r="H1045" s="622">
        <f>'7. LISTADO DE PELÍCULAS'!H824</f>
        <v>0</v>
      </c>
      <c r="I1045" s="623">
        <f>'7. LISTADO DE PELÍCULAS'!I824</f>
        <v>0</v>
      </c>
      <c r="J1045" s="623">
        <f>'7. LISTADO DE PELÍCULAS'!J824</f>
        <v>0</v>
      </c>
      <c r="K1045" s="624">
        <f>'7. LISTADO DE PELÍCULAS'!K824</f>
        <v>0</v>
      </c>
      <c r="L1045" s="622">
        <f>'7. LISTADO DE PELÍCULAS'!L824</f>
        <v>0</v>
      </c>
      <c r="M1045" s="623">
        <f>'7. LISTADO DE PELÍCULAS'!M824</f>
        <v>0</v>
      </c>
      <c r="N1045" s="624">
        <f>'7. LISTADO DE PELÍCULAS'!N824</f>
        <v>0</v>
      </c>
      <c r="O1045" s="32"/>
    </row>
    <row r="1046" spans="2:15" s="352" customFormat="1" ht="35.1" customHeight="1" x14ac:dyDescent="0.25">
      <c r="B1046" s="618">
        <f>'7. LISTADO DE PELÍCULAS'!B825</f>
        <v>0</v>
      </c>
      <c r="C1046" s="619">
        <f>'7. LISTADO DE PELÍCULAS'!C825</f>
        <v>0</v>
      </c>
      <c r="D1046" s="618">
        <f>'7. LISTADO DE PELÍCULAS'!D825</f>
        <v>0</v>
      </c>
      <c r="E1046" s="625" t="e">
        <f>VLOOKUP(D1046,PAÍSES!$A$2:$C$200,3,FALSE)</f>
        <v>#N/A</v>
      </c>
      <c r="F1046" s="622">
        <f>'7. LISTADO DE PELÍCULAS'!F825</f>
        <v>0</v>
      </c>
      <c r="G1046" s="624">
        <f>'7. LISTADO DE PELÍCULAS'!G825</f>
        <v>0</v>
      </c>
      <c r="H1046" s="622">
        <f>'7. LISTADO DE PELÍCULAS'!H825</f>
        <v>0</v>
      </c>
      <c r="I1046" s="623">
        <f>'7. LISTADO DE PELÍCULAS'!I825</f>
        <v>0</v>
      </c>
      <c r="J1046" s="623">
        <f>'7. LISTADO DE PELÍCULAS'!J825</f>
        <v>0</v>
      </c>
      <c r="K1046" s="624">
        <f>'7. LISTADO DE PELÍCULAS'!K825</f>
        <v>0</v>
      </c>
      <c r="L1046" s="622">
        <f>'7. LISTADO DE PELÍCULAS'!L825</f>
        <v>0</v>
      </c>
      <c r="M1046" s="623">
        <f>'7. LISTADO DE PELÍCULAS'!M825</f>
        <v>0</v>
      </c>
      <c r="N1046" s="624">
        <f>'7. LISTADO DE PELÍCULAS'!N825</f>
        <v>0</v>
      </c>
      <c r="O1046" s="32"/>
    </row>
    <row r="1047" spans="2:15" s="352" customFormat="1" ht="35.1" customHeight="1" x14ac:dyDescent="0.25">
      <c r="B1047" s="618">
        <f>'7. LISTADO DE PELÍCULAS'!B826</f>
        <v>0</v>
      </c>
      <c r="C1047" s="619">
        <f>'7. LISTADO DE PELÍCULAS'!C826</f>
        <v>0</v>
      </c>
      <c r="D1047" s="618">
        <f>'7. LISTADO DE PELÍCULAS'!D826</f>
        <v>0</v>
      </c>
      <c r="E1047" s="625" t="e">
        <f>VLOOKUP(D1047,PAÍSES!$A$2:$C$200,3,FALSE)</f>
        <v>#N/A</v>
      </c>
      <c r="F1047" s="622">
        <f>'7. LISTADO DE PELÍCULAS'!F826</f>
        <v>0</v>
      </c>
      <c r="G1047" s="624">
        <f>'7. LISTADO DE PELÍCULAS'!G826</f>
        <v>0</v>
      </c>
      <c r="H1047" s="622">
        <f>'7. LISTADO DE PELÍCULAS'!H826</f>
        <v>0</v>
      </c>
      <c r="I1047" s="623">
        <f>'7. LISTADO DE PELÍCULAS'!I826</f>
        <v>0</v>
      </c>
      <c r="J1047" s="623">
        <f>'7. LISTADO DE PELÍCULAS'!J826</f>
        <v>0</v>
      </c>
      <c r="K1047" s="624">
        <f>'7. LISTADO DE PELÍCULAS'!K826</f>
        <v>0</v>
      </c>
      <c r="L1047" s="622">
        <f>'7. LISTADO DE PELÍCULAS'!L826</f>
        <v>0</v>
      </c>
      <c r="M1047" s="623">
        <f>'7. LISTADO DE PELÍCULAS'!M826</f>
        <v>0</v>
      </c>
      <c r="N1047" s="624">
        <f>'7. LISTADO DE PELÍCULAS'!N826</f>
        <v>0</v>
      </c>
      <c r="O1047" s="32"/>
    </row>
    <row r="1048" spans="2:15" s="352" customFormat="1" ht="35.1" customHeight="1" x14ac:dyDescent="0.25">
      <c r="B1048" s="618">
        <f>'7. LISTADO DE PELÍCULAS'!B827</f>
        <v>0</v>
      </c>
      <c r="C1048" s="619">
        <f>'7. LISTADO DE PELÍCULAS'!C827</f>
        <v>0</v>
      </c>
      <c r="D1048" s="618">
        <f>'7. LISTADO DE PELÍCULAS'!D827</f>
        <v>0</v>
      </c>
      <c r="E1048" s="625" t="e">
        <f>VLOOKUP(D1048,PAÍSES!$A$2:$C$200,3,FALSE)</f>
        <v>#N/A</v>
      </c>
      <c r="F1048" s="622">
        <f>'7. LISTADO DE PELÍCULAS'!F827</f>
        <v>0</v>
      </c>
      <c r="G1048" s="624">
        <f>'7. LISTADO DE PELÍCULAS'!G827</f>
        <v>0</v>
      </c>
      <c r="H1048" s="622">
        <f>'7. LISTADO DE PELÍCULAS'!H827</f>
        <v>0</v>
      </c>
      <c r="I1048" s="623">
        <f>'7. LISTADO DE PELÍCULAS'!I827</f>
        <v>0</v>
      </c>
      <c r="J1048" s="623">
        <f>'7. LISTADO DE PELÍCULAS'!J827</f>
        <v>0</v>
      </c>
      <c r="K1048" s="624">
        <f>'7. LISTADO DE PELÍCULAS'!K827</f>
        <v>0</v>
      </c>
      <c r="L1048" s="622">
        <f>'7. LISTADO DE PELÍCULAS'!L827</f>
        <v>0</v>
      </c>
      <c r="M1048" s="623">
        <f>'7. LISTADO DE PELÍCULAS'!M827</f>
        <v>0</v>
      </c>
      <c r="N1048" s="624">
        <f>'7. LISTADO DE PELÍCULAS'!N827</f>
        <v>0</v>
      </c>
      <c r="O1048" s="32"/>
    </row>
    <row r="1049" spans="2:15" s="352" customFormat="1" ht="35.1" customHeight="1" x14ac:dyDescent="0.25">
      <c r="B1049" s="618">
        <f>'7. LISTADO DE PELÍCULAS'!B828</f>
        <v>0</v>
      </c>
      <c r="C1049" s="619">
        <f>'7. LISTADO DE PELÍCULAS'!C828</f>
        <v>0</v>
      </c>
      <c r="D1049" s="618">
        <f>'7. LISTADO DE PELÍCULAS'!D828</f>
        <v>0</v>
      </c>
      <c r="E1049" s="625" t="e">
        <f>VLOOKUP(D1049,PAÍSES!$A$2:$C$200,3,FALSE)</f>
        <v>#N/A</v>
      </c>
      <c r="F1049" s="622">
        <f>'7. LISTADO DE PELÍCULAS'!F828</f>
        <v>0</v>
      </c>
      <c r="G1049" s="624">
        <f>'7. LISTADO DE PELÍCULAS'!G828</f>
        <v>0</v>
      </c>
      <c r="H1049" s="622">
        <f>'7. LISTADO DE PELÍCULAS'!H828</f>
        <v>0</v>
      </c>
      <c r="I1049" s="623">
        <f>'7. LISTADO DE PELÍCULAS'!I828</f>
        <v>0</v>
      </c>
      <c r="J1049" s="623">
        <f>'7. LISTADO DE PELÍCULAS'!J828</f>
        <v>0</v>
      </c>
      <c r="K1049" s="624">
        <f>'7. LISTADO DE PELÍCULAS'!K828</f>
        <v>0</v>
      </c>
      <c r="L1049" s="622">
        <f>'7. LISTADO DE PELÍCULAS'!L828</f>
        <v>0</v>
      </c>
      <c r="M1049" s="623">
        <f>'7. LISTADO DE PELÍCULAS'!M828</f>
        <v>0</v>
      </c>
      <c r="N1049" s="624">
        <f>'7. LISTADO DE PELÍCULAS'!N828</f>
        <v>0</v>
      </c>
      <c r="O1049" s="32"/>
    </row>
    <row r="1050" spans="2:15" s="352" customFormat="1" ht="35.1" customHeight="1" x14ac:dyDescent="0.25">
      <c r="B1050" s="618">
        <f>'7. LISTADO DE PELÍCULAS'!B829</f>
        <v>0</v>
      </c>
      <c r="C1050" s="619">
        <f>'7. LISTADO DE PELÍCULAS'!C829</f>
        <v>0</v>
      </c>
      <c r="D1050" s="618">
        <f>'7. LISTADO DE PELÍCULAS'!D829</f>
        <v>0</v>
      </c>
      <c r="E1050" s="625" t="e">
        <f>VLOOKUP(D1050,PAÍSES!$A$2:$C$200,3,FALSE)</f>
        <v>#N/A</v>
      </c>
      <c r="F1050" s="622">
        <f>'7. LISTADO DE PELÍCULAS'!F829</f>
        <v>0</v>
      </c>
      <c r="G1050" s="624">
        <f>'7. LISTADO DE PELÍCULAS'!G829</f>
        <v>0</v>
      </c>
      <c r="H1050" s="622">
        <f>'7. LISTADO DE PELÍCULAS'!H829</f>
        <v>0</v>
      </c>
      <c r="I1050" s="623">
        <f>'7. LISTADO DE PELÍCULAS'!I829</f>
        <v>0</v>
      </c>
      <c r="J1050" s="623">
        <f>'7. LISTADO DE PELÍCULAS'!J829</f>
        <v>0</v>
      </c>
      <c r="K1050" s="624">
        <f>'7. LISTADO DE PELÍCULAS'!K829</f>
        <v>0</v>
      </c>
      <c r="L1050" s="622">
        <f>'7. LISTADO DE PELÍCULAS'!L829</f>
        <v>0</v>
      </c>
      <c r="M1050" s="623">
        <f>'7. LISTADO DE PELÍCULAS'!M829</f>
        <v>0</v>
      </c>
      <c r="N1050" s="624">
        <f>'7. LISTADO DE PELÍCULAS'!N829</f>
        <v>0</v>
      </c>
      <c r="O1050" s="32"/>
    </row>
    <row r="1051" spans="2:15" s="352" customFormat="1" ht="35.1" customHeight="1" x14ac:dyDescent="0.25">
      <c r="B1051" s="618">
        <f>'7. LISTADO DE PELÍCULAS'!B830</f>
        <v>0</v>
      </c>
      <c r="C1051" s="619">
        <f>'7. LISTADO DE PELÍCULAS'!C830</f>
        <v>0</v>
      </c>
      <c r="D1051" s="618">
        <f>'7. LISTADO DE PELÍCULAS'!D830</f>
        <v>0</v>
      </c>
      <c r="E1051" s="625" t="e">
        <f>VLOOKUP(D1051,PAÍSES!$A$2:$C$200,3,FALSE)</f>
        <v>#N/A</v>
      </c>
      <c r="F1051" s="622">
        <f>'7. LISTADO DE PELÍCULAS'!F830</f>
        <v>0</v>
      </c>
      <c r="G1051" s="624">
        <f>'7. LISTADO DE PELÍCULAS'!G830</f>
        <v>0</v>
      </c>
      <c r="H1051" s="622">
        <f>'7. LISTADO DE PELÍCULAS'!H830</f>
        <v>0</v>
      </c>
      <c r="I1051" s="623">
        <f>'7. LISTADO DE PELÍCULAS'!I830</f>
        <v>0</v>
      </c>
      <c r="J1051" s="623">
        <f>'7. LISTADO DE PELÍCULAS'!J830</f>
        <v>0</v>
      </c>
      <c r="K1051" s="624">
        <f>'7. LISTADO DE PELÍCULAS'!K830</f>
        <v>0</v>
      </c>
      <c r="L1051" s="622">
        <f>'7. LISTADO DE PELÍCULAS'!L830</f>
        <v>0</v>
      </c>
      <c r="M1051" s="623">
        <f>'7. LISTADO DE PELÍCULAS'!M830</f>
        <v>0</v>
      </c>
      <c r="N1051" s="624">
        <f>'7. LISTADO DE PELÍCULAS'!N830</f>
        <v>0</v>
      </c>
      <c r="O1051" s="32"/>
    </row>
    <row r="1052" spans="2:15" s="352" customFormat="1" ht="35.1" customHeight="1" x14ac:dyDescent="0.25">
      <c r="B1052" s="618">
        <f>'7. LISTADO DE PELÍCULAS'!B831</f>
        <v>0</v>
      </c>
      <c r="C1052" s="619">
        <f>'7. LISTADO DE PELÍCULAS'!C831</f>
        <v>0</v>
      </c>
      <c r="D1052" s="618">
        <f>'7. LISTADO DE PELÍCULAS'!D831</f>
        <v>0</v>
      </c>
      <c r="E1052" s="625" t="e">
        <f>VLOOKUP(D1052,PAÍSES!$A$2:$C$200,3,FALSE)</f>
        <v>#N/A</v>
      </c>
      <c r="F1052" s="622">
        <f>'7. LISTADO DE PELÍCULAS'!F831</f>
        <v>0</v>
      </c>
      <c r="G1052" s="624">
        <f>'7. LISTADO DE PELÍCULAS'!G831</f>
        <v>0</v>
      </c>
      <c r="H1052" s="622">
        <f>'7. LISTADO DE PELÍCULAS'!H831</f>
        <v>0</v>
      </c>
      <c r="I1052" s="623">
        <f>'7. LISTADO DE PELÍCULAS'!I831</f>
        <v>0</v>
      </c>
      <c r="J1052" s="623">
        <f>'7. LISTADO DE PELÍCULAS'!J831</f>
        <v>0</v>
      </c>
      <c r="K1052" s="624">
        <f>'7. LISTADO DE PELÍCULAS'!K831</f>
        <v>0</v>
      </c>
      <c r="L1052" s="622">
        <f>'7. LISTADO DE PELÍCULAS'!L831</f>
        <v>0</v>
      </c>
      <c r="M1052" s="623">
        <f>'7. LISTADO DE PELÍCULAS'!M831</f>
        <v>0</v>
      </c>
      <c r="N1052" s="624">
        <f>'7. LISTADO DE PELÍCULAS'!N831</f>
        <v>0</v>
      </c>
      <c r="O1052" s="32"/>
    </row>
    <row r="1053" spans="2:15" s="352" customFormat="1" ht="35.1" customHeight="1" x14ac:dyDescent="0.25">
      <c r="B1053" s="618">
        <f>'7. LISTADO DE PELÍCULAS'!B832</f>
        <v>0</v>
      </c>
      <c r="C1053" s="619">
        <f>'7. LISTADO DE PELÍCULAS'!C832</f>
        <v>0</v>
      </c>
      <c r="D1053" s="618">
        <f>'7. LISTADO DE PELÍCULAS'!D832</f>
        <v>0</v>
      </c>
      <c r="E1053" s="625" t="e">
        <f>VLOOKUP(D1053,PAÍSES!$A$2:$C$200,3,FALSE)</f>
        <v>#N/A</v>
      </c>
      <c r="F1053" s="622">
        <f>'7. LISTADO DE PELÍCULAS'!F832</f>
        <v>0</v>
      </c>
      <c r="G1053" s="624">
        <f>'7. LISTADO DE PELÍCULAS'!G832</f>
        <v>0</v>
      </c>
      <c r="H1053" s="622">
        <f>'7. LISTADO DE PELÍCULAS'!H832</f>
        <v>0</v>
      </c>
      <c r="I1053" s="623">
        <f>'7. LISTADO DE PELÍCULAS'!I832</f>
        <v>0</v>
      </c>
      <c r="J1053" s="623">
        <f>'7. LISTADO DE PELÍCULAS'!J832</f>
        <v>0</v>
      </c>
      <c r="K1053" s="624">
        <f>'7. LISTADO DE PELÍCULAS'!K832</f>
        <v>0</v>
      </c>
      <c r="L1053" s="622">
        <f>'7. LISTADO DE PELÍCULAS'!L832</f>
        <v>0</v>
      </c>
      <c r="M1053" s="623">
        <f>'7. LISTADO DE PELÍCULAS'!M832</f>
        <v>0</v>
      </c>
      <c r="N1053" s="624">
        <f>'7. LISTADO DE PELÍCULAS'!N832</f>
        <v>0</v>
      </c>
      <c r="O1053" s="32"/>
    </row>
    <row r="1054" spans="2:15" s="352" customFormat="1" ht="35.1" customHeight="1" x14ac:dyDescent="0.25">
      <c r="B1054" s="618">
        <f>'7. LISTADO DE PELÍCULAS'!B833</f>
        <v>0</v>
      </c>
      <c r="C1054" s="619">
        <f>'7. LISTADO DE PELÍCULAS'!C833</f>
        <v>0</v>
      </c>
      <c r="D1054" s="618">
        <f>'7. LISTADO DE PELÍCULAS'!D833</f>
        <v>0</v>
      </c>
      <c r="E1054" s="625" t="e">
        <f>VLOOKUP(D1054,PAÍSES!$A$2:$C$200,3,FALSE)</f>
        <v>#N/A</v>
      </c>
      <c r="F1054" s="622">
        <f>'7. LISTADO DE PELÍCULAS'!F833</f>
        <v>0</v>
      </c>
      <c r="G1054" s="624">
        <f>'7. LISTADO DE PELÍCULAS'!G833</f>
        <v>0</v>
      </c>
      <c r="H1054" s="622">
        <f>'7. LISTADO DE PELÍCULAS'!H833</f>
        <v>0</v>
      </c>
      <c r="I1054" s="623">
        <f>'7. LISTADO DE PELÍCULAS'!I833</f>
        <v>0</v>
      </c>
      <c r="J1054" s="623">
        <f>'7. LISTADO DE PELÍCULAS'!J833</f>
        <v>0</v>
      </c>
      <c r="K1054" s="624">
        <f>'7. LISTADO DE PELÍCULAS'!K833</f>
        <v>0</v>
      </c>
      <c r="L1054" s="622">
        <f>'7. LISTADO DE PELÍCULAS'!L833</f>
        <v>0</v>
      </c>
      <c r="M1054" s="623">
        <f>'7. LISTADO DE PELÍCULAS'!M833</f>
        <v>0</v>
      </c>
      <c r="N1054" s="624">
        <f>'7. LISTADO DE PELÍCULAS'!N833</f>
        <v>0</v>
      </c>
      <c r="O1054" s="32"/>
    </row>
    <row r="1055" spans="2:15" s="352" customFormat="1" ht="35.1" customHeight="1" x14ac:dyDescent="0.25">
      <c r="B1055" s="618">
        <f>'7. LISTADO DE PELÍCULAS'!B834</f>
        <v>0</v>
      </c>
      <c r="C1055" s="619">
        <f>'7. LISTADO DE PELÍCULAS'!C834</f>
        <v>0</v>
      </c>
      <c r="D1055" s="618">
        <f>'7. LISTADO DE PELÍCULAS'!D834</f>
        <v>0</v>
      </c>
      <c r="E1055" s="625" t="e">
        <f>VLOOKUP(D1055,PAÍSES!$A$2:$C$200,3,FALSE)</f>
        <v>#N/A</v>
      </c>
      <c r="F1055" s="622">
        <f>'7. LISTADO DE PELÍCULAS'!F834</f>
        <v>0</v>
      </c>
      <c r="G1055" s="624">
        <f>'7. LISTADO DE PELÍCULAS'!G834</f>
        <v>0</v>
      </c>
      <c r="H1055" s="622">
        <f>'7. LISTADO DE PELÍCULAS'!H834</f>
        <v>0</v>
      </c>
      <c r="I1055" s="623">
        <f>'7. LISTADO DE PELÍCULAS'!I834</f>
        <v>0</v>
      </c>
      <c r="J1055" s="623">
        <f>'7. LISTADO DE PELÍCULAS'!J834</f>
        <v>0</v>
      </c>
      <c r="K1055" s="624">
        <f>'7. LISTADO DE PELÍCULAS'!K834</f>
        <v>0</v>
      </c>
      <c r="L1055" s="622">
        <f>'7. LISTADO DE PELÍCULAS'!L834</f>
        <v>0</v>
      </c>
      <c r="M1055" s="623">
        <f>'7. LISTADO DE PELÍCULAS'!M834</f>
        <v>0</v>
      </c>
      <c r="N1055" s="624">
        <f>'7. LISTADO DE PELÍCULAS'!N834</f>
        <v>0</v>
      </c>
      <c r="O1055" s="32"/>
    </row>
    <row r="1056" spans="2:15" s="352" customFormat="1" ht="35.1" customHeight="1" x14ac:dyDescent="0.25">
      <c r="B1056" s="618">
        <f>'7. LISTADO DE PELÍCULAS'!B835</f>
        <v>0</v>
      </c>
      <c r="C1056" s="619">
        <f>'7. LISTADO DE PELÍCULAS'!C835</f>
        <v>0</v>
      </c>
      <c r="D1056" s="618">
        <f>'7. LISTADO DE PELÍCULAS'!D835</f>
        <v>0</v>
      </c>
      <c r="E1056" s="625" t="e">
        <f>VLOOKUP(D1056,PAÍSES!$A$2:$C$200,3,FALSE)</f>
        <v>#N/A</v>
      </c>
      <c r="F1056" s="622">
        <f>'7. LISTADO DE PELÍCULAS'!F835</f>
        <v>0</v>
      </c>
      <c r="G1056" s="624">
        <f>'7. LISTADO DE PELÍCULAS'!G835</f>
        <v>0</v>
      </c>
      <c r="H1056" s="622">
        <f>'7. LISTADO DE PELÍCULAS'!H835</f>
        <v>0</v>
      </c>
      <c r="I1056" s="623">
        <f>'7. LISTADO DE PELÍCULAS'!I835</f>
        <v>0</v>
      </c>
      <c r="J1056" s="623">
        <f>'7. LISTADO DE PELÍCULAS'!J835</f>
        <v>0</v>
      </c>
      <c r="K1056" s="624">
        <f>'7. LISTADO DE PELÍCULAS'!K835</f>
        <v>0</v>
      </c>
      <c r="L1056" s="622">
        <f>'7. LISTADO DE PELÍCULAS'!L835</f>
        <v>0</v>
      </c>
      <c r="M1056" s="623">
        <f>'7. LISTADO DE PELÍCULAS'!M835</f>
        <v>0</v>
      </c>
      <c r="N1056" s="624">
        <f>'7. LISTADO DE PELÍCULAS'!N835</f>
        <v>0</v>
      </c>
      <c r="O1056" s="32"/>
    </row>
    <row r="1057" spans="2:15" s="352" customFormat="1" ht="35.1" customHeight="1" x14ac:dyDescent="0.25">
      <c r="B1057" s="618">
        <f>'7. LISTADO DE PELÍCULAS'!B836</f>
        <v>0</v>
      </c>
      <c r="C1057" s="619">
        <f>'7. LISTADO DE PELÍCULAS'!C836</f>
        <v>0</v>
      </c>
      <c r="D1057" s="618">
        <f>'7. LISTADO DE PELÍCULAS'!D836</f>
        <v>0</v>
      </c>
      <c r="E1057" s="625" t="e">
        <f>VLOOKUP(D1057,PAÍSES!$A$2:$C$200,3,FALSE)</f>
        <v>#N/A</v>
      </c>
      <c r="F1057" s="622">
        <f>'7. LISTADO DE PELÍCULAS'!F836</f>
        <v>0</v>
      </c>
      <c r="G1057" s="624">
        <f>'7. LISTADO DE PELÍCULAS'!G836</f>
        <v>0</v>
      </c>
      <c r="H1057" s="622">
        <f>'7. LISTADO DE PELÍCULAS'!H836</f>
        <v>0</v>
      </c>
      <c r="I1057" s="623">
        <f>'7. LISTADO DE PELÍCULAS'!I836</f>
        <v>0</v>
      </c>
      <c r="J1057" s="623">
        <f>'7. LISTADO DE PELÍCULAS'!J836</f>
        <v>0</v>
      </c>
      <c r="K1057" s="624">
        <f>'7. LISTADO DE PELÍCULAS'!K836</f>
        <v>0</v>
      </c>
      <c r="L1057" s="622">
        <f>'7. LISTADO DE PELÍCULAS'!L836</f>
        <v>0</v>
      </c>
      <c r="M1057" s="623">
        <f>'7. LISTADO DE PELÍCULAS'!M836</f>
        <v>0</v>
      </c>
      <c r="N1057" s="624">
        <f>'7. LISTADO DE PELÍCULAS'!N836</f>
        <v>0</v>
      </c>
      <c r="O1057" s="32"/>
    </row>
    <row r="1058" spans="2:15" s="352" customFormat="1" ht="35.1" customHeight="1" x14ac:dyDescent="0.25">
      <c r="B1058" s="618">
        <f>'7. LISTADO DE PELÍCULAS'!B837</f>
        <v>0</v>
      </c>
      <c r="C1058" s="619">
        <f>'7. LISTADO DE PELÍCULAS'!C837</f>
        <v>0</v>
      </c>
      <c r="D1058" s="618">
        <f>'7. LISTADO DE PELÍCULAS'!D837</f>
        <v>0</v>
      </c>
      <c r="E1058" s="625" t="e">
        <f>VLOOKUP(D1058,PAÍSES!$A$2:$C$200,3,FALSE)</f>
        <v>#N/A</v>
      </c>
      <c r="F1058" s="622">
        <f>'7. LISTADO DE PELÍCULAS'!F837</f>
        <v>0</v>
      </c>
      <c r="G1058" s="624">
        <f>'7. LISTADO DE PELÍCULAS'!G837</f>
        <v>0</v>
      </c>
      <c r="H1058" s="622">
        <f>'7. LISTADO DE PELÍCULAS'!H837</f>
        <v>0</v>
      </c>
      <c r="I1058" s="623">
        <f>'7. LISTADO DE PELÍCULAS'!I837</f>
        <v>0</v>
      </c>
      <c r="J1058" s="623">
        <f>'7. LISTADO DE PELÍCULAS'!J837</f>
        <v>0</v>
      </c>
      <c r="K1058" s="624">
        <f>'7. LISTADO DE PELÍCULAS'!K837</f>
        <v>0</v>
      </c>
      <c r="L1058" s="622">
        <f>'7. LISTADO DE PELÍCULAS'!L837</f>
        <v>0</v>
      </c>
      <c r="M1058" s="623">
        <f>'7. LISTADO DE PELÍCULAS'!M837</f>
        <v>0</v>
      </c>
      <c r="N1058" s="624">
        <f>'7. LISTADO DE PELÍCULAS'!N837</f>
        <v>0</v>
      </c>
      <c r="O1058" s="32"/>
    </row>
    <row r="1059" spans="2:15" s="352" customFormat="1" ht="35.1" customHeight="1" x14ac:dyDescent="0.25">
      <c r="B1059" s="618">
        <f>'7. LISTADO DE PELÍCULAS'!B838</f>
        <v>0</v>
      </c>
      <c r="C1059" s="619">
        <f>'7. LISTADO DE PELÍCULAS'!C838</f>
        <v>0</v>
      </c>
      <c r="D1059" s="618">
        <f>'7. LISTADO DE PELÍCULAS'!D838</f>
        <v>0</v>
      </c>
      <c r="E1059" s="625" t="e">
        <f>VLOOKUP(D1059,PAÍSES!$A$2:$C$200,3,FALSE)</f>
        <v>#N/A</v>
      </c>
      <c r="F1059" s="622">
        <f>'7. LISTADO DE PELÍCULAS'!F838</f>
        <v>0</v>
      </c>
      <c r="G1059" s="624">
        <f>'7. LISTADO DE PELÍCULAS'!G838</f>
        <v>0</v>
      </c>
      <c r="H1059" s="622">
        <f>'7. LISTADO DE PELÍCULAS'!H838</f>
        <v>0</v>
      </c>
      <c r="I1059" s="623">
        <f>'7. LISTADO DE PELÍCULAS'!I838</f>
        <v>0</v>
      </c>
      <c r="J1059" s="623">
        <f>'7. LISTADO DE PELÍCULAS'!J838</f>
        <v>0</v>
      </c>
      <c r="K1059" s="624">
        <f>'7. LISTADO DE PELÍCULAS'!K838</f>
        <v>0</v>
      </c>
      <c r="L1059" s="622">
        <f>'7. LISTADO DE PELÍCULAS'!L838</f>
        <v>0</v>
      </c>
      <c r="M1059" s="623">
        <f>'7. LISTADO DE PELÍCULAS'!M838</f>
        <v>0</v>
      </c>
      <c r="N1059" s="624">
        <f>'7. LISTADO DE PELÍCULAS'!N838</f>
        <v>0</v>
      </c>
      <c r="O1059" s="32"/>
    </row>
    <row r="1060" spans="2:15" s="352" customFormat="1" ht="35.1" customHeight="1" x14ac:dyDescent="0.25">
      <c r="B1060" s="618">
        <f>'7. LISTADO DE PELÍCULAS'!B839</f>
        <v>0</v>
      </c>
      <c r="C1060" s="619">
        <f>'7. LISTADO DE PELÍCULAS'!C839</f>
        <v>0</v>
      </c>
      <c r="D1060" s="618">
        <f>'7. LISTADO DE PELÍCULAS'!D839</f>
        <v>0</v>
      </c>
      <c r="E1060" s="625" t="e">
        <f>VLOOKUP(D1060,PAÍSES!$A$2:$C$200,3,FALSE)</f>
        <v>#N/A</v>
      </c>
      <c r="F1060" s="622">
        <f>'7. LISTADO DE PELÍCULAS'!F839</f>
        <v>0</v>
      </c>
      <c r="G1060" s="624">
        <f>'7. LISTADO DE PELÍCULAS'!G839</f>
        <v>0</v>
      </c>
      <c r="H1060" s="622">
        <f>'7. LISTADO DE PELÍCULAS'!H839</f>
        <v>0</v>
      </c>
      <c r="I1060" s="623">
        <f>'7. LISTADO DE PELÍCULAS'!I839</f>
        <v>0</v>
      </c>
      <c r="J1060" s="623">
        <f>'7. LISTADO DE PELÍCULAS'!J839</f>
        <v>0</v>
      </c>
      <c r="K1060" s="624">
        <f>'7. LISTADO DE PELÍCULAS'!K839</f>
        <v>0</v>
      </c>
      <c r="L1060" s="622">
        <f>'7. LISTADO DE PELÍCULAS'!L839</f>
        <v>0</v>
      </c>
      <c r="M1060" s="623">
        <f>'7. LISTADO DE PELÍCULAS'!M839</f>
        <v>0</v>
      </c>
      <c r="N1060" s="624">
        <f>'7. LISTADO DE PELÍCULAS'!N839</f>
        <v>0</v>
      </c>
      <c r="O1060" s="32"/>
    </row>
    <row r="1061" spans="2:15" s="352" customFormat="1" ht="35.1" customHeight="1" x14ac:dyDescent="0.25">
      <c r="B1061" s="618">
        <f>'7. LISTADO DE PELÍCULAS'!B840</f>
        <v>0</v>
      </c>
      <c r="C1061" s="619">
        <f>'7. LISTADO DE PELÍCULAS'!C840</f>
        <v>0</v>
      </c>
      <c r="D1061" s="618">
        <f>'7. LISTADO DE PELÍCULAS'!D840</f>
        <v>0</v>
      </c>
      <c r="E1061" s="625" t="e">
        <f>VLOOKUP(D1061,PAÍSES!$A$2:$C$200,3,FALSE)</f>
        <v>#N/A</v>
      </c>
      <c r="F1061" s="622">
        <f>'7. LISTADO DE PELÍCULAS'!F840</f>
        <v>0</v>
      </c>
      <c r="G1061" s="624">
        <f>'7. LISTADO DE PELÍCULAS'!G840</f>
        <v>0</v>
      </c>
      <c r="H1061" s="622">
        <f>'7. LISTADO DE PELÍCULAS'!H840</f>
        <v>0</v>
      </c>
      <c r="I1061" s="623">
        <f>'7. LISTADO DE PELÍCULAS'!I840</f>
        <v>0</v>
      </c>
      <c r="J1061" s="623">
        <f>'7. LISTADO DE PELÍCULAS'!J840</f>
        <v>0</v>
      </c>
      <c r="K1061" s="624">
        <f>'7. LISTADO DE PELÍCULAS'!K840</f>
        <v>0</v>
      </c>
      <c r="L1061" s="622">
        <f>'7. LISTADO DE PELÍCULAS'!L840</f>
        <v>0</v>
      </c>
      <c r="M1061" s="623">
        <f>'7. LISTADO DE PELÍCULAS'!M840</f>
        <v>0</v>
      </c>
      <c r="N1061" s="624">
        <f>'7. LISTADO DE PELÍCULAS'!N840</f>
        <v>0</v>
      </c>
      <c r="O1061" s="32"/>
    </row>
    <row r="1062" spans="2:15" s="352" customFormat="1" ht="35.1" customHeight="1" x14ac:dyDescent="0.25">
      <c r="B1062" s="618">
        <f>'7. LISTADO DE PELÍCULAS'!B841</f>
        <v>0</v>
      </c>
      <c r="C1062" s="619">
        <f>'7. LISTADO DE PELÍCULAS'!C841</f>
        <v>0</v>
      </c>
      <c r="D1062" s="618">
        <f>'7. LISTADO DE PELÍCULAS'!D841</f>
        <v>0</v>
      </c>
      <c r="E1062" s="625" t="e">
        <f>VLOOKUP(D1062,PAÍSES!$A$2:$C$200,3,FALSE)</f>
        <v>#N/A</v>
      </c>
      <c r="F1062" s="622">
        <f>'7. LISTADO DE PELÍCULAS'!F841</f>
        <v>0</v>
      </c>
      <c r="G1062" s="624">
        <f>'7. LISTADO DE PELÍCULAS'!G841</f>
        <v>0</v>
      </c>
      <c r="H1062" s="622">
        <f>'7. LISTADO DE PELÍCULAS'!H841</f>
        <v>0</v>
      </c>
      <c r="I1062" s="623">
        <f>'7. LISTADO DE PELÍCULAS'!I841</f>
        <v>0</v>
      </c>
      <c r="J1062" s="623">
        <f>'7. LISTADO DE PELÍCULAS'!J841</f>
        <v>0</v>
      </c>
      <c r="K1062" s="624">
        <f>'7. LISTADO DE PELÍCULAS'!K841</f>
        <v>0</v>
      </c>
      <c r="L1062" s="622">
        <f>'7. LISTADO DE PELÍCULAS'!L841</f>
        <v>0</v>
      </c>
      <c r="M1062" s="623">
        <f>'7. LISTADO DE PELÍCULAS'!M841</f>
        <v>0</v>
      </c>
      <c r="N1062" s="624">
        <f>'7. LISTADO DE PELÍCULAS'!N841</f>
        <v>0</v>
      </c>
      <c r="O1062" s="32"/>
    </row>
    <row r="1063" spans="2:15" s="352" customFormat="1" ht="35.1" customHeight="1" x14ac:dyDescent="0.25">
      <c r="B1063" s="618">
        <f>'7. LISTADO DE PELÍCULAS'!B842</f>
        <v>0</v>
      </c>
      <c r="C1063" s="619">
        <f>'7. LISTADO DE PELÍCULAS'!C842</f>
        <v>0</v>
      </c>
      <c r="D1063" s="618">
        <f>'7. LISTADO DE PELÍCULAS'!D842</f>
        <v>0</v>
      </c>
      <c r="E1063" s="625" t="e">
        <f>VLOOKUP(D1063,PAÍSES!$A$2:$C$200,3,FALSE)</f>
        <v>#N/A</v>
      </c>
      <c r="F1063" s="622">
        <f>'7. LISTADO DE PELÍCULAS'!F842</f>
        <v>0</v>
      </c>
      <c r="G1063" s="624">
        <f>'7. LISTADO DE PELÍCULAS'!G842</f>
        <v>0</v>
      </c>
      <c r="H1063" s="622">
        <f>'7. LISTADO DE PELÍCULAS'!H842</f>
        <v>0</v>
      </c>
      <c r="I1063" s="623">
        <f>'7. LISTADO DE PELÍCULAS'!I842</f>
        <v>0</v>
      </c>
      <c r="J1063" s="623">
        <f>'7. LISTADO DE PELÍCULAS'!J842</f>
        <v>0</v>
      </c>
      <c r="K1063" s="624">
        <f>'7. LISTADO DE PELÍCULAS'!K842</f>
        <v>0</v>
      </c>
      <c r="L1063" s="622">
        <f>'7. LISTADO DE PELÍCULAS'!L842</f>
        <v>0</v>
      </c>
      <c r="M1063" s="623">
        <f>'7. LISTADO DE PELÍCULAS'!M842</f>
        <v>0</v>
      </c>
      <c r="N1063" s="624">
        <f>'7. LISTADO DE PELÍCULAS'!N842</f>
        <v>0</v>
      </c>
      <c r="O1063" s="32"/>
    </row>
    <row r="1064" spans="2:15" s="352" customFormat="1" ht="35.1" customHeight="1" x14ac:dyDescent="0.25">
      <c r="B1064" s="618">
        <f>'7. LISTADO DE PELÍCULAS'!B843</f>
        <v>0</v>
      </c>
      <c r="C1064" s="619">
        <f>'7. LISTADO DE PELÍCULAS'!C843</f>
        <v>0</v>
      </c>
      <c r="D1064" s="618">
        <f>'7. LISTADO DE PELÍCULAS'!D843</f>
        <v>0</v>
      </c>
      <c r="E1064" s="625" t="e">
        <f>VLOOKUP(D1064,PAÍSES!$A$2:$C$200,3,FALSE)</f>
        <v>#N/A</v>
      </c>
      <c r="F1064" s="622">
        <f>'7. LISTADO DE PELÍCULAS'!F843</f>
        <v>0</v>
      </c>
      <c r="G1064" s="624">
        <f>'7. LISTADO DE PELÍCULAS'!G843</f>
        <v>0</v>
      </c>
      <c r="H1064" s="622">
        <f>'7. LISTADO DE PELÍCULAS'!H843</f>
        <v>0</v>
      </c>
      <c r="I1064" s="623">
        <f>'7. LISTADO DE PELÍCULAS'!I843</f>
        <v>0</v>
      </c>
      <c r="J1064" s="623">
        <f>'7. LISTADO DE PELÍCULAS'!J843</f>
        <v>0</v>
      </c>
      <c r="K1064" s="624">
        <f>'7. LISTADO DE PELÍCULAS'!K843</f>
        <v>0</v>
      </c>
      <c r="L1064" s="622">
        <f>'7. LISTADO DE PELÍCULAS'!L843</f>
        <v>0</v>
      </c>
      <c r="M1064" s="623">
        <f>'7. LISTADO DE PELÍCULAS'!M843</f>
        <v>0</v>
      </c>
      <c r="N1064" s="624">
        <f>'7. LISTADO DE PELÍCULAS'!N843</f>
        <v>0</v>
      </c>
      <c r="O1064" s="32"/>
    </row>
    <row r="1065" spans="2:15" s="352" customFormat="1" ht="35.1" customHeight="1" x14ac:dyDescent="0.25">
      <c r="B1065" s="618">
        <f>'7. LISTADO DE PELÍCULAS'!B844</f>
        <v>0</v>
      </c>
      <c r="C1065" s="619">
        <f>'7. LISTADO DE PELÍCULAS'!C844</f>
        <v>0</v>
      </c>
      <c r="D1065" s="618">
        <f>'7. LISTADO DE PELÍCULAS'!D844</f>
        <v>0</v>
      </c>
      <c r="E1065" s="625" t="e">
        <f>VLOOKUP(D1065,PAÍSES!$A$2:$C$200,3,FALSE)</f>
        <v>#N/A</v>
      </c>
      <c r="F1065" s="622">
        <f>'7. LISTADO DE PELÍCULAS'!F844</f>
        <v>0</v>
      </c>
      <c r="G1065" s="624">
        <f>'7. LISTADO DE PELÍCULAS'!G844</f>
        <v>0</v>
      </c>
      <c r="H1065" s="622">
        <f>'7. LISTADO DE PELÍCULAS'!H844</f>
        <v>0</v>
      </c>
      <c r="I1065" s="623">
        <f>'7. LISTADO DE PELÍCULAS'!I844</f>
        <v>0</v>
      </c>
      <c r="J1065" s="623">
        <f>'7. LISTADO DE PELÍCULAS'!J844</f>
        <v>0</v>
      </c>
      <c r="K1065" s="624">
        <f>'7. LISTADO DE PELÍCULAS'!K844</f>
        <v>0</v>
      </c>
      <c r="L1065" s="622">
        <f>'7. LISTADO DE PELÍCULAS'!L844</f>
        <v>0</v>
      </c>
      <c r="M1065" s="623">
        <f>'7. LISTADO DE PELÍCULAS'!M844</f>
        <v>0</v>
      </c>
      <c r="N1065" s="624">
        <f>'7. LISTADO DE PELÍCULAS'!N844</f>
        <v>0</v>
      </c>
      <c r="O1065" s="32"/>
    </row>
    <row r="1066" spans="2:15" s="352" customFormat="1" ht="35.1" customHeight="1" x14ac:dyDescent="0.25">
      <c r="B1066" s="618">
        <f>'7. LISTADO DE PELÍCULAS'!B845</f>
        <v>0</v>
      </c>
      <c r="C1066" s="619">
        <f>'7. LISTADO DE PELÍCULAS'!C845</f>
        <v>0</v>
      </c>
      <c r="D1066" s="618">
        <f>'7. LISTADO DE PELÍCULAS'!D845</f>
        <v>0</v>
      </c>
      <c r="E1066" s="625" t="e">
        <f>VLOOKUP(D1066,PAÍSES!$A$2:$C$200,3,FALSE)</f>
        <v>#N/A</v>
      </c>
      <c r="F1066" s="622">
        <f>'7. LISTADO DE PELÍCULAS'!F845</f>
        <v>0</v>
      </c>
      <c r="G1066" s="624">
        <f>'7. LISTADO DE PELÍCULAS'!G845</f>
        <v>0</v>
      </c>
      <c r="H1066" s="622">
        <f>'7. LISTADO DE PELÍCULAS'!H845</f>
        <v>0</v>
      </c>
      <c r="I1066" s="623">
        <f>'7. LISTADO DE PELÍCULAS'!I845</f>
        <v>0</v>
      </c>
      <c r="J1066" s="623">
        <f>'7. LISTADO DE PELÍCULAS'!J845</f>
        <v>0</v>
      </c>
      <c r="K1066" s="624">
        <f>'7. LISTADO DE PELÍCULAS'!K845</f>
        <v>0</v>
      </c>
      <c r="L1066" s="622">
        <f>'7. LISTADO DE PELÍCULAS'!L845</f>
        <v>0</v>
      </c>
      <c r="M1066" s="623">
        <f>'7. LISTADO DE PELÍCULAS'!M845</f>
        <v>0</v>
      </c>
      <c r="N1066" s="624">
        <f>'7. LISTADO DE PELÍCULAS'!N845</f>
        <v>0</v>
      </c>
      <c r="O1066" s="32"/>
    </row>
    <row r="1067" spans="2:15" s="352" customFormat="1" ht="35.1" customHeight="1" x14ac:dyDescent="0.25">
      <c r="B1067" s="618">
        <f>'7. LISTADO DE PELÍCULAS'!B846</f>
        <v>0</v>
      </c>
      <c r="C1067" s="619">
        <f>'7. LISTADO DE PELÍCULAS'!C846</f>
        <v>0</v>
      </c>
      <c r="D1067" s="618">
        <f>'7. LISTADO DE PELÍCULAS'!D846</f>
        <v>0</v>
      </c>
      <c r="E1067" s="625" t="e">
        <f>VLOOKUP(D1067,PAÍSES!$A$2:$C$200,3,FALSE)</f>
        <v>#N/A</v>
      </c>
      <c r="F1067" s="622">
        <f>'7. LISTADO DE PELÍCULAS'!F846</f>
        <v>0</v>
      </c>
      <c r="G1067" s="624">
        <f>'7. LISTADO DE PELÍCULAS'!G846</f>
        <v>0</v>
      </c>
      <c r="H1067" s="622">
        <f>'7. LISTADO DE PELÍCULAS'!H846</f>
        <v>0</v>
      </c>
      <c r="I1067" s="623">
        <f>'7. LISTADO DE PELÍCULAS'!I846</f>
        <v>0</v>
      </c>
      <c r="J1067" s="623">
        <f>'7. LISTADO DE PELÍCULAS'!J846</f>
        <v>0</v>
      </c>
      <c r="K1067" s="624">
        <f>'7. LISTADO DE PELÍCULAS'!K846</f>
        <v>0</v>
      </c>
      <c r="L1067" s="622">
        <f>'7. LISTADO DE PELÍCULAS'!L846</f>
        <v>0</v>
      </c>
      <c r="M1067" s="623">
        <f>'7. LISTADO DE PELÍCULAS'!M846</f>
        <v>0</v>
      </c>
      <c r="N1067" s="624">
        <f>'7. LISTADO DE PELÍCULAS'!N846</f>
        <v>0</v>
      </c>
      <c r="O1067" s="32"/>
    </row>
    <row r="1068" spans="2:15" s="352" customFormat="1" ht="35.1" customHeight="1" x14ac:dyDescent="0.25">
      <c r="B1068" s="618">
        <f>'7. LISTADO DE PELÍCULAS'!B847</f>
        <v>0</v>
      </c>
      <c r="C1068" s="619">
        <f>'7. LISTADO DE PELÍCULAS'!C847</f>
        <v>0</v>
      </c>
      <c r="D1068" s="618">
        <f>'7. LISTADO DE PELÍCULAS'!D847</f>
        <v>0</v>
      </c>
      <c r="E1068" s="625" t="e">
        <f>VLOOKUP(D1068,PAÍSES!$A$2:$C$200,3,FALSE)</f>
        <v>#N/A</v>
      </c>
      <c r="F1068" s="622">
        <f>'7. LISTADO DE PELÍCULAS'!F847</f>
        <v>0</v>
      </c>
      <c r="G1068" s="624">
        <f>'7. LISTADO DE PELÍCULAS'!G847</f>
        <v>0</v>
      </c>
      <c r="H1068" s="622">
        <f>'7. LISTADO DE PELÍCULAS'!H847</f>
        <v>0</v>
      </c>
      <c r="I1068" s="623">
        <f>'7. LISTADO DE PELÍCULAS'!I847</f>
        <v>0</v>
      </c>
      <c r="J1068" s="623">
        <f>'7. LISTADO DE PELÍCULAS'!J847</f>
        <v>0</v>
      </c>
      <c r="K1068" s="624">
        <f>'7. LISTADO DE PELÍCULAS'!K847</f>
        <v>0</v>
      </c>
      <c r="L1068" s="622">
        <f>'7. LISTADO DE PELÍCULAS'!L847</f>
        <v>0</v>
      </c>
      <c r="M1068" s="623">
        <f>'7. LISTADO DE PELÍCULAS'!M847</f>
        <v>0</v>
      </c>
      <c r="N1068" s="624">
        <f>'7. LISTADO DE PELÍCULAS'!N847</f>
        <v>0</v>
      </c>
      <c r="O1068" s="32"/>
    </row>
    <row r="1069" spans="2:15" s="352" customFormat="1" ht="35.1" customHeight="1" x14ac:dyDescent="0.25">
      <c r="B1069" s="618">
        <f>'7. LISTADO DE PELÍCULAS'!B848</f>
        <v>0</v>
      </c>
      <c r="C1069" s="619">
        <f>'7. LISTADO DE PELÍCULAS'!C848</f>
        <v>0</v>
      </c>
      <c r="D1069" s="618">
        <f>'7. LISTADO DE PELÍCULAS'!D848</f>
        <v>0</v>
      </c>
      <c r="E1069" s="625" t="e">
        <f>VLOOKUP(D1069,PAÍSES!$A$2:$C$200,3,FALSE)</f>
        <v>#N/A</v>
      </c>
      <c r="F1069" s="622">
        <f>'7. LISTADO DE PELÍCULAS'!F848</f>
        <v>0</v>
      </c>
      <c r="G1069" s="624">
        <f>'7. LISTADO DE PELÍCULAS'!G848</f>
        <v>0</v>
      </c>
      <c r="H1069" s="622">
        <f>'7. LISTADO DE PELÍCULAS'!H848</f>
        <v>0</v>
      </c>
      <c r="I1069" s="623">
        <f>'7. LISTADO DE PELÍCULAS'!I848</f>
        <v>0</v>
      </c>
      <c r="J1069" s="623">
        <f>'7. LISTADO DE PELÍCULAS'!J848</f>
        <v>0</v>
      </c>
      <c r="K1069" s="624">
        <f>'7. LISTADO DE PELÍCULAS'!K848</f>
        <v>0</v>
      </c>
      <c r="L1069" s="622">
        <f>'7. LISTADO DE PELÍCULAS'!L848</f>
        <v>0</v>
      </c>
      <c r="M1069" s="623">
        <f>'7. LISTADO DE PELÍCULAS'!M848</f>
        <v>0</v>
      </c>
      <c r="N1069" s="624">
        <f>'7. LISTADO DE PELÍCULAS'!N848</f>
        <v>0</v>
      </c>
      <c r="O1069" s="32"/>
    </row>
    <row r="1070" spans="2:15" s="352" customFormat="1" ht="35.1" customHeight="1" x14ac:dyDescent="0.25">
      <c r="B1070" s="618">
        <f>'7. LISTADO DE PELÍCULAS'!B849</f>
        <v>0</v>
      </c>
      <c r="C1070" s="619">
        <f>'7. LISTADO DE PELÍCULAS'!C849</f>
        <v>0</v>
      </c>
      <c r="D1070" s="618">
        <f>'7. LISTADO DE PELÍCULAS'!D849</f>
        <v>0</v>
      </c>
      <c r="E1070" s="625" t="e">
        <f>VLOOKUP(D1070,PAÍSES!$A$2:$C$200,3,FALSE)</f>
        <v>#N/A</v>
      </c>
      <c r="F1070" s="622">
        <f>'7. LISTADO DE PELÍCULAS'!F849</f>
        <v>0</v>
      </c>
      <c r="G1070" s="624">
        <f>'7. LISTADO DE PELÍCULAS'!G849</f>
        <v>0</v>
      </c>
      <c r="H1070" s="622">
        <f>'7. LISTADO DE PELÍCULAS'!H849</f>
        <v>0</v>
      </c>
      <c r="I1070" s="623">
        <f>'7. LISTADO DE PELÍCULAS'!I849</f>
        <v>0</v>
      </c>
      <c r="J1070" s="623">
        <f>'7. LISTADO DE PELÍCULAS'!J849</f>
        <v>0</v>
      </c>
      <c r="K1070" s="624">
        <f>'7. LISTADO DE PELÍCULAS'!K849</f>
        <v>0</v>
      </c>
      <c r="L1070" s="622">
        <f>'7. LISTADO DE PELÍCULAS'!L849</f>
        <v>0</v>
      </c>
      <c r="M1070" s="623">
        <f>'7. LISTADO DE PELÍCULAS'!M849</f>
        <v>0</v>
      </c>
      <c r="N1070" s="624">
        <f>'7. LISTADO DE PELÍCULAS'!N849</f>
        <v>0</v>
      </c>
      <c r="O1070" s="32"/>
    </row>
    <row r="1071" spans="2:15" s="352" customFormat="1" ht="35.1" customHeight="1" x14ac:dyDescent="0.25">
      <c r="B1071" s="618">
        <f>'7. LISTADO DE PELÍCULAS'!B850</f>
        <v>0</v>
      </c>
      <c r="C1071" s="619">
        <f>'7. LISTADO DE PELÍCULAS'!C850</f>
        <v>0</v>
      </c>
      <c r="D1071" s="618">
        <f>'7. LISTADO DE PELÍCULAS'!D850</f>
        <v>0</v>
      </c>
      <c r="E1071" s="625" t="e">
        <f>VLOOKUP(D1071,PAÍSES!$A$2:$C$200,3,FALSE)</f>
        <v>#N/A</v>
      </c>
      <c r="F1071" s="622">
        <f>'7. LISTADO DE PELÍCULAS'!F850</f>
        <v>0</v>
      </c>
      <c r="G1071" s="624">
        <f>'7. LISTADO DE PELÍCULAS'!G850</f>
        <v>0</v>
      </c>
      <c r="H1071" s="622">
        <f>'7. LISTADO DE PELÍCULAS'!H850</f>
        <v>0</v>
      </c>
      <c r="I1071" s="623">
        <f>'7. LISTADO DE PELÍCULAS'!I850</f>
        <v>0</v>
      </c>
      <c r="J1071" s="623">
        <f>'7. LISTADO DE PELÍCULAS'!J850</f>
        <v>0</v>
      </c>
      <c r="K1071" s="624">
        <f>'7. LISTADO DE PELÍCULAS'!K850</f>
        <v>0</v>
      </c>
      <c r="L1071" s="622">
        <f>'7. LISTADO DE PELÍCULAS'!L850</f>
        <v>0</v>
      </c>
      <c r="M1071" s="623">
        <f>'7. LISTADO DE PELÍCULAS'!M850</f>
        <v>0</v>
      </c>
      <c r="N1071" s="624">
        <f>'7. LISTADO DE PELÍCULAS'!N850</f>
        <v>0</v>
      </c>
      <c r="O1071" s="32"/>
    </row>
    <row r="1072" spans="2:15" s="352" customFormat="1" ht="35.1" customHeight="1" x14ac:dyDescent="0.25">
      <c r="B1072" s="618">
        <f>'7. LISTADO DE PELÍCULAS'!B851</f>
        <v>0</v>
      </c>
      <c r="C1072" s="619">
        <f>'7. LISTADO DE PELÍCULAS'!C851</f>
        <v>0</v>
      </c>
      <c r="D1072" s="618">
        <f>'7. LISTADO DE PELÍCULAS'!D851</f>
        <v>0</v>
      </c>
      <c r="E1072" s="625" t="e">
        <f>VLOOKUP(D1072,PAÍSES!$A$2:$C$200,3,FALSE)</f>
        <v>#N/A</v>
      </c>
      <c r="F1072" s="622">
        <f>'7. LISTADO DE PELÍCULAS'!F851</f>
        <v>0</v>
      </c>
      <c r="G1072" s="624">
        <f>'7. LISTADO DE PELÍCULAS'!G851</f>
        <v>0</v>
      </c>
      <c r="H1072" s="622">
        <f>'7. LISTADO DE PELÍCULAS'!H851</f>
        <v>0</v>
      </c>
      <c r="I1072" s="623">
        <f>'7. LISTADO DE PELÍCULAS'!I851</f>
        <v>0</v>
      </c>
      <c r="J1072" s="623">
        <f>'7. LISTADO DE PELÍCULAS'!J851</f>
        <v>0</v>
      </c>
      <c r="K1072" s="624">
        <f>'7. LISTADO DE PELÍCULAS'!K851</f>
        <v>0</v>
      </c>
      <c r="L1072" s="622">
        <f>'7. LISTADO DE PELÍCULAS'!L851</f>
        <v>0</v>
      </c>
      <c r="M1072" s="623">
        <f>'7. LISTADO DE PELÍCULAS'!M851</f>
        <v>0</v>
      </c>
      <c r="N1072" s="624">
        <f>'7. LISTADO DE PELÍCULAS'!N851</f>
        <v>0</v>
      </c>
      <c r="O1072" s="32"/>
    </row>
    <row r="1073" spans="2:15" s="352" customFormat="1" ht="35.1" customHeight="1" x14ac:dyDescent="0.25">
      <c r="B1073" s="618">
        <f>'7. LISTADO DE PELÍCULAS'!B852</f>
        <v>0</v>
      </c>
      <c r="C1073" s="619">
        <f>'7. LISTADO DE PELÍCULAS'!C852</f>
        <v>0</v>
      </c>
      <c r="D1073" s="618">
        <f>'7. LISTADO DE PELÍCULAS'!D852</f>
        <v>0</v>
      </c>
      <c r="E1073" s="625" t="e">
        <f>VLOOKUP(D1073,PAÍSES!$A$2:$C$200,3,FALSE)</f>
        <v>#N/A</v>
      </c>
      <c r="F1073" s="622">
        <f>'7. LISTADO DE PELÍCULAS'!F852</f>
        <v>0</v>
      </c>
      <c r="G1073" s="624">
        <f>'7. LISTADO DE PELÍCULAS'!G852</f>
        <v>0</v>
      </c>
      <c r="H1073" s="622">
        <f>'7. LISTADO DE PELÍCULAS'!H852</f>
        <v>0</v>
      </c>
      <c r="I1073" s="623">
        <f>'7. LISTADO DE PELÍCULAS'!I852</f>
        <v>0</v>
      </c>
      <c r="J1073" s="623">
        <f>'7. LISTADO DE PELÍCULAS'!J852</f>
        <v>0</v>
      </c>
      <c r="K1073" s="624">
        <f>'7. LISTADO DE PELÍCULAS'!K852</f>
        <v>0</v>
      </c>
      <c r="L1073" s="622">
        <f>'7. LISTADO DE PELÍCULAS'!L852</f>
        <v>0</v>
      </c>
      <c r="M1073" s="623">
        <f>'7. LISTADO DE PELÍCULAS'!M852</f>
        <v>0</v>
      </c>
      <c r="N1073" s="624">
        <f>'7. LISTADO DE PELÍCULAS'!N852</f>
        <v>0</v>
      </c>
      <c r="O1073" s="32"/>
    </row>
    <row r="1074" spans="2:15" s="352" customFormat="1" ht="35.1" customHeight="1" x14ac:dyDescent="0.25">
      <c r="B1074" s="618">
        <f>'7. LISTADO DE PELÍCULAS'!B853</f>
        <v>0</v>
      </c>
      <c r="C1074" s="619">
        <f>'7. LISTADO DE PELÍCULAS'!C853</f>
        <v>0</v>
      </c>
      <c r="D1074" s="618">
        <f>'7. LISTADO DE PELÍCULAS'!D853</f>
        <v>0</v>
      </c>
      <c r="E1074" s="625" t="e">
        <f>VLOOKUP(D1074,PAÍSES!$A$2:$C$200,3,FALSE)</f>
        <v>#N/A</v>
      </c>
      <c r="F1074" s="622">
        <f>'7. LISTADO DE PELÍCULAS'!F853</f>
        <v>0</v>
      </c>
      <c r="G1074" s="624">
        <f>'7. LISTADO DE PELÍCULAS'!G853</f>
        <v>0</v>
      </c>
      <c r="H1074" s="622">
        <f>'7. LISTADO DE PELÍCULAS'!H853</f>
        <v>0</v>
      </c>
      <c r="I1074" s="623">
        <f>'7. LISTADO DE PELÍCULAS'!I853</f>
        <v>0</v>
      </c>
      <c r="J1074" s="623">
        <f>'7. LISTADO DE PELÍCULAS'!J853</f>
        <v>0</v>
      </c>
      <c r="K1074" s="624">
        <f>'7. LISTADO DE PELÍCULAS'!K853</f>
        <v>0</v>
      </c>
      <c r="L1074" s="622">
        <f>'7. LISTADO DE PELÍCULAS'!L853</f>
        <v>0</v>
      </c>
      <c r="M1074" s="623">
        <f>'7. LISTADO DE PELÍCULAS'!M853</f>
        <v>0</v>
      </c>
      <c r="N1074" s="624">
        <f>'7. LISTADO DE PELÍCULAS'!N853</f>
        <v>0</v>
      </c>
      <c r="O1074" s="32"/>
    </row>
    <row r="1075" spans="2:15" s="352" customFormat="1" ht="35.1" customHeight="1" x14ac:dyDescent="0.25">
      <c r="B1075" s="618">
        <f>'7. LISTADO DE PELÍCULAS'!B854</f>
        <v>0</v>
      </c>
      <c r="C1075" s="619">
        <f>'7. LISTADO DE PELÍCULAS'!C854</f>
        <v>0</v>
      </c>
      <c r="D1075" s="618">
        <f>'7. LISTADO DE PELÍCULAS'!D854</f>
        <v>0</v>
      </c>
      <c r="E1075" s="625" t="e">
        <f>VLOOKUP(D1075,PAÍSES!$A$2:$C$200,3,FALSE)</f>
        <v>#N/A</v>
      </c>
      <c r="F1075" s="622">
        <f>'7. LISTADO DE PELÍCULAS'!F854</f>
        <v>0</v>
      </c>
      <c r="G1075" s="624">
        <f>'7. LISTADO DE PELÍCULAS'!G854</f>
        <v>0</v>
      </c>
      <c r="H1075" s="622">
        <f>'7. LISTADO DE PELÍCULAS'!H854</f>
        <v>0</v>
      </c>
      <c r="I1075" s="623">
        <f>'7. LISTADO DE PELÍCULAS'!I854</f>
        <v>0</v>
      </c>
      <c r="J1075" s="623">
        <f>'7. LISTADO DE PELÍCULAS'!J854</f>
        <v>0</v>
      </c>
      <c r="K1075" s="624">
        <f>'7. LISTADO DE PELÍCULAS'!K854</f>
        <v>0</v>
      </c>
      <c r="L1075" s="622">
        <f>'7. LISTADO DE PELÍCULAS'!L854</f>
        <v>0</v>
      </c>
      <c r="M1075" s="623">
        <f>'7. LISTADO DE PELÍCULAS'!M854</f>
        <v>0</v>
      </c>
      <c r="N1075" s="624">
        <f>'7. LISTADO DE PELÍCULAS'!N854</f>
        <v>0</v>
      </c>
      <c r="O1075" s="32"/>
    </row>
    <row r="1076" spans="2:15" s="352" customFormat="1" ht="35.1" customHeight="1" x14ac:dyDescent="0.25">
      <c r="B1076" s="618">
        <f>'7. LISTADO DE PELÍCULAS'!B855</f>
        <v>0</v>
      </c>
      <c r="C1076" s="619">
        <f>'7. LISTADO DE PELÍCULAS'!C855</f>
        <v>0</v>
      </c>
      <c r="D1076" s="618">
        <f>'7. LISTADO DE PELÍCULAS'!D855</f>
        <v>0</v>
      </c>
      <c r="E1076" s="625" t="e">
        <f>VLOOKUP(D1076,PAÍSES!$A$2:$C$200,3,FALSE)</f>
        <v>#N/A</v>
      </c>
      <c r="F1076" s="622">
        <f>'7. LISTADO DE PELÍCULAS'!F855</f>
        <v>0</v>
      </c>
      <c r="G1076" s="624">
        <f>'7. LISTADO DE PELÍCULAS'!G855</f>
        <v>0</v>
      </c>
      <c r="H1076" s="622">
        <f>'7. LISTADO DE PELÍCULAS'!H855</f>
        <v>0</v>
      </c>
      <c r="I1076" s="623">
        <f>'7. LISTADO DE PELÍCULAS'!I855</f>
        <v>0</v>
      </c>
      <c r="J1076" s="623">
        <f>'7. LISTADO DE PELÍCULAS'!J855</f>
        <v>0</v>
      </c>
      <c r="K1076" s="624">
        <f>'7. LISTADO DE PELÍCULAS'!K855</f>
        <v>0</v>
      </c>
      <c r="L1076" s="622">
        <f>'7. LISTADO DE PELÍCULAS'!L855</f>
        <v>0</v>
      </c>
      <c r="M1076" s="623">
        <f>'7. LISTADO DE PELÍCULAS'!M855</f>
        <v>0</v>
      </c>
      <c r="N1076" s="624">
        <f>'7. LISTADO DE PELÍCULAS'!N855</f>
        <v>0</v>
      </c>
      <c r="O1076" s="32"/>
    </row>
    <row r="1077" spans="2:15" s="352" customFormat="1" ht="35.1" customHeight="1" x14ac:dyDescent="0.25">
      <c r="B1077" s="618">
        <f>'7. LISTADO DE PELÍCULAS'!B856</f>
        <v>0</v>
      </c>
      <c r="C1077" s="619">
        <f>'7. LISTADO DE PELÍCULAS'!C856</f>
        <v>0</v>
      </c>
      <c r="D1077" s="618">
        <f>'7. LISTADO DE PELÍCULAS'!D856</f>
        <v>0</v>
      </c>
      <c r="E1077" s="625" t="e">
        <f>VLOOKUP(D1077,PAÍSES!$A$2:$C$200,3,FALSE)</f>
        <v>#N/A</v>
      </c>
      <c r="F1077" s="622">
        <f>'7. LISTADO DE PELÍCULAS'!F856</f>
        <v>0</v>
      </c>
      <c r="G1077" s="624">
        <f>'7. LISTADO DE PELÍCULAS'!G856</f>
        <v>0</v>
      </c>
      <c r="H1077" s="622">
        <f>'7. LISTADO DE PELÍCULAS'!H856</f>
        <v>0</v>
      </c>
      <c r="I1077" s="623">
        <f>'7. LISTADO DE PELÍCULAS'!I856</f>
        <v>0</v>
      </c>
      <c r="J1077" s="623">
        <f>'7. LISTADO DE PELÍCULAS'!J856</f>
        <v>0</v>
      </c>
      <c r="K1077" s="624">
        <f>'7. LISTADO DE PELÍCULAS'!K856</f>
        <v>0</v>
      </c>
      <c r="L1077" s="622">
        <f>'7. LISTADO DE PELÍCULAS'!L856</f>
        <v>0</v>
      </c>
      <c r="M1077" s="623">
        <f>'7. LISTADO DE PELÍCULAS'!M856</f>
        <v>0</v>
      </c>
      <c r="N1077" s="624">
        <f>'7. LISTADO DE PELÍCULAS'!N856</f>
        <v>0</v>
      </c>
      <c r="O1077" s="32"/>
    </row>
    <row r="1078" spans="2:15" s="352" customFormat="1" ht="35.1" customHeight="1" x14ac:dyDescent="0.25">
      <c r="B1078" s="618">
        <f>'7. LISTADO DE PELÍCULAS'!B857</f>
        <v>0</v>
      </c>
      <c r="C1078" s="619">
        <f>'7. LISTADO DE PELÍCULAS'!C857</f>
        <v>0</v>
      </c>
      <c r="D1078" s="618">
        <f>'7. LISTADO DE PELÍCULAS'!D857</f>
        <v>0</v>
      </c>
      <c r="E1078" s="625" t="e">
        <f>VLOOKUP(D1078,PAÍSES!$A$2:$C$200,3,FALSE)</f>
        <v>#N/A</v>
      </c>
      <c r="F1078" s="622">
        <f>'7. LISTADO DE PELÍCULAS'!F857</f>
        <v>0</v>
      </c>
      <c r="G1078" s="624">
        <f>'7. LISTADO DE PELÍCULAS'!G857</f>
        <v>0</v>
      </c>
      <c r="H1078" s="622">
        <f>'7. LISTADO DE PELÍCULAS'!H857</f>
        <v>0</v>
      </c>
      <c r="I1078" s="623">
        <f>'7. LISTADO DE PELÍCULAS'!I857</f>
        <v>0</v>
      </c>
      <c r="J1078" s="623">
        <f>'7. LISTADO DE PELÍCULAS'!J857</f>
        <v>0</v>
      </c>
      <c r="K1078" s="624">
        <f>'7. LISTADO DE PELÍCULAS'!K857</f>
        <v>0</v>
      </c>
      <c r="L1078" s="622">
        <f>'7. LISTADO DE PELÍCULAS'!L857</f>
        <v>0</v>
      </c>
      <c r="M1078" s="623">
        <f>'7. LISTADO DE PELÍCULAS'!M857</f>
        <v>0</v>
      </c>
      <c r="N1078" s="624">
        <f>'7. LISTADO DE PELÍCULAS'!N857</f>
        <v>0</v>
      </c>
      <c r="O1078" s="32"/>
    </row>
    <row r="1079" spans="2:15" s="352" customFormat="1" ht="35.1" customHeight="1" x14ac:dyDescent="0.25">
      <c r="B1079" s="618">
        <f>'7. LISTADO DE PELÍCULAS'!B858</f>
        <v>0</v>
      </c>
      <c r="C1079" s="619">
        <f>'7. LISTADO DE PELÍCULAS'!C858</f>
        <v>0</v>
      </c>
      <c r="D1079" s="618">
        <f>'7. LISTADO DE PELÍCULAS'!D858</f>
        <v>0</v>
      </c>
      <c r="E1079" s="625" t="e">
        <f>VLOOKUP(D1079,PAÍSES!$A$2:$C$200,3,FALSE)</f>
        <v>#N/A</v>
      </c>
      <c r="F1079" s="622">
        <f>'7. LISTADO DE PELÍCULAS'!F858</f>
        <v>0</v>
      </c>
      <c r="G1079" s="624">
        <f>'7. LISTADO DE PELÍCULAS'!G858</f>
        <v>0</v>
      </c>
      <c r="H1079" s="622">
        <f>'7. LISTADO DE PELÍCULAS'!H858</f>
        <v>0</v>
      </c>
      <c r="I1079" s="623">
        <f>'7. LISTADO DE PELÍCULAS'!I858</f>
        <v>0</v>
      </c>
      <c r="J1079" s="623">
        <f>'7. LISTADO DE PELÍCULAS'!J858</f>
        <v>0</v>
      </c>
      <c r="K1079" s="624">
        <f>'7. LISTADO DE PELÍCULAS'!K858</f>
        <v>0</v>
      </c>
      <c r="L1079" s="622">
        <f>'7. LISTADO DE PELÍCULAS'!L858</f>
        <v>0</v>
      </c>
      <c r="M1079" s="623">
        <f>'7. LISTADO DE PELÍCULAS'!M858</f>
        <v>0</v>
      </c>
      <c r="N1079" s="624">
        <f>'7. LISTADO DE PELÍCULAS'!N858</f>
        <v>0</v>
      </c>
      <c r="O1079" s="32"/>
    </row>
    <row r="1080" spans="2:15" s="352" customFormat="1" ht="35.1" customHeight="1" x14ac:dyDescent="0.25">
      <c r="B1080" s="618">
        <f>'7. LISTADO DE PELÍCULAS'!B859</f>
        <v>0</v>
      </c>
      <c r="C1080" s="619">
        <f>'7. LISTADO DE PELÍCULAS'!C859</f>
        <v>0</v>
      </c>
      <c r="D1080" s="618">
        <f>'7. LISTADO DE PELÍCULAS'!D859</f>
        <v>0</v>
      </c>
      <c r="E1080" s="625" t="e">
        <f>VLOOKUP(D1080,PAÍSES!$A$2:$C$200,3,FALSE)</f>
        <v>#N/A</v>
      </c>
      <c r="F1080" s="622">
        <f>'7. LISTADO DE PELÍCULAS'!F859</f>
        <v>0</v>
      </c>
      <c r="G1080" s="624">
        <f>'7. LISTADO DE PELÍCULAS'!G859</f>
        <v>0</v>
      </c>
      <c r="H1080" s="622">
        <f>'7. LISTADO DE PELÍCULAS'!H859</f>
        <v>0</v>
      </c>
      <c r="I1080" s="623">
        <f>'7. LISTADO DE PELÍCULAS'!I859</f>
        <v>0</v>
      </c>
      <c r="J1080" s="623">
        <f>'7. LISTADO DE PELÍCULAS'!J859</f>
        <v>0</v>
      </c>
      <c r="K1080" s="624">
        <f>'7. LISTADO DE PELÍCULAS'!K859</f>
        <v>0</v>
      </c>
      <c r="L1080" s="622">
        <f>'7. LISTADO DE PELÍCULAS'!L859</f>
        <v>0</v>
      </c>
      <c r="M1080" s="623">
        <f>'7. LISTADO DE PELÍCULAS'!M859</f>
        <v>0</v>
      </c>
      <c r="N1080" s="624">
        <f>'7. LISTADO DE PELÍCULAS'!N859</f>
        <v>0</v>
      </c>
      <c r="O1080" s="32"/>
    </row>
    <row r="1081" spans="2:15" s="352" customFormat="1" ht="35.1" customHeight="1" x14ac:dyDescent="0.25">
      <c r="B1081" s="618">
        <f>'7. LISTADO DE PELÍCULAS'!B860</f>
        <v>0</v>
      </c>
      <c r="C1081" s="619">
        <f>'7. LISTADO DE PELÍCULAS'!C860</f>
        <v>0</v>
      </c>
      <c r="D1081" s="618">
        <f>'7. LISTADO DE PELÍCULAS'!D860</f>
        <v>0</v>
      </c>
      <c r="E1081" s="625" t="e">
        <f>VLOOKUP(D1081,PAÍSES!$A$2:$C$200,3,FALSE)</f>
        <v>#N/A</v>
      </c>
      <c r="F1081" s="622">
        <f>'7. LISTADO DE PELÍCULAS'!F860</f>
        <v>0</v>
      </c>
      <c r="G1081" s="624">
        <f>'7. LISTADO DE PELÍCULAS'!G860</f>
        <v>0</v>
      </c>
      <c r="H1081" s="622">
        <f>'7. LISTADO DE PELÍCULAS'!H860</f>
        <v>0</v>
      </c>
      <c r="I1081" s="623">
        <f>'7. LISTADO DE PELÍCULAS'!I860</f>
        <v>0</v>
      </c>
      <c r="J1081" s="623">
        <f>'7. LISTADO DE PELÍCULAS'!J860</f>
        <v>0</v>
      </c>
      <c r="K1081" s="624">
        <f>'7. LISTADO DE PELÍCULAS'!K860</f>
        <v>0</v>
      </c>
      <c r="L1081" s="622">
        <f>'7. LISTADO DE PELÍCULAS'!L860</f>
        <v>0</v>
      </c>
      <c r="M1081" s="623">
        <f>'7. LISTADO DE PELÍCULAS'!M860</f>
        <v>0</v>
      </c>
      <c r="N1081" s="624">
        <f>'7. LISTADO DE PELÍCULAS'!N860</f>
        <v>0</v>
      </c>
      <c r="O1081" s="32"/>
    </row>
    <row r="1082" spans="2:15" s="352" customFormat="1" ht="35.1" customHeight="1" x14ac:dyDescent="0.25">
      <c r="B1082" s="618">
        <f>'7. LISTADO DE PELÍCULAS'!B861</f>
        <v>0</v>
      </c>
      <c r="C1082" s="619">
        <f>'7. LISTADO DE PELÍCULAS'!C861</f>
        <v>0</v>
      </c>
      <c r="D1082" s="618">
        <f>'7. LISTADO DE PELÍCULAS'!D861</f>
        <v>0</v>
      </c>
      <c r="E1082" s="625" t="e">
        <f>VLOOKUP(D1082,PAÍSES!$A$2:$C$200,3,FALSE)</f>
        <v>#N/A</v>
      </c>
      <c r="F1082" s="622">
        <f>'7. LISTADO DE PELÍCULAS'!F861</f>
        <v>0</v>
      </c>
      <c r="G1082" s="624">
        <f>'7. LISTADO DE PELÍCULAS'!G861</f>
        <v>0</v>
      </c>
      <c r="H1082" s="622">
        <f>'7. LISTADO DE PELÍCULAS'!H861</f>
        <v>0</v>
      </c>
      <c r="I1082" s="623">
        <f>'7. LISTADO DE PELÍCULAS'!I861</f>
        <v>0</v>
      </c>
      <c r="J1082" s="623">
        <f>'7. LISTADO DE PELÍCULAS'!J861</f>
        <v>0</v>
      </c>
      <c r="K1082" s="624">
        <f>'7. LISTADO DE PELÍCULAS'!K861</f>
        <v>0</v>
      </c>
      <c r="L1082" s="622">
        <f>'7. LISTADO DE PELÍCULAS'!L861</f>
        <v>0</v>
      </c>
      <c r="M1082" s="623">
        <f>'7. LISTADO DE PELÍCULAS'!M861</f>
        <v>0</v>
      </c>
      <c r="N1082" s="624">
        <f>'7. LISTADO DE PELÍCULAS'!N861</f>
        <v>0</v>
      </c>
      <c r="O1082" s="32"/>
    </row>
    <row r="1083" spans="2:15" s="352" customFormat="1" ht="35.1" customHeight="1" x14ac:dyDescent="0.25">
      <c r="B1083" s="618">
        <f>'7. LISTADO DE PELÍCULAS'!B862</f>
        <v>0</v>
      </c>
      <c r="C1083" s="619">
        <f>'7. LISTADO DE PELÍCULAS'!C862</f>
        <v>0</v>
      </c>
      <c r="D1083" s="618">
        <f>'7. LISTADO DE PELÍCULAS'!D862</f>
        <v>0</v>
      </c>
      <c r="E1083" s="625" t="e">
        <f>VLOOKUP(D1083,PAÍSES!$A$2:$C$200,3,FALSE)</f>
        <v>#N/A</v>
      </c>
      <c r="F1083" s="622">
        <f>'7. LISTADO DE PELÍCULAS'!F862</f>
        <v>0</v>
      </c>
      <c r="G1083" s="624">
        <f>'7. LISTADO DE PELÍCULAS'!G862</f>
        <v>0</v>
      </c>
      <c r="H1083" s="622">
        <f>'7. LISTADO DE PELÍCULAS'!H862</f>
        <v>0</v>
      </c>
      <c r="I1083" s="623">
        <f>'7. LISTADO DE PELÍCULAS'!I862</f>
        <v>0</v>
      </c>
      <c r="J1083" s="623">
        <f>'7. LISTADO DE PELÍCULAS'!J862</f>
        <v>0</v>
      </c>
      <c r="K1083" s="624">
        <f>'7. LISTADO DE PELÍCULAS'!K862</f>
        <v>0</v>
      </c>
      <c r="L1083" s="622">
        <f>'7. LISTADO DE PELÍCULAS'!L862</f>
        <v>0</v>
      </c>
      <c r="M1083" s="623">
        <f>'7. LISTADO DE PELÍCULAS'!M862</f>
        <v>0</v>
      </c>
      <c r="N1083" s="624">
        <f>'7. LISTADO DE PELÍCULAS'!N862</f>
        <v>0</v>
      </c>
      <c r="O1083" s="32"/>
    </row>
    <row r="1084" spans="2:15" s="352" customFormat="1" ht="35.1" customHeight="1" x14ac:dyDescent="0.25">
      <c r="B1084" s="618">
        <f>'7. LISTADO DE PELÍCULAS'!B863</f>
        <v>0</v>
      </c>
      <c r="C1084" s="619">
        <f>'7. LISTADO DE PELÍCULAS'!C863</f>
        <v>0</v>
      </c>
      <c r="D1084" s="618">
        <f>'7. LISTADO DE PELÍCULAS'!D863</f>
        <v>0</v>
      </c>
      <c r="E1084" s="625" t="e">
        <f>VLOOKUP(D1084,PAÍSES!$A$2:$C$200,3,FALSE)</f>
        <v>#N/A</v>
      </c>
      <c r="F1084" s="622">
        <f>'7. LISTADO DE PELÍCULAS'!F863</f>
        <v>0</v>
      </c>
      <c r="G1084" s="624">
        <f>'7. LISTADO DE PELÍCULAS'!G863</f>
        <v>0</v>
      </c>
      <c r="H1084" s="622">
        <f>'7. LISTADO DE PELÍCULAS'!H863</f>
        <v>0</v>
      </c>
      <c r="I1084" s="623">
        <f>'7. LISTADO DE PELÍCULAS'!I863</f>
        <v>0</v>
      </c>
      <c r="J1084" s="623">
        <f>'7. LISTADO DE PELÍCULAS'!J863</f>
        <v>0</v>
      </c>
      <c r="K1084" s="624">
        <f>'7. LISTADO DE PELÍCULAS'!K863</f>
        <v>0</v>
      </c>
      <c r="L1084" s="622">
        <f>'7. LISTADO DE PELÍCULAS'!L863</f>
        <v>0</v>
      </c>
      <c r="M1084" s="623">
        <f>'7. LISTADO DE PELÍCULAS'!M863</f>
        <v>0</v>
      </c>
      <c r="N1084" s="624">
        <f>'7. LISTADO DE PELÍCULAS'!N863</f>
        <v>0</v>
      </c>
      <c r="O1084" s="32"/>
    </row>
    <row r="1085" spans="2:15" s="352" customFormat="1" ht="35.1" customHeight="1" x14ac:dyDescent="0.25">
      <c r="B1085" s="618">
        <f>'7. LISTADO DE PELÍCULAS'!B864</f>
        <v>0</v>
      </c>
      <c r="C1085" s="619">
        <f>'7. LISTADO DE PELÍCULAS'!C864</f>
        <v>0</v>
      </c>
      <c r="D1085" s="618">
        <f>'7. LISTADO DE PELÍCULAS'!D864</f>
        <v>0</v>
      </c>
      <c r="E1085" s="625" t="e">
        <f>VLOOKUP(D1085,PAÍSES!$A$2:$C$200,3,FALSE)</f>
        <v>#N/A</v>
      </c>
      <c r="F1085" s="622">
        <f>'7. LISTADO DE PELÍCULAS'!F864</f>
        <v>0</v>
      </c>
      <c r="G1085" s="624">
        <f>'7. LISTADO DE PELÍCULAS'!G864</f>
        <v>0</v>
      </c>
      <c r="H1085" s="622">
        <f>'7. LISTADO DE PELÍCULAS'!H864</f>
        <v>0</v>
      </c>
      <c r="I1085" s="623">
        <f>'7. LISTADO DE PELÍCULAS'!I864</f>
        <v>0</v>
      </c>
      <c r="J1085" s="623">
        <f>'7. LISTADO DE PELÍCULAS'!J864</f>
        <v>0</v>
      </c>
      <c r="K1085" s="624">
        <f>'7. LISTADO DE PELÍCULAS'!K864</f>
        <v>0</v>
      </c>
      <c r="L1085" s="622">
        <f>'7. LISTADO DE PELÍCULAS'!L864</f>
        <v>0</v>
      </c>
      <c r="M1085" s="623">
        <f>'7. LISTADO DE PELÍCULAS'!M864</f>
        <v>0</v>
      </c>
      <c r="N1085" s="624">
        <f>'7. LISTADO DE PELÍCULAS'!N864</f>
        <v>0</v>
      </c>
      <c r="O1085" s="32"/>
    </row>
    <row r="1086" spans="2:15" s="352" customFormat="1" ht="35.1" customHeight="1" x14ac:dyDescent="0.25">
      <c r="B1086" s="618">
        <f>'7. LISTADO DE PELÍCULAS'!B865</f>
        <v>0</v>
      </c>
      <c r="C1086" s="619">
        <f>'7. LISTADO DE PELÍCULAS'!C865</f>
        <v>0</v>
      </c>
      <c r="D1086" s="618">
        <f>'7. LISTADO DE PELÍCULAS'!D865</f>
        <v>0</v>
      </c>
      <c r="E1086" s="625" t="e">
        <f>VLOOKUP(D1086,PAÍSES!$A$2:$C$200,3,FALSE)</f>
        <v>#N/A</v>
      </c>
      <c r="F1086" s="622">
        <f>'7. LISTADO DE PELÍCULAS'!F865</f>
        <v>0</v>
      </c>
      <c r="G1086" s="624">
        <f>'7. LISTADO DE PELÍCULAS'!G865</f>
        <v>0</v>
      </c>
      <c r="H1086" s="622">
        <f>'7. LISTADO DE PELÍCULAS'!H865</f>
        <v>0</v>
      </c>
      <c r="I1086" s="623">
        <f>'7. LISTADO DE PELÍCULAS'!I865</f>
        <v>0</v>
      </c>
      <c r="J1086" s="623">
        <f>'7. LISTADO DE PELÍCULAS'!J865</f>
        <v>0</v>
      </c>
      <c r="K1086" s="624">
        <f>'7. LISTADO DE PELÍCULAS'!K865</f>
        <v>0</v>
      </c>
      <c r="L1086" s="622">
        <f>'7. LISTADO DE PELÍCULAS'!L865</f>
        <v>0</v>
      </c>
      <c r="M1086" s="623">
        <f>'7. LISTADO DE PELÍCULAS'!M865</f>
        <v>0</v>
      </c>
      <c r="N1086" s="624">
        <f>'7. LISTADO DE PELÍCULAS'!N865</f>
        <v>0</v>
      </c>
      <c r="O1086" s="32"/>
    </row>
    <row r="1087" spans="2:15" s="352" customFormat="1" ht="35.1" customHeight="1" x14ac:dyDescent="0.25">
      <c r="B1087" s="618">
        <f>'7. LISTADO DE PELÍCULAS'!B866</f>
        <v>0</v>
      </c>
      <c r="C1087" s="619">
        <f>'7. LISTADO DE PELÍCULAS'!C866</f>
        <v>0</v>
      </c>
      <c r="D1087" s="618">
        <f>'7. LISTADO DE PELÍCULAS'!D866</f>
        <v>0</v>
      </c>
      <c r="E1087" s="625" t="e">
        <f>VLOOKUP(D1087,PAÍSES!$A$2:$C$200,3,FALSE)</f>
        <v>#N/A</v>
      </c>
      <c r="F1087" s="622">
        <f>'7. LISTADO DE PELÍCULAS'!F866</f>
        <v>0</v>
      </c>
      <c r="G1087" s="624">
        <f>'7. LISTADO DE PELÍCULAS'!G866</f>
        <v>0</v>
      </c>
      <c r="H1087" s="622">
        <f>'7. LISTADO DE PELÍCULAS'!H866</f>
        <v>0</v>
      </c>
      <c r="I1087" s="623">
        <f>'7. LISTADO DE PELÍCULAS'!I866</f>
        <v>0</v>
      </c>
      <c r="J1087" s="623">
        <f>'7. LISTADO DE PELÍCULAS'!J866</f>
        <v>0</v>
      </c>
      <c r="K1087" s="624">
        <f>'7. LISTADO DE PELÍCULAS'!K866</f>
        <v>0</v>
      </c>
      <c r="L1087" s="622">
        <f>'7. LISTADO DE PELÍCULAS'!L866</f>
        <v>0</v>
      </c>
      <c r="M1087" s="623">
        <f>'7. LISTADO DE PELÍCULAS'!M866</f>
        <v>0</v>
      </c>
      <c r="N1087" s="624">
        <f>'7. LISTADO DE PELÍCULAS'!N866</f>
        <v>0</v>
      </c>
      <c r="O1087" s="32"/>
    </row>
    <row r="1088" spans="2:15" s="352" customFormat="1" ht="35.1" customHeight="1" x14ac:dyDescent="0.25">
      <c r="B1088" s="618">
        <f>'7. LISTADO DE PELÍCULAS'!B867</f>
        <v>0</v>
      </c>
      <c r="C1088" s="619">
        <f>'7. LISTADO DE PELÍCULAS'!C867</f>
        <v>0</v>
      </c>
      <c r="D1088" s="618">
        <f>'7. LISTADO DE PELÍCULAS'!D867</f>
        <v>0</v>
      </c>
      <c r="E1088" s="625" t="e">
        <f>VLOOKUP(D1088,PAÍSES!$A$2:$C$200,3,FALSE)</f>
        <v>#N/A</v>
      </c>
      <c r="F1088" s="622">
        <f>'7. LISTADO DE PELÍCULAS'!F867</f>
        <v>0</v>
      </c>
      <c r="G1088" s="624">
        <f>'7. LISTADO DE PELÍCULAS'!G867</f>
        <v>0</v>
      </c>
      <c r="H1088" s="622">
        <f>'7. LISTADO DE PELÍCULAS'!H867</f>
        <v>0</v>
      </c>
      <c r="I1088" s="623">
        <f>'7. LISTADO DE PELÍCULAS'!I867</f>
        <v>0</v>
      </c>
      <c r="J1088" s="623">
        <f>'7. LISTADO DE PELÍCULAS'!J867</f>
        <v>0</v>
      </c>
      <c r="K1088" s="624">
        <f>'7. LISTADO DE PELÍCULAS'!K867</f>
        <v>0</v>
      </c>
      <c r="L1088" s="622">
        <f>'7. LISTADO DE PELÍCULAS'!L867</f>
        <v>0</v>
      </c>
      <c r="M1088" s="623">
        <f>'7. LISTADO DE PELÍCULAS'!M867</f>
        <v>0</v>
      </c>
      <c r="N1088" s="624">
        <f>'7. LISTADO DE PELÍCULAS'!N867</f>
        <v>0</v>
      </c>
      <c r="O1088" s="32"/>
    </row>
    <row r="1089" spans="2:15" s="352" customFormat="1" ht="35.1" customHeight="1" x14ac:dyDescent="0.25">
      <c r="B1089" s="618">
        <f>'7. LISTADO DE PELÍCULAS'!B868</f>
        <v>0</v>
      </c>
      <c r="C1089" s="619">
        <f>'7. LISTADO DE PELÍCULAS'!C868</f>
        <v>0</v>
      </c>
      <c r="D1089" s="618">
        <f>'7. LISTADO DE PELÍCULAS'!D868</f>
        <v>0</v>
      </c>
      <c r="E1089" s="625" t="e">
        <f>VLOOKUP(D1089,PAÍSES!$A$2:$C$200,3,FALSE)</f>
        <v>#N/A</v>
      </c>
      <c r="F1089" s="622">
        <f>'7. LISTADO DE PELÍCULAS'!F868</f>
        <v>0</v>
      </c>
      <c r="G1089" s="624">
        <f>'7. LISTADO DE PELÍCULAS'!G868</f>
        <v>0</v>
      </c>
      <c r="H1089" s="622">
        <f>'7. LISTADO DE PELÍCULAS'!H868</f>
        <v>0</v>
      </c>
      <c r="I1089" s="623">
        <f>'7. LISTADO DE PELÍCULAS'!I868</f>
        <v>0</v>
      </c>
      <c r="J1089" s="623">
        <f>'7. LISTADO DE PELÍCULAS'!J868</f>
        <v>0</v>
      </c>
      <c r="K1089" s="624">
        <f>'7. LISTADO DE PELÍCULAS'!K868</f>
        <v>0</v>
      </c>
      <c r="L1089" s="622">
        <f>'7. LISTADO DE PELÍCULAS'!L868</f>
        <v>0</v>
      </c>
      <c r="M1089" s="623">
        <f>'7. LISTADO DE PELÍCULAS'!M868</f>
        <v>0</v>
      </c>
      <c r="N1089" s="624">
        <f>'7. LISTADO DE PELÍCULAS'!N868</f>
        <v>0</v>
      </c>
      <c r="O1089" s="32"/>
    </row>
    <row r="1090" spans="2:15" s="352" customFormat="1" ht="35.1" customHeight="1" x14ac:dyDescent="0.25">
      <c r="B1090" s="618">
        <f>'7. LISTADO DE PELÍCULAS'!B869</f>
        <v>0</v>
      </c>
      <c r="C1090" s="619">
        <f>'7. LISTADO DE PELÍCULAS'!C869</f>
        <v>0</v>
      </c>
      <c r="D1090" s="618">
        <f>'7. LISTADO DE PELÍCULAS'!D869</f>
        <v>0</v>
      </c>
      <c r="E1090" s="625" t="e">
        <f>VLOOKUP(D1090,PAÍSES!$A$2:$C$200,3,FALSE)</f>
        <v>#N/A</v>
      </c>
      <c r="F1090" s="622">
        <f>'7. LISTADO DE PELÍCULAS'!F869</f>
        <v>0</v>
      </c>
      <c r="G1090" s="624">
        <f>'7. LISTADO DE PELÍCULAS'!G869</f>
        <v>0</v>
      </c>
      <c r="H1090" s="622">
        <f>'7. LISTADO DE PELÍCULAS'!H869</f>
        <v>0</v>
      </c>
      <c r="I1090" s="623">
        <f>'7. LISTADO DE PELÍCULAS'!I869</f>
        <v>0</v>
      </c>
      <c r="J1090" s="623">
        <f>'7. LISTADO DE PELÍCULAS'!J869</f>
        <v>0</v>
      </c>
      <c r="K1090" s="624">
        <f>'7. LISTADO DE PELÍCULAS'!K869</f>
        <v>0</v>
      </c>
      <c r="L1090" s="622">
        <f>'7. LISTADO DE PELÍCULAS'!L869</f>
        <v>0</v>
      </c>
      <c r="M1090" s="623">
        <f>'7. LISTADO DE PELÍCULAS'!M869</f>
        <v>0</v>
      </c>
      <c r="N1090" s="624">
        <f>'7. LISTADO DE PELÍCULAS'!N869</f>
        <v>0</v>
      </c>
      <c r="O1090" s="32"/>
    </row>
    <row r="1091" spans="2:15" s="352" customFormat="1" ht="35.1" customHeight="1" x14ac:dyDescent="0.25">
      <c r="B1091" s="618">
        <f>'7. LISTADO DE PELÍCULAS'!B870</f>
        <v>0</v>
      </c>
      <c r="C1091" s="619">
        <f>'7. LISTADO DE PELÍCULAS'!C870</f>
        <v>0</v>
      </c>
      <c r="D1091" s="618">
        <f>'7. LISTADO DE PELÍCULAS'!D870</f>
        <v>0</v>
      </c>
      <c r="E1091" s="625" t="e">
        <f>VLOOKUP(D1091,PAÍSES!$A$2:$C$200,3,FALSE)</f>
        <v>#N/A</v>
      </c>
      <c r="F1091" s="622">
        <f>'7. LISTADO DE PELÍCULAS'!F870</f>
        <v>0</v>
      </c>
      <c r="G1091" s="624">
        <f>'7. LISTADO DE PELÍCULAS'!G870</f>
        <v>0</v>
      </c>
      <c r="H1091" s="622">
        <f>'7. LISTADO DE PELÍCULAS'!H870</f>
        <v>0</v>
      </c>
      <c r="I1091" s="623">
        <f>'7. LISTADO DE PELÍCULAS'!I870</f>
        <v>0</v>
      </c>
      <c r="J1091" s="623">
        <f>'7. LISTADO DE PELÍCULAS'!J870</f>
        <v>0</v>
      </c>
      <c r="K1091" s="624">
        <f>'7. LISTADO DE PELÍCULAS'!K870</f>
        <v>0</v>
      </c>
      <c r="L1091" s="622">
        <f>'7. LISTADO DE PELÍCULAS'!L870</f>
        <v>0</v>
      </c>
      <c r="M1091" s="623">
        <f>'7. LISTADO DE PELÍCULAS'!M870</f>
        <v>0</v>
      </c>
      <c r="N1091" s="624">
        <f>'7. LISTADO DE PELÍCULAS'!N870</f>
        <v>0</v>
      </c>
      <c r="O1091" s="32"/>
    </row>
    <row r="1092" spans="2:15" s="352" customFormat="1" ht="35.1" customHeight="1" x14ac:dyDescent="0.25">
      <c r="B1092" s="618">
        <f>'7. LISTADO DE PELÍCULAS'!B871</f>
        <v>0</v>
      </c>
      <c r="C1092" s="619">
        <f>'7. LISTADO DE PELÍCULAS'!C871</f>
        <v>0</v>
      </c>
      <c r="D1092" s="618">
        <f>'7. LISTADO DE PELÍCULAS'!D871</f>
        <v>0</v>
      </c>
      <c r="E1092" s="625" t="e">
        <f>VLOOKUP(D1092,PAÍSES!$A$2:$C$200,3,FALSE)</f>
        <v>#N/A</v>
      </c>
      <c r="F1092" s="622">
        <f>'7. LISTADO DE PELÍCULAS'!F871</f>
        <v>0</v>
      </c>
      <c r="G1092" s="624">
        <f>'7. LISTADO DE PELÍCULAS'!G871</f>
        <v>0</v>
      </c>
      <c r="H1092" s="622">
        <f>'7. LISTADO DE PELÍCULAS'!H871</f>
        <v>0</v>
      </c>
      <c r="I1092" s="623">
        <f>'7. LISTADO DE PELÍCULAS'!I871</f>
        <v>0</v>
      </c>
      <c r="J1092" s="623">
        <f>'7. LISTADO DE PELÍCULAS'!J871</f>
        <v>0</v>
      </c>
      <c r="K1092" s="624">
        <f>'7. LISTADO DE PELÍCULAS'!K871</f>
        <v>0</v>
      </c>
      <c r="L1092" s="622">
        <f>'7. LISTADO DE PELÍCULAS'!L871</f>
        <v>0</v>
      </c>
      <c r="M1092" s="623">
        <f>'7. LISTADO DE PELÍCULAS'!M871</f>
        <v>0</v>
      </c>
      <c r="N1092" s="624">
        <f>'7. LISTADO DE PELÍCULAS'!N871</f>
        <v>0</v>
      </c>
      <c r="O1092" s="32"/>
    </row>
    <row r="1093" spans="2:15" s="352" customFormat="1" ht="35.1" customHeight="1" x14ac:dyDescent="0.25">
      <c r="B1093" s="618">
        <f>'7. LISTADO DE PELÍCULAS'!B872</f>
        <v>0</v>
      </c>
      <c r="C1093" s="619">
        <f>'7. LISTADO DE PELÍCULAS'!C872</f>
        <v>0</v>
      </c>
      <c r="D1093" s="618">
        <f>'7. LISTADO DE PELÍCULAS'!D872</f>
        <v>0</v>
      </c>
      <c r="E1093" s="625" t="e">
        <f>VLOOKUP(D1093,PAÍSES!$A$2:$C$200,3,FALSE)</f>
        <v>#N/A</v>
      </c>
      <c r="F1093" s="622">
        <f>'7. LISTADO DE PELÍCULAS'!F872</f>
        <v>0</v>
      </c>
      <c r="G1093" s="624">
        <f>'7. LISTADO DE PELÍCULAS'!G872</f>
        <v>0</v>
      </c>
      <c r="H1093" s="622">
        <f>'7. LISTADO DE PELÍCULAS'!H872</f>
        <v>0</v>
      </c>
      <c r="I1093" s="623">
        <f>'7. LISTADO DE PELÍCULAS'!I872</f>
        <v>0</v>
      </c>
      <c r="J1093" s="623">
        <f>'7. LISTADO DE PELÍCULAS'!J872</f>
        <v>0</v>
      </c>
      <c r="K1093" s="624">
        <f>'7. LISTADO DE PELÍCULAS'!K872</f>
        <v>0</v>
      </c>
      <c r="L1093" s="622">
        <f>'7. LISTADO DE PELÍCULAS'!L872</f>
        <v>0</v>
      </c>
      <c r="M1093" s="623">
        <f>'7. LISTADO DE PELÍCULAS'!M872</f>
        <v>0</v>
      </c>
      <c r="N1093" s="624">
        <f>'7. LISTADO DE PELÍCULAS'!N872</f>
        <v>0</v>
      </c>
      <c r="O1093" s="32"/>
    </row>
    <row r="1094" spans="2:15" s="352" customFormat="1" ht="35.1" customHeight="1" x14ac:dyDescent="0.25">
      <c r="B1094" s="618">
        <f>'7. LISTADO DE PELÍCULAS'!B873</f>
        <v>0</v>
      </c>
      <c r="C1094" s="619">
        <f>'7. LISTADO DE PELÍCULAS'!C873</f>
        <v>0</v>
      </c>
      <c r="D1094" s="618">
        <f>'7. LISTADO DE PELÍCULAS'!D873</f>
        <v>0</v>
      </c>
      <c r="E1094" s="625" t="e">
        <f>VLOOKUP(D1094,PAÍSES!$A$2:$C$200,3,FALSE)</f>
        <v>#N/A</v>
      </c>
      <c r="F1094" s="622">
        <f>'7. LISTADO DE PELÍCULAS'!F873</f>
        <v>0</v>
      </c>
      <c r="G1094" s="624">
        <f>'7. LISTADO DE PELÍCULAS'!G873</f>
        <v>0</v>
      </c>
      <c r="H1094" s="622">
        <f>'7. LISTADO DE PELÍCULAS'!H873</f>
        <v>0</v>
      </c>
      <c r="I1094" s="623">
        <f>'7. LISTADO DE PELÍCULAS'!I873</f>
        <v>0</v>
      </c>
      <c r="J1094" s="623">
        <f>'7. LISTADO DE PELÍCULAS'!J873</f>
        <v>0</v>
      </c>
      <c r="K1094" s="624">
        <f>'7. LISTADO DE PELÍCULAS'!K873</f>
        <v>0</v>
      </c>
      <c r="L1094" s="622">
        <f>'7. LISTADO DE PELÍCULAS'!L873</f>
        <v>0</v>
      </c>
      <c r="M1094" s="623">
        <f>'7. LISTADO DE PELÍCULAS'!M873</f>
        <v>0</v>
      </c>
      <c r="N1094" s="624">
        <f>'7. LISTADO DE PELÍCULAS'!N873</f>
        <v>0</v>
      </c>
      <c r="O1094" s="32"/>
    </row>
    <row r="1095" spans="2:15" s="352" customFormat="1" ht="35.1" customHeight="1" x14ac:dyDescent="0.25">
      <c r="B1095" s="618">
        <f>'7. LISTADO DE PELÍCULAS'!B874</f>
        <v>0</v>
      </c>
      <c r="C1095" s="619">
        <f>'7. LISTADO DE PELÍCULAS'!C874</f>
        <v>0</v>
      </c>
      <c r="D1095" s="618">
        <f>'7. LISTADO DE PELÍCULAS'!D874</f>
        <v>0</v>
      </c>
      <c r="E1095" s="625" t="e">
        <f>VLOOKUP(D1095,PAÍSES!$A$2:$C$200,3,FALSE)</f>
        <v>#N/A</v>
      </c>
      <c r="F1095" s="622">
        <f>'7. LISTADO DE PELÍCULAS'!F874</f>
        <v>0</v>
      </c>
      <c r="G1095" s="624">
        <f>'7. LISTADO DE PELÍCULAS'!G874</f>
        <v>0</v>
      </c>
      <c r="H1095" s="622">
        <f>'7. LISTADO DE PELÍCULAS'!H874</f>
        <v>0</v>
      </c>
      <c r="I1095" s="623">
        <f>'7. LISTADO DE PELÍCULAS'!I874</f>
        <v>0</v>
      </c>
      <c r="J1095" s="623">
        <f>'7. LISTADO DE PELÍCULAS'!J874</f>
        <v>0</v>
      </c>
      <c r="K1095" s="624">
        <f>'7. LISTADO DE PELÍCULAS'!K874</f>
        <v>0</v>
      </c>
      <c r="L1095" s="622">
        <f>'7. LISTADO DE PELÍCULAS'!L874</f>
        <v>0</v>
      </c>
      <c r="M1095" s="623">
        <f>'7. LISTADO DE PELÍCULAS'!M874</f>
        <v>0</v>
      </c>
      <c r="N1095" s="624">
        <f>'7. LISTADO DE PELÍCULAS'!N874</f>
        <v>0</v>
      </c>
      <c r="O1095" s="32"/>
    </row>
    <row r="1096" spans="2:15" s="352" customFormat="1" ht="35.1" customHeight="1" x14ac:dyDescent="0.25">
      <c r="B1096" s="618">
        <f>'7. LISTADO DE PELÍCULAS'!B875</f>
        <v>0</v>
      </c>
      <c r="C1096" s="619">
        <f>'7. LISTADO DE PELÍCULAS'!C875</f>
        <v>0</v>
      </c>
      <c r="D1096" s="618">
        <f>'7. LISTADO DE PELÍCULAS'!D875</f>
        <v>0</v>
      </c>
      <c r="E1096" s="625" t="e">
        <f>VLOOKUP(D1096,PAÍSES!$A$2:$C$200,3,FALSE)</f>
        <v>#N/A</v>
      </c>
      <c r="F1096" s="622">
        <f>'7. LISTADO DE PELÍCULAS'!F875</f>
        <v>0</v>
      </c>
      <c r="G1096" s="624">
        <f>'7. LISTADO DE PELÍCULAS'!G875</f>
        <v>0</v>
      </c>
      <c r="H1096" s="622">
        <f>'7. LISTADO DE PELÍCULAS'!H875</f>
        <v>0</v>
      </c>
      <c r="I1096" s="623">
        <f>'7. LISTADO DE PELÍCULAS'!I875</f>
        <v>0</v>
      </c>
      <c r="J1096" s="623">
        <f>'7. LISTADO DE PELÍCULAS'!J875</f>
        <v>0</v>
      </c>
      <c r="K1096" s="624">
        <f>'7. LISTADO DE PELÍCULAS'!K875</f>
        <v>0</v>
      </c>
      <c r="L1096" s="622">
        <f>'7. LISTADO DE PELÍCULAS'!L875</f>
        <v>0</v>
      </c>
      <c r="M1096" s="623">
        <f>'7. LISTADO DE PELÍCULAS'!M875</f>
        <v>0</v>
      </c>
      <c r="N1096" s="624">
        <f>'7. LISTADO DE PELÍCULAS'!N875</f>
        <v>0</v>
      </c>
      <c r="O1096" s="32"/>
    </row>
    <row r="1097" spans="2:15" s="352" customFormat="1" ht="35.1" customHeight="1" x14ac:dyDescent="0.25">
      <c r="B1097" s="618">
        <f>'7. LISTADO DE PELÍCULAS'!B876</f>
        <v>0</v>
      </c>
      <c r="C1097" s="619">
        <f>'7. LISTADO DE PELÍCULAS'!C876</f>
        <v>0</v>
      </c>
      <c r="D1097" s="618">
        <f>'7. LISTADO DE PELÍCULAS'!D876</f>
        <v>0</v>
      </c>
      <c r="E1097" s="625" t="e">
        <f>VLOOKUP(D1097,PAÍSES!$A$2:$C$200,3,FALSE)</f>
        <v>#N/A</v>
      </c>
      <c r="F1097" s="622">
        <f>'7. LISTADO DE PELÍCULAS'!F876</f>
        <v>0</v>
      </c>
      <c r="G1097" s="624">
        <f>'7. LISTADO DE PELÍCULAS'!G876</f>
        <v>0</v>
      </c>
      <c r="H1097" s="622">
        <f>'7. LISTADO DE PELÍCULAS'!H876</f>
        <v>0</v>
      </c>
      <c r="I1097" s="623">
        <f>'7. LISTADO DE PELÍCULAS'!I876</f>
        <v>0</v>
      </c>
      <c r="J1097" s="623">
        <f>'7. LISTADO DE PELÍCULAS'!J876</f>
        <v>0</v>
      </c>
      <c r="K1097" s="624">
        <f>'7. LISTADO DE PELÍCULAS'!K876</f>
        <v>0</v>
      </c>
      <c r="L1097" s="622">
        <f>'7. LISTADO DE PELÍCULAS'!L876</f>
        <v>0</v>
      </c>
      <c r="M1097" s="623">
        <f>'7. LISTADO DE PELÍCULAS'!M876</f>
        <v>0</v>
      </c>
      <c r="N1097" s="624">
        <f>'7. LISTADO DE PELÍCULAS'!N876</f>
        <v>0</v>
      </c>
      <c r="O1097" s="32"/>
    </row>
    <row r="1098" spans="2:15" s="352" customFormat="1" ht="35.1" customHeight="1" x14ac:dyDescent="0.25">
      <c r="B1098" s="618">
        <f>'7. LISTADO DE PELÍCULAS'!B877</f>
        <v>0</v>
      </c>
      <c r="C1098" s="619">
        <f>'7. LISTADO DE PELÍCULAS'!C877</f>
        <v>0</v>
      </c>
      <c r="D1098" s="618">
        <f>'7. LISTADO DE PELÍCULAS'!D877</f>
        <v>0</v>
      </c>
      <c r="E1098" s="625" t="e">
        <f>VLOOKUP(D1098,PAÍSES!$A$2:$C$200,3,FALSE)</f>
        <v>#N/A</v>
      </c>
      <c r="F1098" s="622">
        <f>'7. LISTADO DE PELÍCULAS'!F877</f>
        <v>0</v>
      </c>
      <c r="G1098" s="624">
        <f>'7. LISTADO DE PELÍCULAS'!G877</f>
        <v>0</v>
      </c>
      <c r="H1098" s="622">
        <f>'7. LISTADO DE PELÍCULAS'!H877</f>
        <v>0</v>
      </c>
      <c r="I1098" s="623">
        <f>'7. LISTADO DE PELÍCULAS'!I877</f>
        <v>0</v>
      </c>
      <c r="J1098" s="623">
        <f>'7. LISTADO DE PELÍCULAS'!J877</f>
        <v>0</v>
      </c>
      <c r="K1098" s="624">
        <f>'7. LISTADO DE PELÍCULAS'!K877</f>
        <v>0</v>
      </c>
      <c r="L1098" s="622">
        <f>'7. LISTADO DE PELÍCULAS'!L877</f>
        <v>0</v>
      </c>
      <c r="M1098" s="623">
        <f>'7. LISTADO DE PELÍCULAS'!M877</f>
        <v>0</v>
      </c>
      <c r="N1098" s="624">
        <f>'7. LISTADO DE PELÍCULAS'!N877</f>
        <v>0</v>
      </c>
      <c r="O1098" s="32"/>
    </row>
    <row r="1099" spans="2:15" s="352" customFormat="1" ht="35.1" customHeight="1" x14ac:dyDescent="0.25">
      <c r="B1099" s="618">
        <f>'7. LISTADO DE PELÍCULAS'!B878</f>
        <v>0</v>
      </c>
      <c r="C1099" s="619">
        <f>'7. LISTADO DE PELÍCULAS'!C878</f>
        <v>0</v>
      </c>
      <c r="D1099" s="618">
        <f>'7. LISTADO DE PELÍCULAS'!D878</f>
        <v>0</v>
      </c>
      <c r="E1099" s="625" t="e">
        <f>VLOOKUP(D1099,PAÍSES!$A$2:$C$200,3,FALSE)</f>
        <v>#N/A</v>
      </c>
      <c r="F1099" s="622">
        <f>'7. LISTADO DE PELÍCULAS'!F878</f>
        <v>0</v>
      </c>
      <c r="G1099" s="624">
        <f>'7. LISTADO DE PELÍCULAS'!G878</f>
        <v>0</v>
      </c>
      <c r="H1099" s="622">
        <f>'7. LISTADO DE PELÍCULAS'!H878</f>
        <v>0</v>
      </c>
      <c r="I1099" s="623">
        <f>'7. LISTADO DE PELÍCULAS'!I878</f>
        <v>0</v>
      </c>
      <c r="J1099" s="623">
        <f>'7. LISTADO DE PELÍCULAS'!J878</f>
        <v>0</v>
      </c>
      <c r="K1099" s="624">
        <f>'7. LISTADO DE PELÍCULAS'!K878</f>
        <v>0</v>
      </c>
      <c r="L1099" s="622">
        <f>'7. LISTADO DE PELÍCULAS'!L878</f>
        <v>0</v>
      </c>
      <c r="M1099" s="623">
        <f>'7. LISTADO DE PELÍCULAS'!M878</f>
        <v>0</v>
      </c>
      <c r="N1099" s="624">
        <f>'7. LISTADO DE PELÍCULAS'!N878</f>
        <v>0</v>
      </c>
      <c r="O1099" s="32"/>
    </row>
    <row r="1100" spans="2:15" s="352" customFormat="1" ht="35.1" customHeight="1" x14ac:dyDescent="0.25">
      <c r="B1100" s="618">
        <f>'7. LISTADO DE PELÍCULAS'!B879</f>
        <v>0</v>
      </c>
      <c r="C1100" s="619">
        <f>'7. LISTADO DE PELÍCULAS'!C879</f>
        <v>0</v>
      </c>
      <c r="D1100" s="618">
        <f>'7. LISTADO DE PELÍCULAS'!D879</f>
        <v>0</v>
      </c>
      <c r="E1100" s="625" t="e">
        <f>VLOOKUP(D1100,PAÍSES!$A$2:$C$200,3,FALSE)</f>
        <v>#N/A</v>
      </c>
      <c r="F1100" s="622">
        <f>'7. LISTADO DE PELÍCULAS'!F879</f>
        <v>0</v>
      </c>
      <c r="G1100" s="624">
        <f>'7. LISTADO DE PELÍCULAS'!G879</f>
        <v>0</v>
      </c>
      <c r="H1100" s="622">
        <f>'7. LISTADO DE PELÍCULAS'!H879</f>
        <v>0</v>
      </c>
      <c r="I1100" s="623">
        <f>'7. LISTADO DE PELÍCULAS'!I879</f>
        <v>0</v>
      </c>
      <c r="J1100" s="623">
        <f>'7. LISTADO DE PELÍCULAS'!J879</f>
        <v>0</v>
      </c>
      <c r="K1100" s="624">
        <f>'7. LISTADO DE PELÍCULAS'!K879</f>
        <v>0</v>
      </c>
      <c r="L1100" s="622">
        <f>'7. LISTADO DE PELÍCULAS'!L879</f>
        <v>0</v>
      </c>
      <c r="M1100" s="623">
        <f>'7. LISTADO DE PELÍCULAS'!M879</f>
        <v>0</v>
      </c>
      <c r="N1100" s="624">
        <f>'7. LISTADO DE PELÍCULAS'!N879</f>
        <v>0</v>
      </c>
      <c r="O1100" s="32"/>
    </row>
    <row r="1101" spans="2:15" s="352" customFormat="1" ht="35.1" customHeight="1" x14ac:dyDescent="0.25">
      <c r="B1101" s="618">
        <f>'7. LISTADO DE PELÍCULAS'!B880</f>
        <v>0</v>
      </c>
      <c r="C1101" s="619">
        <f>'7. LISTADO DE PELÍCULAS'!C880</f>
        <v>0</v>
      </c>
      <c r="D1101" s="618">
        <f>'7. LISTADO DE PELÍCULAS'!D880</f>
        <v>0</v>
      </c>
      <c r="E1101" s="625" t="e">
        <f>VLOOKUP(D1101,PAÍSES!$A$2:$C$200,3,FALSE)</f>
        <v>#N/A</v>
      </c>
      <c r="F1101" s="622">
        <f>'7. LISTADO DE PELÍCULAS'!F880</f>
        <v>0</v>
      </c>
      <c r="G1101" s="624">
        <f>'7. LISTADO DE PELÍCULAS'!G880</f>
        <v>0</v>
      </c>
      <c r="H1101" s="622">
        <f>'7. LISTADO DE PELÍCULAS'!H880</f>
        <v>0</v>
      </c>
      <c r="I1101" s="623">
        <f>'7. LISTADO DE PELÍCULAS'!I880</f>
        <v>0</v>
      </c>
      <c r="J1101" s="623">
        <f>'7. LISTADO DE PELÍCULAS'!J880</f>
        <v>0</v>
      </c>
      <c r="K1101" s="624">
        <f>'7. LISTADO DE PELÍCULAS'!K880</f>
        <v>0</v>
      </c>
      <c r="L1101" s="622">
        <f>'7. LISTADO DE PELÍCULAS'!L880</f>
        <v>0</v>
      </c>
      <c r="M1101" s="623">
        <f>'7. LISTADO DE PELÍCULAS'!M880</f>
        <v>0</v>
      </c>
      <c r="N1101" s="624">
        <f>'7. LISTADO DE PELÍCULAS'!N880</f>
        <v>0</v>
      </c>
      <c r="O1101" s="32"/>
    </row>
    <row r="1102" spans="2:15" s="352" customFormat="1" ht="35.1" customHeight="1" x14ac:dyDescent="0.25">
      <c r="B1102" s="618">
        <f>'7. LISTADO DE PELÍCULAS'!B881</f>
        <v>0</v>
      </c>
      <c r="C1102" s="619">
        <f>'7. LISTADO DE PELÍCULAS'!C881</f>
        <v>0</v>
      </c>
      <c r="D1102" s="618">
        <f>'7. LISTADO DE PELÍCULAS'!D881</f>
        <v>0</v>
      </c>
      <c r="E1102" s="625" t="e">
        <f>VLOOKUP(D1102,PAÍSES!$A$2:$C$200,3,FALSE)</f>
        <v>#N/A</v>
      </c>
      <c r="F1102" s="622">
        <f>'7. LISTADO DE PELÍCULAS'!F881</f>
        <v>0</v>
      </c>
      <c r="G1102" s="624">
        <f>'7. LISTADO DE PELÍCULAS'!G881</f>
        <v>0</v>
      </c>
      <c r="H1102" s="622">
        <f>'7. LISTADO DE PELÍCULAS'!H881</f>
        <v>0</v>
      </c>
      <c r="I1102" s="623">
        <f>'7. LISTADO DE PELÍCULAS'!I881</f>
        <v>0</v>
      </c>
      <c r="J1102" s="623">
        <f>'7. LISTADO DE PELÍCULAS'!J881</f>
        <v>0</v>
      </c>
      <c r="K1102" s="624">
        <f>'7. LISTADO DE PELÍCULAS'!K881</f>
        <v>0</v>
      </c>
      <c r="L1102" s="622">
        <f>'7. LISTADO DE PELÍCULAS'!L881</f>
        <v>0</v>
      </c>
      <c r="M1102" s="623">
        <f>'7. LISTADO DE PELÍCULAS'!M881</f>
        <v>0</v>
      </c>
      <c r="N1102" s="624">
        <f>'7. LISTADO DE PELÍCULAS'!N881</f>
        <v>0</v>
      </c>
      <c r="O1102" s="32"/>
    </row>
    <row r="1103" spans="2:15" s="352" customFormat="1" ht="35.1" customHeight="1" x14ac:dyDescent="0.25">
      <c r="B1103" s="618">
        <f>'7. LISTADO DE PELÍCULAS'!B882</f>
        <v>0</v>
      </c>
      <c r="C1103" s="619">
        <f>'7. LISTADO DE PELÍCULAS'!C882</f>
        <v>0</v>
      </c>
      <c r="D1103" s="618">
        <f>'7. LISTADO DE PELÍCULAS'!D882</f>
        <v>0</v>
      </c>
      <c r="E1103" s="625" t="e">
        <f>VLOOKUP(D1103,PAÍSES!$A$2:$C$200,3,FALSE)</f>
        <v>#N/A</v>
      </c>
      <c r="F1103" s="622">
        <f>'7. LISTADO DE PELÍCULAS'!F882</f>
        <v>0</v>
      </c>
      <c r="G1103" s="624">
        <f>'7. LISTADO DE PELÍCULAS'!G882</f>
        <v>0</v>
      </c>
      <c r="H1103" s="622">
        <f>'7. LISTADO DE PELÍCULAS'!H882</f>
        <v>0</v>
      </c>
      <c r="I1103" s="623">
        <f>'7. LISTADO DE PELÍCULAS'!I882</f>
        <v>0</v>
      </c>
      <c r="J1103" s="623">
        <f>'7. LISTADO DE PELÍCULAS'!J882</f>
        <v>0</v>
      </c>
      <c r="K1103" s="624">
        <f>'7. LISTADO DE PELÍCULAS'!K882</f>
        <v>0</v>
      </c>
      <c r="L1103" s="622">
        <f>'7. LISTADO DE PELÍCULAS'!L882</f>
        <v>0</v>
      </c>
      <c r="M1103" s="623">
        <f>'7. LISTADO DE PELÍCULAS'!M882</f>
        <v>0</v>
      </c>
      <c r="N1103" s="624">
        <f>'7. LISTADO DE PELÍCULAS'!N882</f>
        <v>0</v>
      </c>
      <c r="O1103" s="32"/>
    </row>
    <row r="1104" spans="2:15" s="352" customFormat="1" ht="35.1" customHeight="1" x14ac:dyDescent="0.25">
      <c r="B1104" s="618">
        <f>'7. LISTADO DE PELÍCULAS'!B883</f>
        <v>0</v>
      </c>
      <c r="C1104" s="619">
        <f>'7. LISTADO DE PELÍCULAS'!C883</f>
        <v>0</v>
      </c>
      <c r="D1104" s="618">
        <f>'7. LISTADO DE PELÍCULAS'!D883</f>
        <v>0</v>
      </c>
      <c r="E1104" s="625" t="e">
        <f>VLOOKUP(D1104,PAÍSES!$A$2:$C$200,3,FALSE)</f>
        <v>#N/A</v>
      </c>
      <c r="F1104" s="622">
        <f>'7. LISTADO DE PELÍCULAS'!F883</f>
        <v>0</v>
      </c>
      <c r="G1104" s="624">
        <f>'7. LISTADO DE PELÍCULAS'!G883</f>
        <v>0</v>
      </c>
      <c r="H1104" s="622">
        <f>'7. LISTADO DE PELÍCULAS'!H883</f>
        <v>0</v>
      </c>
      <c r="I1104" s="623">
        <f>'7. LISTADO DE PELÍCULAS'!I883</f>
        <v>0</v>
      </c>
      <c r="J1104" s="623">
        <f>'7. LISTADO DE PELÍCULAS'!J883</f>
        <v>0</v>
      </c>
      <c r="K1104" s="624">
        <f>'7. LISTADO DE PELÍCULAS'!K883</f>
        <v>0</v>
      </c>
      <c r="L1104" s="622">
        <f>'7. LISTADO DE PELÍCULAS'!L883</f>
        <v>0</v>
      </c>
      <c r="M1104" s="623">
        <f>'7. LISTADO DE PELÍCULAS'!M883</f>
        <v>0</v>
      </c>
      <c r="N1104" s="624">
        <f>'7. LISTADO DE PELÍCULAS'!N883</f>
        <v>0</v>
      </c>
      <c r="O1104" s="32"/>
    </row>
    <row r="1105" spans="2:15" s="352" customFormat="1" ht="35.1" customHeight="1" x14ac:dyDescent="0.25">
      <c r="B1105" s="618">
        <f>'7. LISTADO DE PELÍCULAS'!B884</f>
        <v>0</v>
      </c>
      <c r="C1105" s="619">
        <f>'7. LISTADO DE PELÍCULAS'!C884</f>
        <v>0</v>
      </c>
      <c r="D1105" s="618">
        <f>'7. LISTADO DE PELÍCULAS'!D884</f>
        <v>0</v>
      </c>
      <c r="E1105" s="625" t="e">
        <f>VLOOKUP(D1105,PAÍSES!$A$2:$C$200,3,FALSE)</f>
        <v>#N/A</v>
      </c>
      <c r="F1105" s="622">
        <f>'7. LISTADO DE PELÍCULAS'!F884</f>
        <v>0</v>
      </c>
      <c r="G1105" s="624">
        <f>'7. LISTADO DE PELÍCULAS'!G884</f>
        <v>0</v>
      </c>
      <c r="H1105" s="622">
        <f>'7. LISTADO DE PELÍCULAS'!H884</f>
        <v>0</v>
      </c>
      <c r="I1105" s="623">
        <f>'7. LISTADO DE PELÍCULAS'!I884</f>
        <v>0</v>
      </c>
      <c r="J1105" s="623">
        <f>'7. LISTADO DE PELÍCULAS'!J884</f>
        <v>0</v>
      </c>
      <c r="K1105" s="624">
        <f>'7. LISTADO DE PELÍCULAS'!K884</f>
        <v>0</v>
      </c>
      <c r="L1105" s="622">
        <f>'7. LISTADO DE PELÍCULAS'!L884</f>
        <v>0</v>
      </c>
      <c r="M1105" s="623">
        <f>'7. LISTADO DE PELÍCULAS'!M884</f>
        <v>0</v>
      </c>
      <c r="N1105" s="624">
        <f>'7. LISTADO DE PELÍCULAS'!N884</f>
        <v>0</v>
      </c>
      <c r="O1105" s="32"/>
    </row>
    <row r="1106" spans="2:15" s="352" customFormat="1" ht="35.1" customHeight="1" x14ac:dyDescent="0.25">
      <c r="B1106" s="618">
        <f>'7. LISTADO DE PELÍCULAS'!B885</f>
        <v>0</v>
      </c>
      <c r="C1106" s="619">
        <f>'7. LISTADO DE PELÍCULAS'!C885</f>
        <v>0</v>
      </c>
      <c r="D1106" s="618">
        <f>'7. LISTADO DE PELÍCULAS'!D885</f>
        <v>0</v>
      </c>
      <c r="E1106" s="625" t="e">
        <f>VLOOKUP(D1106,PAÍSES!$A$2:$C$200,3,FALSE)</f>
        <v>#N/A</v>
      </c>
      <c r="F1106" s="622">
        <f>'7. LISTADO DE PELÍCULAS'!F885</f>
        <v>0</v>
      </c>
      <c r="G1106" s="624">
        <f>'7. LISTADO DE PELÍCULAS'!G885</f>
        <v>0</v>
      </c>
      <c r="H1106" s="622">
        <f>'7. LISTADO DE PELÍCULAS'!H885</f>
        <v>0</v>
      </c>
      <c r="I1106" s="623">
        <f>'7. LISTADO DE PELÍCULAS'!I885</f>
        <v>0</v>
      </c>
      <c r="J1106" s="623">
        <f>'7. LISTADO DE PELÍCULAS'!J885</f>
        <v>0</v>
      </c>
      <c r="K1106" s="624">
        <f>'7. LISTADO DE PELÍCULAS'!K885</f>
        <v>0</v>
      </c>
      <c r="L1106" s="622">
        <f>'7. LISTADO DE PELÍCULAS'!L885</f>
        <v>0</v>
      </c>
      <c r="M1106" s="623">
        <f>'7. LISTADO DE PELÍCULAS'!M885</f>
        <v>0</v>
      </c>
      <c r="N1106" s="624">
        <f>'7. LISTADO DE PELÍCULAS'!N885</f>
        <v>0</v>
      </c>
      <c r="O1106" s="32"/>
    </row>
    <row r="1107" spans="2:15" s="352" customFormat="1" ht="35.1" customHeight="1" x14ac:dyDescent="0.25">
      <c r="B1107" s="618">
        <f>'7. LISTADO DE PELÍCULAS'!B886</f>
        <v>0</v>
      </c>
      <c r="C1107" s="619">
        <f>'7. LISTADO DE PELÍCULAS'!C886</f>
        <v>0</v>
      </c>
      <c r="D1107" s="618">
        <f>'7. LISTADO DE PELÍCULAS'!D886</f>
        <v>0</v>
      </c>
      <c r="E1107" s="625" t="e">
        <f>VLOOKUP(D1107,PAÍSES!$A$2:$C$200,3,FALSE)</f>
        <v>#N/A</v>
      </c>
      <c r="F1107" s="622">
        <f>'7. LISTADO DE PELÍCULAS'!F886</f>
        <v>0</v>
      </c>
      <c r="G1107" s="624">
        <f>'7. LISTADO DE PELÍCULAS'!G886</f>
        <v>0</v>
      </c>
      <c r="H1107" s="622">
        <f>'7. LISTADO DE PELÍCULAS'!H886</f>
        <v>0</v>
      </c>
      <c r="I1107" s="623">
        <f>'7. LISTADO DE PELÍCULAS'!I886</f>
        <v>0</v>
      </c>
      <c r="J1107" s="623">
        <f>'7. LISTADO DE PELÍCULAS'!J886</f>
        <v>0</v>
      </c>
      <c r="K1107" s="624">
        <f>'7. LISTADO DE PELÍCULAS'!K886</f>
        <v>0</v>
      </c>
      <c r="L1107" s="622">
        <f>'7. LISTADO DE PELÍCULAS'!L886</f>
        <v>0</v>
      </c>
      <c r="M1107" s="623">
        <f>'7. LISTADO DE PELÍCULAS'!M886</f>
        <v>0</v>
      </c>
      <c r="N1107" s="624">
        <f>'7. LISTADO DE PELÍCULAS'!N886</f>
        <v>0</v>
      </c>
      <c r="O1107" s="32"/>
    </row>
    <row r="1108" spans="2:15" s="352" customFormat="1" ht="35.1" customHeight="1" x14ac:dyDescent="0.25">
      <c r="B1108" s="618">
        <f>'7. LISTADO DE PELÍCULAS'!B887</f>
        <v>0</v>
      </c>
      <c r="C1108" s="619">
        <f>'7. LISTADO DE PELÍCULAS'!C887</f>
        <v>0</v>
      </c>
      <c r="D1108" s="618">
        <f>'7. LISTADO DE PELÍCULAS'!D887</f>
        <v>0</v>
      </c>
      <c r="E1108" s="625" t="e">
        <f>VLOOKUP(D1108,PAÍSES!$A$2:$C$200,3,FALSE)</f>
        <v>#N/A</v>
      </c>
      <c r="F1108" s="622">
        <f>'7. LISTADO DE PELÍCULAS'!F887</f>
        <v>0</v>
      </c>
      <c r="G1108" s="624">
        <f>'7. LISTADO DE PELÍCULAS'!G887</f>
        <v>0</v>
      </c>
      <c r="H1108" s="622">
        <f>'7. LISTADO DE PELÍCULAS'!H887</f>
        <v>0</v>
      </c>
      <c r="I1108" s="623">
        <f>'7. LISTADO DE PELÍCULAS'!I887</f>
        <v>0</v>
      </c>
      <c r="J1108" s="623">
        <f>'7. LISTADO DE PELÍCULAS'!J887</f>
        <v>0</v>
      </c>
      <c r="K1108" s="624">
        <f>'7. LISTADO DE PELÍCULAS'!K887</f>
        <v>0</v>
      </c>
      <c r="L1108" s="622">
        <f>'7. LISTADO DE PELÍCULAS'!L887</f>
        <v>0</v>
      </c>
      <c r="M1108" s="623">
        <f>'7. LISTADO DE PELÍCULAS'!M887</f>
        <v>0</v>
      </c>
      <c r="N1108" s="624">
        <f>'7. LISTADO DE PELÍCULAS'!N887</f>
        <v>0</v>
      </c>
      <c r="O1108" s="32"/>
    </row>
    <row r="1109" spans="2:15" s="352" customFormat="1" ht="35.1" customHeight="1" x14ac:dyDescent="0.25">
      <c r="B1109" s="618">
        <f>'7. LISTADO DE PELÍCULAS'!B888</f>
        <v>0</v>
      </c>
      <c r="C1109" s="619">
        <f>'7. LISTADO DE PELÍCULAS'!C888</f>
        <v>0</v>
      </c>
      <c r="D1109" s="618">
        <f>'7. LISTADO DE PELÍCULAS'!D888</f>
        <v>0</v>
      </c>
      <c r="E1109" s="625" t="e">
        <f>VLOOKUP(D1109,PAÍSES!$A$2:$C$200,3,FALSE)</f>
        <v>#N/A</v>
      </c>
      <c r="F1109" s="622">
        <f>'7. LISTADO DE PELÍCULAS'!F888</f>
        <v>0</v>
      </c>
      <c r="G1109" s="624">
        <f>'7. LISTADO DE PELÍCULAS'!G888</f>
        <v>0</v>
      </c>
      <c r="H1109" s="622">
        <f>'7. LISTADO DE PELÍCULAS'!H888</f>
        <v>0</v>
      </c>
      <c r="I1109" s="623">
        <f>'7. LISTADO DE PELÍCULAS'!I888</f>
        <v>0</v>
      </c>
      <c r="J1109" s="623">
        <f>'7. LISTADO DE PELÍCULAS'!J888</f>
        <v>0</v>
      </c>
      <c r="K1109" s="624">
        <f>'7. LISTADO DE PELÍCULAS'!K888</f>
        <v>0</v>
      </c>
      <c r="L1109" s="622">
        <f>'7. LISTADO DE PELÍCULAS'!L888</f>
        <v>0</v>
      </c>
      <c r="M1109" s="623">
        <f>'7. LISTADO DE PELÍCULAS'!M888</f>
        <v>0</v>
      </c>
      <c r="N1109" s="624">
        <f>'7. LISTADO DE PELÍCULAS'!N888</f>
        <v>0</v>
      </c>
      <c r="O1109" s="32"/>
    </row>
    <row r="1110" spans="2:15" s="352" customFormat="1" ht="35.1" customHeight="1" x14ac:dyDescent="0.25">
      <c r="B1110" s="618">
        <f>'7. LISTADO DE PELÍCULAS'!B889</f>
        <v>0</v>
      </c>
      <c r="C1110" s="619">
        <f>'7. LISTADO DE PELÍCULAS'!C889</f>
        <v>0</v>
      </c>
      <c r="D1110" s="618">
        <f>'7. LISTADO DE PELÍCULAS'!D889</f>
        <v>0</v>
      </c>
      <c r="E1110" s="625" t="e">
        <f>VLOOKUP(D1110,PAÍSES!$A$2:$C$200,3,FALSE)</f>
        <v>#N/A</v>
      </c>
      <c r="F1110" s="622">
        <f>'7. LISTADO DE PELÍCULAS'!F889</f>
        <v>0</v>
      </c>
      <c r="G1110" s="624">
        <f>'7. LISTADO DE PELÍCULAS'!G889</f>
        <v>0</v>
      </c>
      <c r="H1110" s="622">
        <f>'7. LISTADO DE PELÍCULAS'!H889</f>
        <v>0</v>
      </c>
      <c r="I1110" s="623">
        <f>'7. LISTADO DE PELÍCULAS'!I889</f>
        <v>0</v>
      </c>
      <c r="J1110" s="623">
        <f>'7. LISTADO DE PELÍCULAS'!J889</f>
        <v>0</v>
      </c>
      <c r="K1110" s="624">
        <f>'7. LISTADO DE PELÍCULAS'!K889</f>
        <v>0</v>
      </c>
      <c r="L1110" s="622">
        <f>'7. LISTADO DE PELÍCULAS'!L889</f>
        <v>0</v>
      </c>
      <c r="M1110" s="623">
        <f>'7. LISTADO DE PELÍCULAS'!M889</f>
        <v>0</v>
      </c>
      <c r="N1110" s="624">
        <f>'7. LISTADO DE PELÍCULAS'!N889</f>
        <v>0</v>
      </c>
      <c r="O1110" s="32"/>
    </row>
    <row r="1111" spans="2:15" s="352" customFormat="1" ht="35.1" customHeight="1" x14ac:dyDescent="0.25">
      <c r="B1111" s="618">
        <f>'7. LISTADO DE PELÍCULAS'!B890</f>
        <v>0</v>
      </c>
      <c r="C1111" s="619">
        <f>'7. LISTADO DE PELÍCULAS'!C890</f>
        <v>0</v>
      </c>
      <c r="D1111" s="618">
        <f>'7. LISTADO DE PELÍCULAS'!D890</f>
        <v>0</v>
      </c>
      <c r="E1111" s="625" t="e">
        <f>VLOOKUP(D1111,PAÍSES!$A$2:$C$200,3,FALSE)</f>
        <v>#N/A</v>
      </c>
      <c r="F1111" s="622">
        <f>'7. LISTADO DE PELÍCULAS'!F890</f>
        <v>0</v>
      </c>
      <c r="G1111" s="624">
        <f>'7. LISTADO DE PELÍCULAS'!G890</f>
        <v>0</v>
      </c>
      <c r="H1111" s="622">
        <f>'7. LISTADO DE PELÍCULAS'!H890</f>
        <v>0</v>
      </c>
      <c r="I1111" s="623">
        <f>'7. LISTADO DE PELÍCULAS'!I890</f>
        <v>0</v>
      </c>
      <c r="J1111" s="623">
        <f>'7. LISTADO DE PELÍCULAS'!J890</f>
        <v>0</v>
      </c>
      <c r="K1111" s="624">
        <f>'7. LISTADO DE PELÍCULAS'!K890</f>
        <v>0</v>
      </c>
      <c r="L1111" s="622">
        <f>'7. LISTADO DE PELÍCULAS'!L890</f>
        <v>0</v>
      </c>
      <c r="M1111" s="623">
        <f>'7. LISTADO DE PELÍCULAS'!M890</f>
        <v>0</v>
      </c>
      <c r="N1111" s="624">
        <f>'7. LISTADO DE PELÍCULAS'!N890</f>
        <v>0</v>
      </c>
      <c r="O1111" s="32"/>
    </row>
    <row r="1112" spans="2:15" s="352" customFormat="1" ht="35.1" customHeight="1" x14ac:dyDescent="0.25">
      <c r="B1112" s="618">
        <f>'7. LISTADO DE PELÍCULAS'!B891</f>
        <v>0</v>
      </c>
      <c r="C1112" s="619">
        <f>'7. LISTADO DE PELÍCULAS'!C891</f>
        <v>0</v>
      </c>
      <c r="D1112" s="618">
        <f>'7. LISTADO DE PELÍCULAS'!D891</f>
        <v>0</v>
      </c>
      <c r="E1112" s="625" t="e">
        <f>VLOOKUP(D1112,PAÍSES!$A$2:$C$200,3,FALSE)</f>
        <v>#N/A</v>
      </c>
      <c r="F1112" s="622">
        <f>'7. LISTADO DE PELÍCULAS'!F891</f>
        <v>0</v>
      </c>
      <c r="G1112" s="624">
        <f>'7. LISTADO DE PELÍCULAS'!G891</f>
        <v>0</v>
      </c>
      <c r="H1112" s="622">
        <f>'7. LISTADO DE PELÍCULAS'!H891</f>
        <v>0</v>
      </c>
      <c r="I1112" s="623">
        <f>'7. LISTADO DE PELÍCULAS'!I891</f>
        <v>0</v>
      </c>
      <c r="J1112" s="623">
        <f>'7. LISTADO DE PELÍCULAS'!J891</f>
        <v>0</v>
      </c>
      <c r="K1112" s="624">
        <f>'7. LISTADO DE PELÍCULAS'!K891</f>
        <v>0</v>
      </c>
      <c r="L1112" s="622">
        <f>'7. LISTADO DE PELÍCULAS'!L891</f>
        <v>0</v>
      </c>
      <c r="M1112" s="623">
        <f>'7. LISTADO DE PELÍCULAS'!M891</f>
        <v>0</v>
      </c>
      <c r="N1112" s="624">
        <f>'7. LISTADO DE PELÍCULAS'!N891</f>
        <v>0</v>
      </c>
      <c r="O1112" s="32"/>
    </row>
    <row r="1113" spans="2:15" s="352" customFormat="1" ht="35.1" customHeight="1" x14ac:dyDescent="0.25">
      <c r="B1113" s="618">
        <f>'7. LISTADO DE PELÍCULAS'!B892</f>
        <v>0</v>
      </c>
      <c r="C1113" s="619">
        <f>'7. LISTADO DE PELÍCULAS'!C892</f>
        <v>0</v>
      </c>
      <c r="D1113" s="618">
        <f>'7. LISTADO DE PELÍCULAS'!D892</f>
        <v>0</v>
      </c>
      <c r="E1113" s="625" t="e">
        <f>VLOOKUP(D1113,PAÍSES!$A$2:$C$200,3,FALSE)</f>
        <v>#N/A</v>
      </c>
      <c r="F1113" s="622">
        <f>'7. LISTADO DE PELÍCULAS'!F892</f>
        <v>0</v>
      </c>
      <c r="G1113" s="624">
        <f>'7. LISTADO DE PELÍCULAS'!G892</f>
        <v>0</v>
      </c>
      <c r="H1113" s="622">
        <f>'7. LISTADO DE PELÍCULAS'!H892</f>
        <v>0</v>
      </c>
      <c r="I1113" s="623">
        <f>'7. LISTADO DE PELÍCULAS'!I892</f>
        <v>0</v>
      </c>
      <c r="J1113" s="623">
        <f>'7. LISTADO DE PELÍCULAS'!J892</f>
        <v>0</v>
      </c>
      <c r="K1113" s="624">
        <f>'7. LISTADO DE PELÍCULAS'!K892</f>
        <v>0</v>
      </c>
      <c r="L1113" s="622">
        <f>'7. LISTADO DE PELÍCULAS'!L892</f>
        <v>0</v>
      </c>
      <c r="M1113" s="623">
        <f>'7. LISTADO DE PELÍCULAS'!M892</f>
        <v>0</v>
      </c>
      <c r="N1113" s="624">
        <f>'7. LISTADO DE PELÍCULAS'!N892</f>
        <v>0</v>
      </c>
      <c r="O1113" s="32"/>
    </row>
    <row r="1114" spans="2:15" s="352" customFormat="1" ht="35.1" customHeight="1" x14ac:dyDescent="0.25">
      <c r="B1114" s="618">
        <f>'7. LISTADO DE PELÍCULAS'!B893</f>
        <v>0</v>
      </c>
      <c r="C1114" s="619">
        <f>'7. LISTADO DE PELÍCULAS'!C893</f>
        <v>0</v>
      </c>
      <c r="D1114" s="618">
        <f>'7. LISTADO DE PELÍCULAS'!D893</f>
        <v>0</v>
      </c>
      <c r="E1114" s="625" t="e">
        <f>VLOOKUP(D1114,PAÍSES!$A$2:$C$200,3,FALSE)</f>
        <v>#N/A</v>
      </c>
      <c r="F1114" s="622">
        <f>'7. LISTADO DE PELÍCULAS'!F893</f>
        <v>0</v>
      </c>
      <c r="G1114" s="624">
        <f>'7. LISTADO DE PELÍCULAS'!G893</f>
        <v>0</v>
      </c>
      <c r="H1114" s="622">
        <f>'7. LISTADO DE PELÍCULAS'!H893</f>
        <v>0</v>
      </c>
      <c r="I1114" s="623">
        <f>'7. LISTADO DE PELÍCULAS'!I893</f>
        <v>0</v>
      </c>
      <c r="J1114" s="623">
        <f>'7. LISTADO DE PELÍCULAS'!J893</f>
        <v>0</v>
      </c>
      <c r="K1114" s="624">
        <f>'7. LISTADO DE PELÍCULAS'!K893</f>
        <v>0</v>
      </c>
      <c r="L1114" s="622">
        <f>'7. LISTADO DE PELÍCULAS'!L893</f>
        <v>0</v>
      </c>
      <c r="M1114" s="623">
        <f>'7. LISTADO DE PELÍCULAS'!M893</f>
        <v>0</v>
      </c>
      <c r="N1114" s="624">
        <f>'7. LISTADO DE PELÍCULAS'!N893</f>
        <v>0</v>
      </c>
      <c r="O1114" s="32"/>
    </row>
    <row r="1115" spans="2:15" s="352" customFormat="1" ht="35.1" customHeight="1" x14ac:dyDescent="0.25">
      <c r="B1115" s="618">
        <f>'7. LISTADO DE PELÍCULAS'!B894</f>
        <v>0</v>
      </c>
      <c r="C1115" s="619">
        <f>'7. LISTADO DE PELÍCULAS'!C894</f>
        <v>0</v>
      </c>
      <c r="D1115" s="618">
        <f>'7. LISTADO DE PELÍCULAS'!D894</f>
        <v>0</v>
      </c>
      <c r="E1115" s="625" t="e">
        <f>VLOOKUP(D1115,PAÍSES!$A$2:$C$200,3,FALSE)</f>
        <v>#N/A</v>
      </c>
      <c r="F1115" s="622">
        <f>'7. LISTADO DE PELÍCULAS'!F894</f>
        <v>0</v>
      </c>
      <c r="G1115" s="624">
        <f>'7. LISTADO DE PELÍCULAS'!G894</f>
        <v>0</v>
      </c>
      <c r="H1115" s="622">
        <f>'7. LISTADO DE PELÍCULAS'!H894</f>
        <v>0</v>
      </c>
      <c r="I1115" s="623">
        <f>'7. LISTADO DE PELÍCULAS'!I894</f>
        <v>0</v>
      </c>
      <c r="J1115" s="623">
        <f>'7. LISTADO DE PELÍCULAS'!J894</f>
        <v>0</v>
      </c>
      <c r="K1115" s="624">
        <f>'7. LISTADO DE PELÍCULAS'!K894</f>
        <v>0</v>
      </c>
      <c r="L1115" s="622">
        <f>'7. LISTADO DE PELÍCULAS'!L894</f>
        <v>0</v>
      </c>
      <c r="M1115" s="623">
        <f>'7. LISTADO DE PELÍCULAS'!M894</f>
        <v>0</v>
      </c>
      <c r="N1115" s="624">
        <f>'7. LISTADO DE PELÍCULAS'!N894</f>
        <v>0</v>
      </c>
      <c r="O1115" s="32"/>
    </row>
    <row r="1116" spans="2:15" s="352" customFormat="1" ht="35.1" customHeight="1" x14ac:dyDescent="0.25">
      <c r="B1116" s="618">
        <f>'7. LISTADO DE PELÍCULAS'!B895</f>
        <v>0</v>
      </c>
      <c r="C1116" s="619">
        <f>'7. LISTADO DE PELÍCULAS'!C895</f>
        <v>0</v>
      </c>
      <c r="D1116" s="618">
        <f>'7. LISTADO DE PELÍCULAS'!D895</f>
        <v>0</v>
      </c>
      <c r="E1116" s="625" t="e">
        <f>VLOOKUP(D1116,PAÍSES!$A$2:$C$200,3,FALSE)</f>
        <v>#N/A</v>
      </c>
      <c r="F1116" s="622">
        <f>'7. LISTADO DE PELÍCULAS'!F895</f>
        <v>0</v>
      </c>
      <c r="G1116" s="624">
        <f>'7. LISTADO DE PELÍCULAS'!G895</f>
        <v>0</v>
      </c>
      <c r="H1116" s="622">
        <f>'7. LISTADO DE PELÍCULAS'!H895</f>
        <v>0</v>
      </c>
      <c r="I1116" s="623">
        <f>'7. LISTADO DE PELÍCULAS'!I895</f>
        <v>0</v>
      </c>
      <c r="J1116" s="623">
        <f>'7. LISTADO DE PELÍCULAS'!J895</f>
        <v>0</v>
      </c>
      <c r="K1116" s="624">
        <f>'7. LISTADO DE PELÍCULAS'!K895</f>
        <v>0</v>
      </c>
      <c r="L1116" s="622">
        <f>'7. LISTADO DE PELÍCULAS'!L895</f>
        <v>0</v>
      </c>
      <c r="M1116" s="623">
        <f>'7. LISTADO DE PELÍCULAS'!M895</f>
        <v>0</v>
      </c>
      <c r="N1116" s="624">
        <f>'7. LISTADO DE PELÍCULAS'!N895</f>
        <v>0</v>
      </c>
      <c r="O1116" s="32"/>
    </row>
    <row r="1117" spans="2:15" s="352" customFormat="1" ht="35.1" customHeight="1" x14ac:dyDescent="0.25">
      <c r="B1117" s="618">
        <f>'7. LISTADO DE PELÍCULAS'!B896</f>
        <v>0</v>
      </c>
      <c r="C1117" s="619">
        <f>'7. LISTADO DE PELÍCULAS'!C896</f>
        <v>0</v>
      </c>
      <c r="D1117" s="618">
        <f>'7. LISTADO DE PELÍCULAS'!D896</f>
        <v>0</v>
      </c>
      <c r="E1117" s="625" t="e">
        <f>VLOOKUP(D1117,PAÍSES!$A$2:$C$200,3,FALSE)</f>
        <v>#N/A</v>
      </c>
      <c r="F1117" s="622">
        <f>'7. LISTADO DE PELÍCULAS'!F896</f>
        <v>0</v>
      </c>
      <c r="G1117" s="624">
        <f>'7. LISTADO DE PELÍCULAS'!G896</f>
        <v>0</v>
      </c>
      <c r="H1117" s="622">
        <f>'7. LISTADO DE PELÍCULAS'!H896</f>
        <v>0</v>
      </c>
      <c r="I1117" s="623">
        <f>'7. LISTADO DE PELÍCULAS'!I896</f>
        <v>0</v>
      </c>
      <c r="J1117" s="623">
        <f>'7. LISTADO DE PELÍCULAS'!J896</f>
        <v>0</v>
      </c>
      <c r="K1117" s="624">
        <f>'7. LISTADO DE PELÍCULAS'!K896</f>
        <v>0</v>
      </c>
      <c r="L1117" s="622">
        <f>'7. LISTADO DE PELÍCULAS'!L896</f>
        <v>0</v>
      </c>
      <c r="M1117" s="623">
        <f>'7. LISTADO DE PELÍCULAS'!M896</f>
        <v>0</v>
      </c>
      <c r="N1117" s="624">
        <f>'7. LISTADO DE PELÍCULAS'!N896</f>
        <v>0</v>
      </c>
      <c r="O1117" s="32"/>
    </row>
    <row r="1118" spans="2:15" s="352" customFormat="1" ht="35.1" customHeight="1" x14ac:dyDescent="0.25">
      <c r="B1118" s="618">
        <f>'7. LISTADO DE PELÍCULAS'!B897</f>
        <v>0</v>
      </c>
      <c r="C1118" s="619">
        <f>'7. LISTADO DE PELÍCULAS'!C897</f>
        <v>0</v>
      </c>
      <c r="D1118" s="618">
        <f>'7. LISTADO DE PELÍCULAS'!D897</f>
        <v>0</v>
      </c>
      <c r="E1118" s="625" t="e">
        <f>VLOOKUP(D1118,PAÍSES!$A$2:$C$200,3,FALSE)</f>
        <v>#N/A</v>
      </c>
      <c r="F1118" s="622">
        <f>'7. LISTADO DE PELÍCULAS'!F897</f>
        <v>0</v>
      </c>
      <c r="G1118" s="624">
        <f>'7. LISTADO DE PELÍCULAS'!G897</f>
        <v>0</v>
      </c>
      <c r="H1118" s="622">
        <f>'7. LISTADO DE PELÍCULAS'!H897</f>
        <v>0</v>
      </c>
      <c r="I1118" s="623">
        <f>'7. LISTADO DE PELÍCULAS'!I897</f>
        <v>0</v>
      </c>
      <c r="J1118" s="623">
        <f>'7. LISTADO DE PELÍCULAS'!J897</f>
        <v>0</v>
      </c>
      <c r="K1118" s="624">
        <f>'7. LISTADO DE PELÍCULAS'!K897</f>
        <v>0</v>
      </c>
      <c r="L1118" s="622">
        <f>'7. LISTADO DE PELÍCULAS'!L897</f>
        <v>0</v>
      </c>
      <c r="M1118" s="623">
        <f>'7. LISTADO DE PELÍCULAS'!M897</f>
        <v>0</v>
      </c>
      <c r="N1118" s="624">
        <f>'7. LISTADO DE PELÍCULAS'!N897</f>
        <v>0</v>
      </c>
      <c r="O1118" s="32"/>
    </row>
    <row r="1119" spans="2:15" s="352" customFormat="1" ht="35.1" customHeight="1" x14ac:dyDescent="0.25">
      <c r="B1119" s="618">
        <f>'7. LISTADO DE PELÍCULAS'!B898</f>
        <v>0</v>
      </c>
      <c r="C1119" s="619">
        <f>'7. LISTADO DE PELÍCULAS'!C898</f>
        <v>0</v>
      </c>
      <c r="D1119" s="618">
        <f>'7. LISTADO DE PELÍCULAS'!D898</f>
        <v>0</v>
      </c>
      <c r="E1119" s="625" t="e">
        <f>VLOOKUP(D1119,PAÍSES!$A$2:$C$200,3,FALSE)</f>
        <v>#N/A</v>
      </c>
      <c r="F1119" s="622">
        <f>'7. LISTADO DE PELÍCULAS'!F898</f>
        <v>0</v>
      </c>
      <c r="G1119" s="624">
        <f>'7. LISTADO DE PELÍCULAS'!G898</f>
        <v>0</v>
      </c>
      <c r="H1119" s="622">
        <f>'7. LISTADO DE PELÍCULAS'!H898</f>
        <v>0</v>
      </c>
      <c r="I1119" s="623">
        <f>'7. LISTADO DE PELÍCULAS'!I898</f>
        <v>0</v>
      </c>
      <c r="J1119" s="623">
        <f>'7. LISTADO DE PELÍCULAS'!J898</f>
        <v>0</v>
      </c>
      <c r="K1119" s="624">
        <f>'7. LISTADO DE PELÍCULAS'!K898</f>
        <v>0</v>
      </c>
      <c r="L1119" s="622">
        <f>'7. LISTADO DE PELÍCULAS'!L898</f>
        <v>0</v>
      </c>
      <c r="M1119" s="623">
        <f>'7. LISTADO DE PELÍCULAS'!M898</f>
        <v>0</v>
      </c>
      <c r="N1119" s="624">
        <f>'7. LISTADO DE PELÍCULAS'!N898</f>
        <v>0</v>
      </c>
      <c r="O1119" s="32"/>
    </row>
    <row r="1120" spans="2:15" s="352" customFormat="1" ht="35.1" customHeight="1" x14ac:dyDescent="0.25">
      <c r="B1120" s="618">
        <f>'7. LISTADO DE PELÍCULAS'!B899</f>
        <v>0</v>
      </c>
      <c r="C1120" s="619">
        <f>'7. LISTADO DE PELÍCULAS'!C899</f>
        <v>0</v>
      </c>
      <c r="D1120" s="618">
        <f>'7. LISTADO DE PELÍCULAS'!D899</f>
        <v>0</v>
      </c>
      <c r="E1120" s="625" t="e">
        <f>VLOOKUP(D1120,PAÍSES!$A$2:$C$200,3,FALSE)</f>
        <v>#N/A</v>
      </c>
      <c r="F1120" s="622">
        <f>'7. LISTADO DE PELÍCULAS'!F899</f>
        <v>0</v>
      </c>
      <c r="G1120" s="624">
        <f>'7. LISTADO DE PELÍCULAS'!G899</f>
        <v>0</v>
      </c>
      <c r="H1120" s="622">
        <f>'7. LISTADO DE PELÍCULAS'!H899</f>
        <v>0</v>
      </c>
      <c r="I1120" s="623">
        <f>'7. LISTADO DE PELÍCULAS'!I899</f>
        <v>0</v>
      </c>
      <c r="J1120" s="623">
        <f>'7. LISTADO DE PELÍCULAS'!J899</f>
        <v>0</v>
      </c>
      <c r="K1120" s="624">
        <f>'7. LISTADO DE PELÍCULAS'!K899</f>
        <v>0</v>
      </c>
      <c r="L1120" s="622">
        <f>'7. LISTADO DE PELÍCULAS'!L899</f>
        <v>0</v>
      </c>
      <c r="M1120" s="623">
        <f>'7. LISTADO DE PELÍCULAS'!M899</f>
        <v>0</v>
      </c>
      <c r="N1120" s="624">
        <f>'7. LISTADO DE PELÍCULAS'!N899</f>
        <v>0</v>
      </c>
      <c r="O1120" s="32"/>
    </row>
    <row r="1121" spans="2:15" s="352" customFormat="1" ht="35.1" customHeight="1" x14ac:dyDescent="0.25">
      <c r="B1121" s="618">
        <f>'7. LISTADO DE PELÍCULAS'!B900</f>
        <v>0</v>
      </c>
      <c r="C1121" s="619">
        <f>'7. LISTADO DE PELÍCULAS'!C900</f>
        <v>0</v>
      </c>
      <c r="D1121" s="618">
        <f>'7. LISTADO DE PELÍCULAS'!D900</f>
        <v>0</v>
      </c>
      <c r="E1121" s="625" t="e">
        <f>VLOOKUP(D1121,PAÍSES!$A$2:$C$200,3,FALSE)</f>
        <v>#N/A</v>
      </c>
      <c r="F1121" s="622">
        <f>'7. LISTADO DE PELÍCULAS'!F900</f>
        <v>0</v>
      </c>
      <c r="G1121" s="624">
        <f>'7. LISTADO DE PELÍCULAS'!G900</f>
        <v>0</v>
      </c>
      <c r="H1121" s="622">
        <f>'7. LISTADO DE PELÍCULAS'!H900</f>
        <v>0</v>
      </c>
      <c r="I1121" s="623">
        <f>'7. LISTADO DE PELÍCULAS'!I900</f>
        <v>0</v>
      </c>
      <c r="J1121" s="623">
        <f>'7. LISTADO DE PELÍCULAS'!J900</f>
        <v>0</v>
      </c>
      <c r="K1121" s="624">
        <f>'7. LISTADO DE PELÍCULAS'!K900</f>
        <v>0</v>
      </c>
      <c r="L1121" s="622">
        <f>'7. LISTADO DE PELÍCULAS'!L900</f>
        <v>0</v>
      </c>
      <c r="M1121" s="623">
        <f>'7. LISTADO DE PELÍCULAS'!M900</f>
        <v>0</v>
      </c>
      <c r="N1121" s="624">
        <f>'7. LISTADO DE PELÍCULAS'!N900</f>
        <v>0</v>
      </c>
      <c r="O1121" s="32"/>
    </row>
    <row r="1122" spans="2:15" s="352" customFormat="1" ht="35.1" customHeight="1" x14ac:dyDescent="0.25">
      <c r="B1122" s="618">
        <f>'7. LISTADO DE PELÍCULAS'!B901</f>
        <v>0</v>
      </c>
      <c r="C1122" s="619">
        <f>'7. LISTADO DE PELÍCULAS'!C901</f>
        <v>0</v>
      </c>
      <c r="D1122" s="618">
        <f>'7. LISTADO DE PELÍCULAS'!D901</f>
        <v>0</v>
      </c>
      <c r="E1122" s="625" t="e">
        <f>VLOOKUP(D1122,PAÍSES!$A$2:$C$200,3,FALSE)</f>
        <v>#N/A</v>
      </c>
      <c r="F1122" s="622">
        <f>'7. LISTADO DE PELÍCULAS'!F901</f>
        <v>0</v>
      </c>
      <c r="G1122" s="624">
        <f>'7. LISTADO DE PELÍCULAS'!G901</f>
        <v>0</v>
      </c>
      <c r="H1122" s="622">
        <f>'7. LISTADO DE PELÍCULAS'!H901</f>
        <v>0</v>
      </c>
      <c r="I1122" s="623">
        <f>'7. LISTADO DE PELÍCULAS'!I901</f>
        <v>0</v>
      </c>
      <c r="J1122" s="623">
        <f>'7. LISTADO DE PELÍCULAS'!J901</f>
        <v>0</v>
      </c>
      <c r="K1122" s="624">
        <f>'7. LISTADO DE PELÍCULAS'!K901</f>
        <v>0</v>
      </c>
      <c r="L1122" s="622">
        <f>'7. LISTADO DE PELÍCULAS'!L901</f>
        <v>0</v>
      </c>
      <c r="M1122" s="623">
        <f>'7. LISTADO DE PELÍCULAS'!M901</f>
        <v>0</v>
      </c>
      <c r="N1122" s="624">
        <f>'7. LISTADO DE PELÍCULAS'!N901</f>
        <v>0</v>
      </c>
      <c r="O1122" s="32"/>
    </row>
    <row r="1123" spans="2:15" s="352" customFormat="1" ht="35.1" customHeight="1" x14ac:dyDescent="0.25">
      <c r="B1123" s="618">
        <f>'7. LISTADO DE PELÍCULAS'!B902</f>
        <v>0</v>
      </c>
      <c r="C1123" s="619">
        <f>'7. LISTADO DE PELÍCULAS'!C902</f>
        <v>0</v>
      </c>
      <c r="D1123" s="618">
        <f>'7. LISTADO DE PELÍCULAS'!D902</f>
        <v>0</v>
      </c>
      <c r="E1123" s="625" t="e">
        <f>VLOOKUP(D1123,PAÍSES!$A$2:$C$200,3,FALSE)</f>
        <v>#N/A</v>
      </c>
      <c r="F1123" s="622">
        <f>'7. LISTADO DE PELÍCULAS'!F902</f>
        <v>0</v>
      </c>
      <c r="G1123" s="624">
        <f>'7. LISTADO DE PELÍCULAS'!G902</f>
        <v>0</v>
      </c>
      <c r="H1123" s="622">
        <f>'7. LISTADO DE PELÍCULAS'!H902</f>
        <v>0</v>
      </c>
      <c r="I1123" s="623">
        <f>'7. LISTADO DE PELÍCULAS'!I902</f>
        <v>0</v>
      </c>
      <c r="J1123" s="623">
        <f>'7. LISTADO DE PELÍCULAS'!J902</f>
        <v>0</v>
      </c>
      <c r="K1123" s="624">
        <f>'7. LISTADO DE PELÍCULAS'!K902</f>
        <v>0</v>
      </c>
      <c r="L1123" s="622">
        <f>'7. LISTADO DE PELÍCULAS'!L902</f>
        <v>0</v>
      </c>
      <c r="M1123" s="623">
        <f>'7. LISTADO DE PELÍCULAS'!M902</f>
        <v>0</v>
      </c>
      <c r="N1123" s="624">
        <f>'7. LISTADO DE PELÍCULAS'!N902</f>
        <v>0</v>
      </c>
      <c r="O1123" s="32"/>
    </row>
    <row r="1124" spans="2:15" s="352" customFormat="1" ht="35.1" customHeight="1" x14ac:dyDescent="0.25">
      <c r="B1124" s="618">
        <f>'7. LISTADO DE PELÍCULAS'!B903</f>
        <v>0</v>
      </c>
      <c r="C1124" s="619">
        <f>'7. LISTADO DE PELÍCULAS'!C903</f>
        <v>0</v>
      </c>
      <c r="D1124" s="618">
        <f>'7. LISTADO DE PELÍCULAS'!D903</f>
        <v>0</v>
      </c>
      <c r="E1124" s="625" t="e">
        <f>VLOOKUP(D1124,PAÍSES!$A$2:$C$200,3,FALSE)</f>
        <v>#N/A</v>
      </c>
      <c r="F1124" s="622">
        <f>'7. LISTADO DE PELÍCULAS'!F903</f>
        <v>0</v>
      </c>
      <c r="G1124" s="624">
        <f>'7. LISTADO DE PELÍCULAS'!G903</f>
        <v>0</v>
      </c>
      <c r="H1124" s="622">
        <f>'7. LISTADO DE PELÍCULAS'!H903</f>
        <v>0</v>
      </c>
      <c r="I1124" s="623">
        <f>'7. LISTADO DE PELÍCULAS'!I903</f>
        <v>0</v>
      </c>
      <c r="J1124" s="623">
        <f>'7. LISTADO DE PELÍCULAS'!J903</f>
        <v>0</v>
      </c>
      <c r="K1124" s="624">
        <f>'7. LISTADO DE PELÍCULAS'!K903</f>
        <v>0</v>
      </c>
      <c r="L1124" s="622">
        <f>'7. LISTADO DE PELÍCULAS'!L903</f>
        <v>0</v>
      </c>
      <c r="M1124" s="623">
        <f>'7. LISTADO DE PELÍCULAS'!M903</f>
        <v>0</v>
      </c>
      <c r="N1124" s="624">
        <f>'7. LISTADO DE PELÍCULAS'!N903</f>
        <v>0</v>
      </c>
      <c r="O1124" s="32"/>
    </row>
    <row r="1125" spans="2:15" s="352" customFormat="1" ht="35.1" customHeight="1" x14ac:dyDescent="0.25">
      <c r="B1125" s="618">
        <f>'7. LISTADO DE PELÍCULAS'!B904</f>
        <v>0</v>
      </c>
      <c r="C1125" s="619">
        <f>'7. LISTADO DE PELÍCULAS'!C904</f>
        <v>0</v>
      </c>
      <c r="D1125" s="618">
        <f>'7. LISTADO DE PELÍCULAS'!D904</f>
        <v>0</v>
      </c>
      <c r="E1125" s="625" t="e">
        <f>VLOOKUP(D1125,PAÍSES!$A$2:$C$200,3,FALSE)</f>
        <v>#N/A</v>
      </c>
      <c r="F1125" s="622">
        <f>'7. LISTADO DE PELÍCULAS'!F904</f>
        <v>0</v>
      </c>
      <c r="G1125" s="624">
        <f>'7. LISTADO DE PELÍCULAS'!G904</f>
        <v>0</v>
      </c>
      <c r="H1125" s="622">
        <f>'7. LISTADO DE PELÍCULAS'!H904</f>
        <v>0</v>
      </c>
      <c r="I1125" s="623">
        <f>'7. LISTADO DE PELÍCULAS'!I904</f>
        <v>0</v>
      </c>
      <c r="J1125" s="623">
        <f>'7. LISTADO DE PELÍCULAS'!J904</f>
        <v>0</v>
      </c>
      <c r="K1125" s="624">
        <f>'7. LISTADO DE PELÍCULAS'!K904</f>
        <v>0</v>
      </c>
      <c r="L1125" s="622">
        <f>'7. LISTADO DE PELÍCULAS'!L904</f>
        <v>0</v>
      </c>
      <c r="M1125" s="623">
        <f>'7. LISTADO DE PELÍCULAS'!M904</f>
        <v>0</v>
      </c>
      <c r="N1125" s="624">
        <f>'7. LISTADO DE PELÍCULAS'!N904</f>
        <v>0</v>
      </c>
      <c r="O1125" s="32"/>
    </row>
    <row r="1126" spans="2:15" s="352" customFormat="1" ht="35.1" customHeight="1" x14ac:dyDescent="0.25">
      <c r="B1126" s="618">
        <f>'7. LISTADO DE PELÍCULAS'!B905</f>
        <v>0</v>
      </c>
      <c r="C1126" s="619">
        <f>'7. LISTADO DE PELÍCULAS'!C905</f>
        <v>0</v>
      </c>
      <c r="D1126" s="618">
        <f>'7. LISTADO DE PELÍCULAS'!D905</f>
        <v>0</v>
      </c>
      <c r="E1126" s="625" t="e">
        <f>VLOOKUP(D1126,PAÍSES!$A$2:$C$200,3,FALSE)</f>
        <v>#N/A</v>
      </c>
      <c r="F1126" s="622">
        <f>'7. LISTADO DE PELÍCULAS'!F905</f>
        <v>0</v>
      </c>
      <c r="G1126" s="624">
        <f>'7. LISTADO DE PELÍCULAS'!G905</f>
        <v>0</v>
      </c>
      <c r="H1126" s="622">
        <f>'7. LISTADO DE PELÍCULAS'!H905</f>
        <v>0</v>
      </c>
      <c r="I1126" s="623">
        <f>'7. LISTADO DE PELÍCULAS'!I905</f>
        <v>0</v>
      </c>
      <c r="J1126" s="623">
        <f>'7. LISTADO DE PELÍCULAS'!J905</f>
        <v>0</v>
      </c>
      <c r="K1126" s="624">
        <f>'7. LISTADO DE PELÍCULAS'!K905</f>
        <v>0</v>
      </c>
      <c r="L1126" s="622">
        <f>'7. LISTADO DE PELÍCULAS'!L905</f>
        <v>0</v>
      </c>
      <c r="M1126" s="623">
        <f>'7. LISTADO DE PELÍCULAS'!M905</f>
        <v>0</v>
      </c>
      <c r="N1126" s="624">
        <f>'7. LISTADO DE PELÍCULAS'!N905</f>
        <v>0</v>
      </c>
      <c r="O1126" s="32"/>
    </row>
    <row r="1127" spans="2:15" s="352" customFormat="1" ht="35.1" customHeight="1" x14ac:dyDescent="0.25">
      <c r="B1127" s="618">
        <f>'7. LISTADO DE PELÍCULAS'!B906</f>
        <v>0</v>
      </c>
      <c r="C1127" s="619">
        <f>'7. LISTADO DE PELÍCULAS'!C906</f>
        <v>0</v>
      </c>
      <c r="D1127" s="618">
        <f>'7. LISTADO DE PELÍCULAS'!D906</f>
        <v>0</v>
      </c>
      <c r="E1127" s="625" t="e">
        <f>VLOOKUP(D1127,PAÍSES!$A$2:$C$200,3,FALSE)</f>
        <v>#N/A</v>
      </c>
      <c r="F1127" s="622">
        <f>'7. LISTADO DE PELÍCULAS'!F906</f>
        <v>0</v>
      </c>
      <c r="G1127" s="624">
        <f>'7. LISTADO DE PELÍCULAS'!G906</f>
        <v>0</v>
      </c>
      <c r="H1127" s="622">
        <f>'7. LISTADO DE PELÍCULAS'!H906</f>
        <v>0</v>
      </c>
      <c r="I1127" s="623">
        <f>'7. LISTADO DE PELÍCULAS'!I906</f>
        <v>0</v>
      </c>
      <c r="J1127" s="623">
        <f>'7. LISTADO DE PELÍCULAS'!J906</f>
        <v>0</v>
      </c>
      <c r="K1127" s="624">
        <f>'7. LISTADO DE PELÍCULAS'!K906</f>
        <v>0</v>
      </c>
      <c r="L1127" s="622">
        <f>'7. LISTADO DE PELÍCULAS'!L906</f>
        <v>0</v>
      </c>
      <c r="M1127" s="623">
        <f>'7. LISTADO DE PELÍCULAS'!M906</f>
        <v>0</v>
      </c>
      <c r="N1127" s="624">
        <f>'7. LISTADO DE PELÍCULAS'!N906</f>
        <v>0</v>
      </c>
      <c r="O1127" s="32"/>
    </row>
    <row r="1128" spans="2:15" s="352" customFormat="1" ht="35.1" customHeight="1" x14ac:dyDescent="0.25">
      <c r="B1128" s="618">
        <f>'7. LISTADO DE PELÍCULAS'!B907</f>
        <v>0</v>
      </c>
      <c r="C1128" s="619">
        <f>'7. LISTADO DE PELÍCULAS'!C907</f>
        <v>0</v>
      </c>
      <c r="D1128" s="618">
        <f>'7. LISTADO DE PELÍCULAS'!D907</f>
        <v>0</v>
      </c>
      <c r="E1128" s="625" t="e">
        <f>VLOOKUP(D1128,PAÍSES!$A$2:$C$200,3,FALSE)</f>
        <v>#N/A</v>
      </c>
      <c r="F1128" s="622">
        <f>'7. LISTADO DE PELÍCULAS'!F907</f>
        <v>0</v>
      </c>
      <c r="G1128" s="624">
        <f>'7. LISTADO DE PELÍCULAS'!G907</f>
        <v>0</v>
      </c>
      <c r="H1128" s="622">
        <f>'7. LISTADO DE PELÍCULAS'!H907</f>
        <v>0</v>
      </c>
      <c r="I1128" s="623">
        <f>'7. LISTADO DE PELÍCULAS'!I907</f>
        <v>0</v>
      </c>
      <c r="J1128" s="623">
        <f>'7. LISTADO DE PELÍCULAS'!J907</f>
        <v>0</v>
      </c>
      <c r="K1128" s="624">
        <f>'7. LISTADO DE PELÍCULAS'!K907</f>
        <v>0</v>
      </c>
      <c r="L1128" s="622">
        <f>'7. LISTADO DE PELÍCULAS'!L907</f>
        <v>0</v>
      </c>
      <c r="M1128" s="623">
        <f>'7. LISTADO DE PELÍCULAS'!M907</f>
        <v>0</v>
      </c>
      <c r="N1128" s="624">
        <f>'7. LISTADO DE PELÍCULAS'!N907</f>
        <v>0</v>
      </c>
      <c r="O1128" s="32"/>
    </row>
    <row r="1129" spans="2:15" s="352" customFormat="1" ht="35.1" customHeight="1" x14ac:dyDescent="0.25">
      <c r="B1129" s="618">
        <f>'7. LISTADO DE PELÍCULAS'!B908</f>
        <v>0</v>
      </c>
      <c r="C1129" s="619">
        <f>'7. LISTADO DE PELÍCULAS'!C908</f>
        <v>0</v>
      </c>
      <c r="D1129" s="618">
        <f>'7. LISTADO DE PELÍCULAS'!D908</f>
        <v>0</v>
      </c>
      <c r="E1129" s="625" t="e">
        <f>VLOOKUP(D1129,PAÍSES!$A$2:$C$200,3,FALSE)</f>
        <v>#N/A</v>
      </c>
      <c r="F1129" s="622">
        <f>'7. LISTADO DE PELÍCULAS'!F908</f>
        <v>0</v>
      </c>
      <c r="G1129" s="624">
        <f>'7. LISTADO DE PELÍCULAS'!G908</f>
        <v>0</v>
      </c>
      <c r="H1129" s="622">
        <f>'7. LISTADO DE PELÍCULAS'!H908</f>
        <v>0</v>
      </c>
      <c r="I1129" s="623">
        <f>'7. LISTADO DE PELÍCULAS'!I908</f>
        <v>0</v>
      </c>
      <c r="J1129" s="623">
        <f>'7. LISTADO DE PELÍCULAS'!J908</f>
        <v>0</v>
      </c>
      <c r="K1129" s="624">
        <f>'7. LISTADO DE PELÍCULAS'!K908</f>
        <v>0</v>
      </c>
      <c r="L1129" s="622">
        <f>'7. LISTADO DE PELÍCULAS'!L908</f>
        <v>0</v>
      </c>
      <c r="M1129" s="623">
        <f>'7. LISTADO DE PELÍCULAS'!M908</f>
        <v>0</v>
      </c>
      <c r="N1129" s="624">
        <f>'7. LISTADO DE PELÍCULAS'!N908</f>
        <v>0</v>
      </c>
      <c r="O1129" s="32"/>
    </row>
    <row r="1130" spans="2:15" s="352" customFormat="1" ht="35.1" customHeight="1" x14ac:dyDescent="0.25">
      <c r="B1130" s="618">
        <f>'7. LISTADO DE PELÍCULAS'!B909</f>
        <v>0</v>
      </c>
      <c r="C1130" s="619">
        <f>'7. LISTADO DE PELÍCULAS'!C909</f>
        <v>0</v>
      </c>
      <c r="D1130" s="618">
        <f>'7. LISTADO DE PELÍCULAS'!D909</f>
        <v>0</v>
      </c>
      <c r="E1130" s="625" t="e">
        <f>VLOOKUP(D1130,PAÍSES!$A$2:$C$200,3,FALSE)</f>
        <v>#N/A</v>
      </c>
      <c r="F1130" s="622">
        <f>'7. LISTADO DE PELÍCULAS'!F909</f>
        <v>0</v>
      </c>
      <c r="G1130" s="624">
        <f>'7. LISTADO DE PELÍCULAS'!G909</f>
        <v>0</v>
      </c>
      <c r="H1130" s="622">
        <f>'7. LISTADO DE PELÍCULAS'!H909</f>
        <v>0</v>
      </c>
      <c r="I1130" s="623">
        <f>'7. LISTADO DE PELÍCULAS'!I909</f>
        <v>0</v>
      </c>
      <c r="J1130" s="623">
        <f>'7. LISTADO DE PELÍCULAS'!J909</f>
        <v>0</v>
      </c>
      <c r="K1130" s="624">
        <f>'7. LISTADO DE PELÍCULAS'!K909</f>
        <v>0</v>
      </c>
      <c r="L1130" s="622">
        <f>'7. LISTADO DE PELÍCULAS'!L909</f>
        <v>0</v>
      </c>
      <c r="M1130" s="623">
        <f>'7. LISTADO DE PELÍCULAS'!M909</f>
        <v>0</v>
      </c>
      <c r="N1130" s="624">
        <f>'7. LISTADO DE PELÍCULAS'!N909</f>
        <v>0</v>
      </c>
      <c r="O1130" s="32"/>
    </row>
    <row r="1131" spans="2:15" s="352" customFormat="1" ht="35.1" customHeight="1" x14ac:dyDescent="0.25">
      <c r="B1131" s="618">
        <f>'7. LISTADO DE PELÍCULAS'!B910</f>
        <v>0</v>
      </c>
      <c r="C1131" s="619">
        <f>'7. LISTADO DE PELÍCULAS'!C910</f>
        <v>0</v>
      </c>
      <c r="D1131" s="618">
        <f>'7. LISTADO DE PELÍCULAS'!D910</f>
        <v>0</v>
      </c>
      <c r="E1131" s="625" t="e">
        <f>VLOOKUP(D1131,PAÍSES!$A$2:$C$200,3,FALSE)</f>
        <v>#N/A</v>
      </c>
      <c r="F1131" s="622">
        <f>'7. LISTADO DE PELÍCULAS'!F910</f>
        <v>0</v>
      </c>
      <c r="G1131" s="624">
        <f>'7. LISTADO DE PELÍCULAS'!G910</f>
        <v>0</v>
      </c>
      <c r="H1131" s="622">
        <f>'7. LISTADO DE PELÍCULAS'!H910</f>
        <v>0</v>
      </c>
      <c r="I1131" s="623">
        <f>'7. LISTADO DE PELÍCULAS'!I910</f>
        <v>0</v>
      </c>
      <c r="J1131" s="623">
        <f>'7. LISTADO DE PELÍCULAS'!J910</f>
        <v>0</v>
      </c>
      <c r="K1131" s="624">
        <f>'7. LISTADO DE PELÍCULAS'!K910</f>
        <v>0</v>
      </c>
      <c r="L1131" s="622">
        <f>'7. LISTADO DE PELÍCULAS'!L910</f>
        <v>0</v>
      </c>
      <c r="M1131" s="623">
        <f>'7. LISTADO DE PELÍCULAS'!M910</f>
        <v>0</v>
      </c>
      <c r="N1131" s="624">
        <f>'7. LISTADO DE PELÍCULAS'!N910</f>
        <v>0</v>
      </c>
      <c r="O1131" s="32"/>
    </row>
    <row r="1132" spans="2:15" s="352" customFormat="1" ht="35.1" customHeight="1" x14ac:dyDescent="0.25">
      <c r="B1132" s="618">
        <f>'7. LISTADO DE PELÍCULAS'!B911</f>
        <v>0</v>
      </c>
      <c r="C1132" s="619">
        <f>'7. LISTADO DE PELÍCULAS'!C911</f>
        <v>0</v>
      </c>
      <c r="D1132" s="618">
        <f>'7. LISTADO DE PELÍCULAS'!D911</f>
        <v>0</v>
      </c>
      <c r="E1132" s="625" t="e">
        <f>VLOOKUP(D1132,PAÍSES!$A$2:$C$200,3,FALSE)</f>
        <v>#N/A</v>
      </c>
      <c r="F1132" s="622">
        <f>'7. LISTADO DE PELÍCULAS'!F911</f>
        <v>0</v>
      </c>
      <c r="G1132" s="624">
        <f>'7. LISTADO DE PELÍCULAS'!G911</f>
        <v>0</v>
      </c>
      <c r="H1132" s="622">
        <f>'7. LISTADO DE PELÍCULAS'!H911</f>
        <v>0</v>
      </c>
      <c r="I1132" s="623">
        <f>'7. LISTADO DE PELÍCULAS'!I911</f>
        <v>0</v>
      </c>
      <c r="J1132" s="623">
        <f>'7. LISTADO DE PELÍCULAS'!J911</f>
        <v>0</v>
      </c>
      <c r="K1132" s="624">
        <f>'7. LISTADO DE PELÍCULAS'!K911</f>
        <v>0</v>
      </c>
      <c r="L1132" s="622">
        <f>'7. LISTADO DE PELÍCULAS'!L911</f>
        <v>0</v>
      </c>
      <c r="M1132" s="623">
        <f>'7. LISTADO DE PELÍCULAS'!M911</f>
        <v>0</v>
      </c>
      <c r="N1132" s="624">
        <f>'7. LISTADO DE PELÍCULAS'!N911</f>
        <v>0</v>
      </c>
      <c r="O1132" s="32"/>
    </row>
    <row r="1133" spans="2:15" s="352" customFormat="1" ht="35.1" customHeight="1" x14ac:dyDescent="0.25">
      <c r="B1133" s="618">
        <f>'7. LISTADO DE PELÍCULAS'!B912</f>
        <v>0</v>
      </c>
      <c r="C1133" s="619">
        <f>'7. LISTADO DE PELÍCULAS'!C912</f>
        <v>0</v>
      </c>
      <c r="D1133" s="618">
        <f>'7. LISTADO DE PELÍCULAS'!D912</f>
        <v>0</v>
      </c>
      <c r="E1133" s="625" t="e">
        <f>VLOOKUP(D1133,PAÍSES!$A$2:$C$200,3,FALSE)</f>
        <v>#N/A</v>
      </c>
      <c r="F1133" s="622">
        <f>'7. LISTADO DE PELÍCULAS'!F912</f>
        <v>0</v>
      </c>
      <c r="G1133" s="624">
        <f>'7. LISTADO DE PELÍCULAS'!G912</f>
        <v>0</v>
      </c>
      <c r="H1133" s="622">
        <f>'7. LISTADO DE PELÍCULAS'!H912</f>
        <v>0</v>
      </c>
      <c r="I1133" s="623">
        <f>'7. LISTADO DE PELÍCULAS'!I912</f>
        <v>0</v>
      </c>
      <c r="J1133" s="623">
        <f>'7. LISTADO DE PELÍCULAS'!J912</f>
        <v>0</v>
      </c>
      <c r="K1133" s="624">
        <f>'7. LISTADO DE PELÍCULAS'!K912</f>
        <v>0</v>
      </c>
      <c r="L1133" s="622">
        <f>'7. LISTADO DE PELÍCULAS'!L912</f>
        <v>0</v>
      </c>
      <c r="M1133" s="623">
        <f>'7. LISTADO DE PELÍCULAS'!M912</f>
        <v>0</v>
      </c>
      <c r="N1133" s="624">
        <f>'7. LISTADO DE PELÍCULAS'!N912</f>
        <v>0</v>
      </c>
      <c r="O1133" s="32"/>
    </row>
    <row r="1134" spans="2:15" s="352" customFormat="1" ht="35.1" customHeight="1" x14ac:dyDescent="0.25">
      <c r="B1134" s="618">
        <f>'7. LISTADO DE PELÍCULAS'!B913</f>
        <v>0</v>
      </c>
      <c r="C1134" s="619">
        <f>'7. LISTADO DE PELÍCULAS'!C913</f>
        <v>0</v>
      </c>
      <c r="D1134" s="618">
        <f>'7. LISTADO DE PELÍCULAS'!D913</f>
        <v>0</v>
      </c>
      <c r="E1134" s="625" t="e">
        <f>VLOOKUP(D1134,PAÍSES!$A$2:$C$200,3,FALSE)</f>
        <v>#N/A</v>
      </c>
      <c r="F1134" s="622">
        <f>'7. LISTADO DE PELÍCULAS'!F913</f>
        <v>0</v>
      </c>
      <c r="G1134" s="624">
        <f>'7. LISTADO DE PELÍCULAS'!G913</f>
        <v>0</v>
      </c>
      <c r="H1134" s="622">
        <f>'7. LISTADO DE PELÍCULAS'!H913</f>
        <v>0</v>
      </c>
      <c r="I1134" s="623">
        <f>'7. LISTADO DE PELÍCULAS'!I913</f>
        <v>0</v>
      </c>
      <c r="J1134" s="623">
        <f>'7. LISTADO DE PELÍCULAS'!J913</f>
        <v>0</v>
      </c>
      <c r="K1134" s="624">
        <f>'7. LISTADO DE PELÍCULAS'!K913</f>
        <v>0</v>
      </c>
      <c r="L1134" s="622">
        <f>'7. LISTADO DE PELÍCULAS'!L913</f>
        <v>0</v>
      </c>
      <c r="M1134" s="623">
        <f>'7. LISTADO DE PELÍCULAS'!M913</f>
        <v>0</v>
      </c>
      <c r="N1134" s="624">
        <f>'7. LISTADO DE PELÍCULAS'!N913</f>
        <v>0</v>
      </c>
      <c r="O1134" s="32"/>
    </row>
    <row r="1135" spans="2:15" s="352" customFormat="1" ht="35.1" customHeight="1" x14ac:dyDescent="0.25">
      <c r="B1135" s="618">
        <f>'7. LISTADO DE PELÍCULAS'!B914</f>
        <v>0</v>
      </c>
      <c r="C1135" s="619">
        <f>'7. LISTADO DE PELÍCULAS'!C914</f>
        <v>0</v>
      </c>
      <c r="D1135" s="618">
        <f>'7. LISTADO DE PELÍCULAS'!D914</f>
        <v>0</v>
      </c>
      <c r="E1135" s="625" t="e">
        <f>VLOOKUP(D1135,PAÍSES!$A$2:$C$200,3,FALSE)</f>
        <v>#N/A</v>
      </c>
      <c r="F1135" s="622">
        <f>'7. LISTADO DE PELÍCULAS'!F914</f>
        <v>0</v>
      </c>
      <c r="G1135" s="624">
        <f>'7. LISTADO DE PELÍCULAS'!G914</f>
        <v>0</v>
      </c>
      <c r="H1135" s="622">
        <f>'7. LISTADO DE PELÍCULAS'!H914</f>
        <v>0</v>
      </c>
      <c r="I1135" s="623">
        <f>'7. LISTADO DE PELÍCULAS'!I914</f>
        <v>0</v>
      </c>
      <c r="J1135" s="623">
        <f>'7. LISTADO DE PELÍCULAS'!J914</f>
        <v>0</v>
      </c>
      <c r="K1135" s="624">
        <f>'7. LISTADO DE PELÍCULAS'!K914</f>
        <v>0</v>
      </c>
      <c r="L1135" s="622">
        <f>'7. LISTADO DE PELÍCULAS'!L914</f>
        <v>0</v>
      </c>
      <c r="M1135" s="623">
        <f>'7. LISTADO DE PELÍCULAS'!M914</f>
        <v>0</v>
      </c>
      <c r="N1135" s="624">
        <f>'7. LISTADO DE PELÍCULAS'!N914</f>
        <v>0</v>
      </c>
      <c r="O1135" s="32"/>
    </row>
    <row r="1136" spans="2:15" s="352" customFormat="1" ht="35.1" customHeight="1" x14ac:dyDescent="0.25">
      <c r="B1136" s="618">
        <f>'7. LISTADO DE PELÍCULAS'!B915</f>
        <v>0</v>
      </c>
      <c r="C1136" s="619">
        <f>'7. LISTADO DE PELÍCULAS'!C915</f>
        <v>0</v>
      </c>
      <c r="D1136" s="618">
        <f>'7. LISTADO DE PELÍCULAS'!D915</f>
        <v>0</v>
      </c>
      <c r="E1136" s="625" t="e">
        <f>VLOOKUP(D1136,PAÍSES!$A$2:$C$200,3,FALSE)</f>
        <v>#N/A</v>
      </c>
      <c r="F1136" s="622">
        <f>'7. LISTADO DE PELÍCULAS'!F915</f>
        <v>0</v>
      </c>
      <c r="G1136" s="624">
        <f>'7. LISTADO DE PELÍCULAS'!G915</f>
        <v>0</v>
      </c>
      <c r="H1136" s="622">
        <f>'7. LISTADO DE PELÍCULAS'!H915</f>
        <v>0</v>
      </c>
      <c r="I1136" s="623">
        <f>'7. LISTADO DE PELÍCULAS'!I915</f>
        <v>0</v>
      </c>
      <c r="J1136" s="623">
        <f>'7. LISTADO DE PELÍCULAS'!J915</f>
        <v>0</v>
      </c>
      <c r="K1136" s="624">
        <f>'7. LISTADO DE PELÍCULAS'!K915</f>
        <v>0</v>
      </c>
      <c r="L1136" s="622">
        <f>'7. LISTADO DE PELÍCULAS'!L915</f>
        <v>0</v>
      </c>
      <c r="M1136" s="623">
        <f>'7. LISTADO DE PELÍCULAS'!M915</f>
        <v>0</v>
      </c>
      <c r="N1136" s="624">
        <f>'7. LISTADO DE PELÍCULAS'!N915</f>
        <v>0</v>
      </c>
      <c r="O1136" s="32"/>
    </row>
    <row r="1137" spans="2:15" s="352" customFormat="1" ht="35.1" customHeight="1" x14ac:dyDescent="0.25">
      <c r="B1137" s="618">
        <f>'7. LISTADO DE PELÍCULAS'!B916</f>
        <v>0</v>
      </c>
      <c r="C1137" s="619">
        <f>'7. LISTADO DE PELÍCULAS'!C916</f>
        <v>0</v>
      </c>
      <c r="D1137" s="618">
        <f>'7. LISTADO DE PELÍCULAS'!D916</f>
        <v>0</v>
      </c>
      <c r="E1137" s="625" t="e">
        <f>VLOOKUP(D1137,PAÍSES!$A$2:$C$200,3,FALSE)</f>
        <v>#N/A</v>
      </c>
      <c r="F1137" s="622">
        <f>'7. LISTADO DE PELÍCULAS'!F916</f>
        <v>0</v>
      </c>
      <c r="G1137" s="624">
        <f>'7. LISTADO DE PELÍCULAS'!G916</f>
        <v>0</v>
      </c>
      <c r="H1137" s="622">
        <f>'7. LISTADO DE PELÍCULAS'!H916</f>
        <v>0</v>
      </c>
      <c r="I1137" s="623">
        <f>'7. LISTADO DE PELÍCULAS'!I916</f>
        <v>0</v>
      </c>
      <c r="J1137" s="623">
        <f>'7. LISTADO DE PELÍCULAS'!J916</f>
        <v>0</v>
      </c>
      <c r="K1137" s="624">
        <f>'7. LISTADO DE PELÍCULAS'!K916</f>
        <v>0</v>
      </c>
      <c r="L1137" s="622">
        <f>'7. LISTADO DE PELÍCULAS'!L916</f>
        <v>0</v>
      </c>
      <c r="M1137" s="623">
        <f>'7. LISTADO DE PELÍCULAS'!M916</f>
        <v>0</v>
      </c>
      <c r="N1137" s="624">
        <f>'7. LISTADO DE PELÍCULAS'!N916</f>
        <v>0</v>
      </c>
      <c r="O1137" s="32"/>
    </row>
    <row r="1138" spans="2:15" s="352" customFormat="1" ht="35.1" customHeight="1" x14ac:dyDescent="0.25">
      <c r="B1138" s="618">
        <f>'7. LISTADO DE PELÍCULAS'!B917</f>
        <v>0</v>
      </c>
      <c r="C1138" s="619">
        <f>'7. LISTADO DE PELÍCULAS'!C917</f>
        <v>0</v>
      </c>
      <c r="D1138" s="618">
        <f>'7. LISTADO DE PELÍCULAS'!D917</f>
        <v>0</v>
      </c>
      <c r="E1138" s="625" t="e">
        <f>VLOOKUP(D1138,PAÍSES!$A$2:$C$200,3,FALSE)</f>
        <v>#N/A</v>
      </c>
      <c r="F1138" s="622">
        <f>'7. LISTADO DE PELÍCULAS'!F917</f>
        <v>0</v>
      </c>
      <c r="G1138" s="624">
        <f>'7. LISTADO DE PELÍCULAS'!G917</f>
        <v>0</v>
      </c>
      <c r="H1138" s="622">
        <f>'7. LISTADO DE PELÍCULAS'!H917</f>
        <v>0</v>
      </c>
      <c r="I1138" s="623">
        <f>'7. LISTADO DE PELÍCULAS'!I917</f>
        <v>0</v>
      </c>
      <c r="J1138" s="623">
        <f>'7. LISTADO DE PELÍCULAS'!J917</f>
        <v>0</v>
      </c>
      <c r="K1138" s="624">
        <f>'7. LISTADO DE PELÍCULAS'!K917</f>
        <v>0</v>
      </c>
      <c r="L1138" s="622">
        <f>'7. LISTADO DE PELÍCULAS'!L917</f>
        <v>0</v>
      </c>
      <c r="M1138" s="623">
        <f>'7. LISTADO DE PELÍCULAS'!M917</f>
        <v>0</v>
      </c>
      <c r="N1138" s="624">
        <f>'7. LISTADO DE PELÍCULAS'!N917</f>
        <v>0</v>
      </c>
      <c r="O1138" s="32"/>
    </row>
    <row r="1139" spans="2:15" s="352" customFormat="1" ht="35.1" customHeight="1" x14ac:dyDescent="0.25">
      <c r="B1139" s="618">
        <f>'7. LISTADO DE PELÍCULAS'!B918</f>
        <v>0</v>
      </c>
      <c r="C1139" s="619">
        <f>'7. LISTADO DE PELÍCULAS'!C918</f>
        <v>0</v>
      </c>
      <c r="D1139" s="618">
        <f>'7. LISTADO DE PELÍCULAS'!D918</f>
        <v>0</v>
      </c>
      <c r="E1139" s="625" t="e">
        <f>VLOOKUP(D1139,PAÍSES!$A$2:$C$200,3,FALSE)</f>
        <v>#N/A</v>
      </c>
      <c r="F1139" s="622">
        <f>'7. LISTADO DE PELÍCULAS'!F918</f>
        <v>0</v>
      </c>
      <c r="G1139" s="624">
        <f>'7. LISTADO DE PELÍCULAS'!G918</f>
        <v>0</v>
      </c>
      <c r="H1139" s="622">
        <f>'7. LISTADO DE PELÍCULAS'!H918</f>
        <v>0</v>
      </c>
      <c r="I1139" s="623">
        <f>'7. LISTADO DE PELÍCULAS'!I918</f>
        <v>0</v>
      </c>
      <c r="J1139" s="623">
        <f>'7. LISTADO DE PELÍCULAS'!J918</f>
        <v>0</v>
      </c>
      <c r="K1139" s="624">
        <f>'7. LISTADO DE PELÍCULAS'!K918</f>
        <v>0</v>
      </c>
      <c r="L1139" s="622">
        <f>'7. LISTADO DE PELÍCULAS'!L918</f>
        <v>0</v>
      </c>
      <c r="M1139" s="623">
        <f>'7. LISTADO DE PELÍCULAS'!M918</f>
        <v>0</v>
      </c>
      <c r="N1139" s="624">
        <f>'7. LISTADO DE PELÍCULAS'!N918</f>
        <v>0</v>
      </c>
      <c r="O1139" s="32"/>
    </row>
    <row r="1140" spans="2:15" s="352" customFormat="1" ht="35.1" customHeight="1" x14ac:dyDescent="0.25">
      <c r="B1140" s="618">
        <f>'7. LISTADO DE PELÍCULAS'!B919</f>
        <v>0</v>
      </c>
      <c r="C1140" s="619">
        <f>'7. LISTADO DE PELÍCULAS'!C919</f>
        <v>0</v>
      </c>
      <c r="D1140" s="618">
        <f>'7. LISTADO DE PELÍCULAS'!D919</f>
        <v>0</v>
      </c>
      <c r="E1140" s="625" t="e">
        <f>VLOOKUP(D1140,PAÍSES!$A$2:$C$200,3,FALSE)</f>
        <v>#N/A</v>
      </c>
      <c r="F1140" s="622">
        <f>'7. LISTADO DE PELÍCULAS'!F919</f>
        <v>0</v>
      </c>
      <c r="G1140" s="624">
        <f>'7. LISTADO DE PELÍCULAS'!G919</f>
        <v>0</v>
      </c>
      <c r="H1140" s="622">
        <f>'7. LISTADO DE PELÍCULAS'!H919</f>
        <v>0</v>
      </c>
      <c r="I1140" s="623">
        <f>'7. LISTADO DE PELÍCULAS'!I919</f>
        <v>0</v>
      </c>
      <c r="J1140" s="623">
        <f>'7. LISTADO DE PELÍCULAS'!J919</f>
        <v>0</v>
      </c>
      <c r="K1140" s="624">
        <f>'7. LISTADO DE PELÍCULAS'!K919</f>
        <v>0</v>
      </c>
      <c r="L1140" s="622">
        <f>'7. LISTADO DE PELÍCULAS'!L919</f>
        <v>0</v>
      </c>
      <c r="M1140" s="623">
        <f>'7. LISTADO DE PELÍCULAS'!M919</f>
        <v>0</v>
      </c>
      <c r="N1140" s="624">
        <f>'7. LISTADO DE PELÍCULAS'!N919</f>
        <v>0</v>
      </c>
      <c r="O1140" s="32"/>
    </row>
    <row r="1141" spans="2:15" s="352" customFormat="1" ht="35.1" customHeight="1" x14ac:dyDescent="0.25">
      <c r="B1141" s="618">
        <f>'7. LISTADO DE PELÍCULAS'!B920</f>
        <v>0</v>
      </c>
      <c r="C1141" s="619">
        <f>'7. LISTADO DE PELÍCULAS'!C920</f>
        <v>0</v>
      </c>
      <c r="D1141" s="618">
        <f>'7. LISTADO DE PELÍCULAS'!D920</f>
        <v>0</v>
      </c>
      <c r="E1141" s="625" t="e">
        <f>VLOOKUP(D1141,PAÍSES!$A$2:$C$200,3,FALSE)</f>
        <v>#N/A</v>
      </c>
      <c r="F1141" s="622">
        <f>'7. LISTADO DE PELÍCULAS'!F920</f>
        <v>0</v>
      </c>
      <c r="G1141" s="624">
        <f>'7. LISTADO DE PELÍCULAS'!G920</f>
        <v>0</v>
      </c>
      <c r="H1141" s="622">
        <f>'7. LISTADO DE PELÍCULAS'!H920</f>
        <v>0</v>
      </c>
      <c r="I1141" s="623">
        <f>'7. LISTADO DE PELÍCULAS'!I920</f>
        <v>0</v>
      </c>
      <c r="J1141" s="623">
        <f>'7. LISTADO DE PELÍCULAS'!J920</f>
        <v>0</v>
      </c>
      <c r="K1141" s="624">
        <f>'7. LISTADO DE PELÍCULAS'!K920</f>
        <v>0</v>
      </c>
      <c r="L1141" s="622">
        <f>'7. LISTADO DE PELÍCULAS'!L920</f>
        <v>0</v>
      </c>
      <c r="M1141" s="623">
        <f>'7. LISTADO DE PELÍCULAS'!M920</f>
        <v>0</v>
      </c>
      <c r="N1141" s="624">
        <f>'7. LISTADO DE PELÍCULAS'!N920</f>
        <v>0</v>
      </c>
      <c r="O1141" s="32"/>
    </row>
    <row r="1142" spans="2:15" s="352" customFormat="1" ht="35.1" customHeight="1" x14ac:dyDescent="0.25">
      <c r="B1142" s="618">
        <f>'7. LISTADO DE PELÍCULAS'!B921</f>
        <v>0</v>
      </c>
      <c r="C1142" s="619">
        <f>'7. LISTADO DE PELÍCULAS'!C921</f>
        <v>0</v>
      </c>
      <c r="D1142" s="618">
        <f>'7. LISTADO DE PELÍCULAS'!D921</f>
        <v>0</v>
      </c>
      <c r="E1142" s="625" t="e">
        <f>VLOOKUP(D1142,PAÍSES!$A$2:$C$200,3,FALSE)</f>
        <v>#N/A</v>
      </c>
      <c r="F1142" s="622">
        <f>'7. LISTADO DE PELÍCULAS'!F921</f>
        <v>0</v>
      </c>
      <c r="G1142" s="624">
        <f>'7. LISTADO DE PELÍCULAS'!G921</f>
        <v>0</v>
      </c>
      <c r="H1142" s="622">
        <f>'7. LISTADO DE PELÍCULAS'!H921</f>
        <v>0</v>
      </c>
      <c r="I1142" s="623">
        <f>'7. LISTADO DE PELÍCULAS'!I921</f>
        <v>0</v>
      </c>
      <c r="J1142" s="623">
        <f>'7. LISTADO DE PELÍCULAS'!J921</f>
        <v>0</v>
      </c>
      <c r="K1142" s="624">
        <f>'7. LISTADO DE PELÍCULAS'!K921</f>
        <v>0</v>
      </c>
      <c r="L1142" s="622">
        <f>'7. LISTADO DE PELÍCULAS'!L921</f>
        <v>0</v>
      </c>
      <c r="M1142" s="623">
        <f>'7. LISTADO DE PELÍCULAS'!M921</f>
        <v>0</v>
      </c>
      <c r="N1142" s="624">
        <f>'7. LISTADO DE PELÍCULAS'!N921</f>
        <v>0</v>
      </c>
      <c r="O1142" s="32"/>
    </row>
    <row r="1143" spans="2:15" s="352" customFormat="1" ht="35.1" customHeight="1" x14ac:dyDescent="0.25">
      <c r="B1143" s="618">
        <f>'7. LISTADO DE PELÍCULAS'!B922</f>
        <v>0</v>
      </c>
      <c r="C1143" s="619">
        <f>'7. LISTADO DE PELÍCULAS'!C922</f>
        <v>0</v>
      </c>
      <c r="D1143" s="618">
        <f>'7. LISTADO DE PELÍCULAS'!D922</f>
        <v>0</v>
      </c>
      <c r="E1143" s="625" t="e">
        <f>VLOOKUP(D1143,PAÍSES!$A$2:$C$200,3,FALSE)</f>
        <v>#N/A</v>
      </c>
      <c r="F1143" s="622">
        <f>'7. LISTADO DE PELÍCULAS'!F922</f>
        <v>0</v>
      </c>
      <c r="G1143" s="624">
        <f>'7. LISTADO DE PELÍCULAS'!G922</f>
        <v>0</v>
      </c>
      <c r="H1143" s="622">
        <f>'7. LISTADO DE PELÍCULAS'!H922</f>
        <v>0</v>
      </c>
      <c r="I1143" s="623">
        <f>'7. LISTADO DE PELÍCULAS'!I922</f>
        <v>0</v>
      </c>
      <c r="J1143" s="623">
        <f>'7. LISTADO DE PELÍCULAS'!J922</f>
        <v>0</v>
      </c>
      <c r="K1143" s="624">
        <f>'7. LISTADO DE PELÍCULAS'!K922</f>
        <v>0</v>
      </c>
      <c r="L1143" s="622">
        <f>'7. LISTADO DE PELÍCULAS'!L922</f>
        <v>0</v>
      </c>
      <c r="M1143" s="623">
        <f>'7. LISTADO DE PELÍCULAS'!M922</f>
        <v>0</v>
      </c>
      <c r="N1143" s="624">
        <f>'7. LISTADO DE PELÍCULAS'!N922</f>
        <v>0</v>
      </c>
      <c r="O1143" s="32"/>
    </row>
    <row r="1144" spans="2:15" s="352" customFormat="1" ht="35.1" customHeight="1" x14ac:dyDescent="0.25">
      <c r="B1144" s="618">
        <f>'7. LISTADO DE PELÍCULAS'!B923</f>
        <v>0</v>
      </c>
      <c r="C1144" s="619">
        <f>'7. LISTADO DE PELÍCULAS'!C923</f>
        <v>0</v>
      </c>
      <c r="D1144" s="618">
        <f>'7. LISTADO DE PELÍCULAS'!D923</f>
        <v>0</v>
      </c>
      <c r="E1144" s="625" t="e">
        <f>VLOOKUP(D1144,PAÍSES!$A$2:$C$200,3,FALSE)</f>
        <v>#N/A</v>
      </c>
      <c r="F1144" s="622">
        <f>'7. LISTADO DE PELÍCULAS'!F923</f>
        <v>0</v>
      </c>
      <c r="G1144" s="624">
        <f>'7. LISTADO DE PELÍCULAS'!G923</f>
        <v>0</v>
      </c>
      <c r="H1144" s="622">
        <f>'7. LISTADO DE PELÍCULAS'!H923</f>
        <v>0</v>
      </c>
      <c r="I1144" s="623">
        <f>'7. LISTADO DE PELÍCULAS'!I923</f>
        <v>0</v>
      </c>
      <c r="J1144" s="623">
        <f>'7. LISTADO DE PELÍCULAS'!J923</f>
        <v>0</v>
      </c>
      <c r="K1144" s="624">
        <f>'7. LISTADO DE PELÍCULAS'!K923</f>
        <v>0</v>
      </c>
      <c r="L1144" s="622">
        <f>'7. LISTADO DE PELÍCULAS'!L923</f>
        <v>0</v>
      </c>
      <c r="M1144" s="623">
        <f>'7. LISTADO DE PELÍCULAS'!M923</f>
        <v>0</v>
      </c>
      <c r="N1144" s="624">
        <f>'7. LISTADO DE PELÍCULAS'!N923</f>
        <v>0</v>
      </c>
      <c r="O1144" s="32"/>
    </row>
    <row r="1145" spans="2:15" s="352" customFormat="1" ht="35.1" customHeight="1" x14ac:dyDescent="0.25">
      <c r="B1145" s="618">
        <f>'7. LISTADO DE PELÍCULAS'!B924</f>
        <v>0</v>
      </c>
      <c r="C1145" s="619">
        <f>'7. LISTADO DE PELÍCULAS'!C924</f>
        <v>0</v>
      </c>
      <c r="D1145" s="618">
        <f>'7. LISTADO DE PELÍCULAS'!D924</f>
        <v>0</v>
      </c>
      <c r="E1145" s="625" t="e">
        <f>VLOOKUP(D1145,PAÍSES!$A$2:$C$200,3,FALSE)</f>
        <v>#N/A</v>
      </c>
      <c r="F1145" s="622">
        <f>'7. LISTADO DE PELÍCULAS'!F924</f>
        <v>0</v>
      </c>
      <c r="G1145" s="624">
        <f>'7. LISTADO DE PELÍCULAS'!G924</f>
        <v>0</v>
      </c>
      <c r="H1145" s="622">
        <f>'7. LISTADO DE PELÍCULAS'!H924</f>
        <v>0</v>
      </c>
      <c r="I1145" s="623">
        <f>'7. LISTADO DE PELÍCULAS'!I924</f>
        <v>0</v>
      </c>
      <c r="J1145" s="623">
        <f>'7. LISTADO DE PELÍCULAS'!J924</f>
        <v>0</v>
      </c>
      <c r="K1145" s="624">
        <f>'7. LISTADO DE PELÍCULAS'!K924</f>
        <v>0</v>
      </c>
      <c r="L1145" s="622">
        <f>'7. LISTADO DE PELÍCULAS'!L924</f>
        <v>0</v>
      </c>
      <c r="M1145" s="623">
        <f>'7. LISTADO DE PELÍCULAS'!M924</f>
        <v>0</v>
      </c>
      <c r="N1145" s="624">
        <f>'7. LISTADO DE PELÍCULAS'!N924</f>
        <v>0</v>
      </c>
      <c r="O1145" s="32"/>
    </row>
    <row r="1146" spans="2:15" s="352" customFormat="1" ht="35.1" customHeight="1" x14ac:dyDescent="0.25">
      <c r="B1146" s="618">
        <f>'7. LISTADO DE PELÍCULAS'!B925</f>
        <v>0</v>
      </c>
      <c r="C1146" s="619">
        <f>'7. LISTADO DE PELÍCULAS'!C925</f>
        <v>0</v>
      </c>
      <c r="D1146" s="618">
        <f>'7. LISTADO DE PELÍCULAS'!D925</f>
        <v>0</v>
      </c>
      <c r="E1146" s="625" t="e">
        <f>VLOOKUP(D1146,PAÍSES!$A$2:$C$200,3,FALSE)</f>
        <v>#N/A</v>
      </c>
      <c r="F1146" s="622">
        <f>'7. LISTADO DE PELÍCULAS'!F925</f>
        <v>0</v>
      </c>
      <c r="G1146" s="624">
        <f>'7. LISTADO DE PELÍCULAS'!G925</f>
        <v>0</v>
      </c>
      <c r="H1146" s="622">
        <f>'7. LISTADO DE PELÍCULAS'!H925</f>
        <v>0</v>
      </c>
      <c r="I1146" s="623">
        <f>'7. LISTADO DE PELÍCULAS'!I925</f>
        <v>0</v>
      </c>
      <c r="J1146" s="623">
        <f>'7. LISTADO DE PELÍCULAS'!J925</f>
        <v>0</v>
      </c>
      <c r="K1146" s="624">
        <f>'7. LISTADO DE PELÍCULAS'!K925</f>
        <v>0</v>
      </c>
      <c r="L1146" s="622">
        <f>'7. LISTADO DE PELÍCULAS'!L925</f>
        <v>0</v>
      </c>
      <c r="M1146" s="623">
        <f>'7. LISTADO DE PELÍCULAS'!M925</f>
        <v>0</v>
      </c>
      <c r="N1146" s="624">
        <f>'7. LISTADO DE PELÍCULAS'!N925</f>
        <v>0</v>
      </c>
      <c r="O1146" s="32"/>
    </row>
    <row r="1147" spans="2:15" s="352" customFormat="1" ht="35.1" customHeight="1" x14ac:dyDescent="0.25">
      <c r="B1147" s="618">
        <f>'7. LISTADO DE PELÍCULAS'!B926</f>
        <v>0</v>
      </c>
      <c r="C1147" s="619">
        <f>'7. LISTADO DE PELÍCULAS'!C926</f>
        <v>0</v>
      </c>
      <c r="D1147" s="618">
        <f>'7. LISTADO DE PELÍCULAS'!D926</f>
        <v>0</v>
      </c>
      <c r="E1147" s="625" t="e">
        <f>VLOOKUP(D1147,PAÍSES!$A$2:$C$200,3,FALSE)</f>
        <v>#N/A</v>
      </c>
      <c r="F1147" s="622">
        <f>'7. LISTADO DE PELÍCULAS'!F926</f>
        <v>0</v>
      </c>
      <c r="G1147" s="624">
        <f>'7. LISTADO DE PELÍCULAS'!G926</f>
        <v>0</v>
      </c>
      <c r="H1147" s="622">
        <f>'7. LISTADO DE PELÍCULAS'!H926</f>
        <v>0</v>
      </c>
      <c r="I1147" s="623">
        <f>'7. LISTADO DE PELÍCULAS'!I926</f>
        <v>0</v>
      </c>
      <c r="J1147" s="623">
        <f>'7. LISTADO DE PELÍCULAS'!J926</f>
        <v>0</v>
      </c>
      <c r="K1147" s="624">
        <f>'7. LISTADO DE PELÍCULAS'!K926</f>
        <v>0</v>
      </c>
      <c r="L1147" s="622">
        <f>'7. LISTADO DE PELÍCULAS'!L926</f>
        <v>0</v>
      </c>
      <c r="M1147" s="623">
        <f>'7. LISTADO DE PELÍCULAS'!M926</f>
        <v>0</v>
      </c>
      <c r="N1147" s="624">
        <f>'7. LISTADO DE PELÍCULAS'!N926</f>
        <v>0</v>
      </c>
      <c r="O1147" s="32"/>
    </row>
    <row r="1148" spans="2:15" s="352" customFormat="1" ht="35.1" customHeight="1" x14ac:dyDescent="0.25">
      <c r="B1148" s="618">
        <f>'7. LISTADO DE PELÍCULAS'!B927</f>
        <v>0</v>
      </c>
      <c r="C1148" s="619">
        <f>'7. LISTADO DE PELÍCULAS'!C927</f>
        <v>0</v>
      </c>
      <c r="D1148" s="618">
        <f>'7. LISTADO DE PELÍCULAS'!D927</f>
        <v>0</v>
      </c>
      <c r="E1148" s="625" t="e">
        <f>VLOOKUP(D1148,PAÍSES!$A$2:$C$200,3,FALSE)</f>
        <v>#N/A</v>
      </c>
      <c r="F1148" s="622">
        <f>'7. LISTADO DE PELÍCULAS'!F927</f>
        <v>0</v>
      </c>
      <c r="G1148" s="624">
        <f>'7. LISTADO DE PELÍCULAS'!G927</f>
        <v>0</v>
      </c>
      <c r="H1148" s="622">
        <f>'7. LISTADO DE PELÍCULAS'!H927</f>
        <v>0</v>
      </c>
      <c r="I1148" s="623">
        <f>'7. LISTADO DE PELÍCULAS'!I927</f>
        <v>0</v>
      </c>
      <c r="J1148" s="623">
        <f>'7. LISTADO DE PELÍCULAS'!J927</f>
        <v>0</v>
      </c>
      <c r="K1148" s="624">
        <f>'7. LISTADO DE PELÍCULAS'!K927</f>
        <v>0</v>
      </c>
      <c r="L1148" s="622">
        <f>'7. LISTADO DE PELÍCULAS'!L927</f>
        <v>0</v>
      </c>
      <c r="M1148" s="623">
        <f>'7. LISTADO DE PELÍCULAS'!M927</f>
        <v>0</v>
      </c>
      <c r="N1148" s="624">
        <f>'7. LISTADO DE PELÍCULAS'!N927</f>
        <v>0</v>
      </c>
      <c r="O1148" s="32"/>
    </row>
    <row r="1149" spans="2:15" s="352" customFormat="1" ht="35.1" customHeight="1" x14ac:dyDescent="0.25">
      <c r="B1149" s="618">
        <f>'7. LISTADO DE PELÍCULAS'!B928</f>
        <v>0</v>
      </c>
      <c r="C1149" s="619">
        <f>'7. LISTADO DE PELÍCULAS'!C928</f>
        <v>0</v>
      </c>
      <c r="D1149" s="618">
        <f>'7. LISTADO DE PELÍCULAS'!D928</f>
        <v>0</v>
      </c>
      <c r="E1149" s="625" t="e">
        <f>VLOOKUP(D1149,PAÍSES!$A$2:$C$200,3,FALSE)</f>
        <v>#N/A</v>
      </c>
      <c r="F1149" s="622">
        <f>'7. LISTADO DE PELÍCULAS'!F928</f>
        <v>0</v>
      </c>
      <c r="G1149" s="624">
        <f>'7. LISTADO DE PELÍCULAS'!G928</f>
        <v>0</v>
      </c>
      <c r="H1149" s="622">
        <f>'7. LISTADO DE PELÍCULAS'!H928</f>
        <v>0</v>
      </c>
      <c r="I1149" s="623">
        <f>'7. LISTADO DE PELÍCULAS'!I928</f>
        <v>0</v>
      </c>
      <c r="J1149" s="623">
        <f>'7. LISTADO DE PELÍCULAS'!J928</f>
        <v>0</v>
      </c>
      <c r="K1149" s="624">
        <f>'7. LISTADO DE PELÍCULAS'!K928</f>
        <v>0</v>
      </c>
      <c r="L1149" s="622">
        <f>'7. LISTADO DE PELÍCULAS'!L928</f>
        <v>0</v>
      </c>
      <c r="M1149" s="623">
        <f>'7. LISTADO DE PELÍCULAS'!M928</f>
        <v>0</v>
      </c>
      <c r="N1149" s="624">
        <f>'7. LISTADO DE PELÍCULAS'!N928</f>
        <v>0</v>
      </c>
      <c r="O1149" s="32"/>
    </row>
    <row r="1150" spans="2:15" s="352" customFormat="1" ht="35.1" customHeight="1" x14ac:dyDescent="0.25">
      <c r="B1150" s="618">
        <f>'7. LISTADO DE PELÍCULAS'!B929</f>
        <v>0</v>
      </c>
      <c r="C1150" s="619">
        <f>'7. LISTADO DE PELÍCULAS'!C929</f>
        <v>0</v>
      </c>
      <c r="D1150" s="618">
        <f>'7. LISTADO DE PELÍCULAS'!D929</f>
        <v>0</v>
      </c>
      <c r="E1150" s="625" t="e">
        <f>VLOOKUP(D1150,PAÍSES!$A$2:$C$200,3,FALSE)</f>
        <v>#N/A</v>
      </c>
      <c r="F1150" s="622">
        <f>'7. LISTADO DE PELÍCULAS'!F929</f>
        <v>0</v>
      </c>
      <c r="G1150" s="624">
        <f>'7. LISTADO DE PELÍCULAS'!G929</f>
        <v>0</v>
      </c>
      <c r="H1150" s="622">
        <f>'7. LISTADO DE PELÍCULAS'!H929</f>
        <v>0</v>
      </c>
      <c r="I1150" s="623">
        <f>'7. LISTADO DE PELÍCULAS'!I929</f>
        <v>0</v>
      </c>
      <c r="J1150" s="623">
        <f>'7. LISTADO DE PELÍCULAS'!J929</f>
        <v>0</v>
      </c>
      <c r="K1150" s="624">
        <f>'7. LISTADO DE PELÍCULAS'!K929</f>
        <v>0</v>
      </c>
      <c r="L1150" s="622">
        <f>'7. LISTADO DE PELÍCULAS'!L929</f>
        <v>0</v>
      </c>
      <c r="M1150" s="623">
        <f>'7. LISTADO DE PELÍCULAS'!M929</f>
        <v>0</v>
      </c>
      <c r="N1150" s="624">
        <f>'7. LISTADO DE PELÍCULAS'!N929</f>
        <v>0</v>
      </c>
      <c r="O1150" s="32"/>
    </row>
    <row r="1151" spans="2:15" s="352" customFormat="1" ht="35.1" customHeight="1" x14ac:dyDescent="0.25">
      <c r="B1151" s="618">
        <f>'7. LISTADO DE PELÍCULAS'!B930</f>
        <v>0</v>
      </c>
      <c r="C1151" s="619">
        <f>'7. LISTADO DE PELÍCULAS'!C930</f>
        <v>0</v>
      </c>
      <c r="D1151" s="618">
        <f>'7. LISTADO DE PELÍCULAS'!D930</f>
        <v>0</v>
      </c>
      <c r="E1151" s="625" t="e">
        <f>VLOOKUP(D1151,PAÍSES!$A$2:$C$200,3,FALSE)</f>
        <v>#N/A</v>
      </c>
      <c r="F1151" s="622">
        <f>'7. LISTADO DE PELÍCULAS'!F930</f>
        <v>0</v>
      </c>
      <c r="G1151" s="624">
        <f>'7. LISTADO DE PELÍCULAS'!G930</f>
        <v>0</v>
      </c>
      <c r="H1151" s="622">
        <f>'7. LISTADO DE PELÍCULAS'!H930</f>
        <v>0</v>
      </c>
      <c r="I1151" s="623">
        <f>'7. LISTADO DE PELÍCULAS'!I930</f>
        <v>0</v>
      </c>
      <c r="J1151" s="623">
        <f>'7. LISTADO DE PELÍCULAS'!J930</f>
        <v>0</v>
      </c>
      <c r="K1151" s="624">
        <f>'7. LISTADO DE PELÍCULAS'!K930</f>
        <v>0</v>
      </c>
      <c r="L1151" s="622">
        <f>'7. LISTADO DE PELÍCULAS'!L930</f>
        <v>0</v>
      </c>
      <c r="M1151" s="623">
        <f>'7. LISTADO DE PELÍCULAS'!M930</f>
        <v>0</v>
      </c>
      <c r="N1151" s="624">
        <f>'7. LISTADO DE PELÍCULAS'!N930</f>
        <v>0</v>
      </c>
      <c r="O1151" s="32"/>
    </row>
    <row r="1152" spans="2:15" s="352" customFormat="1" ht="35.1" customHeight="1" x14ac:dyDescent="0.25">
      <c r="B1152" s="618">
        <f>'7. LISTADO DE PELÍCULAS'!B931</f>
        <v>0</v>
      </c>
      <c r="C1152" s="619">
        <f>'7. LISTADO DE PELÍCULAS'!C931</f>
        <v>0</v>
      </c>
      <c r="D1152" s="618">
        <f>'7. LISTADO DE PELÍCULAS'!D931</f>
        <v>0</v>
      </c>
      <c r="E1152" s="625" t="e">
        <f>VLOOKUP(D1152,PAÍSES!$A$2:$C$200,3,FALSE)</f>
        <v>#N/A</v>
      </c>
      <c r="F1152" s="622">
        <f>'7. LISTADO DE PELÍCULAS'!F931</f>
        <v>0</v>
      </c>
      <c r="G1152" s="624">
        <f>'7. LISTADO DE PELÍCULAS'!G931</f>
        <v>0</v>
      </c>
      <c r="H1152" s="622">
        <f>'7. LISTADO DE PELÍCULAS'!H931</f>
        <v>0</v>
      </c>
      <c r="I1152" s="623">
        <f>'7. LISTADO DE PELÍCULAS'!I931</f>
        <v>0</v>
      </c>
      <c r="J1152" s="623">
        <f>'7. LISTADO DE PELÍCULAS'!J931</f>
        <v>0</v>
      </c>
      <c r="K1152" s="624">
        <f>'7. LISTADO DE PELÍCULAS'!K931</f>
        <v>0</v>
      </c>
      <c r="L1152" s="622">
        <f>'7. LISTADO DE PELÍCULAS'!L931</f>
        <v>0</v>
      </c>
      <c r="M1152" s="623">
        <f>'7. LISTADO DE PELÍCULAS'!M931</f>
        <v>0</v>
      </c>
      <c r="N1152" s="624">
        <f>'7. LISTADO DE PELÍCULAS'!N931</f>
        <v>0</v>
      </c>
      <c r="O1152" s="32"/>
    </row>
    <row r="1153" spans="2:15" s="352" customFormat="1" ht="35.1" customHeight="1" x14ac:dyDescent="0.25">
      <c r="B1153" s="618">
        <f>'7. LISTADO DE PELÍCULAS'!B932</f>
        <v>0</v>
      </c>
      <c r="C1153" s="619">
        <f>'7. LISTADO DE PELÍCULAS'!C932</f>
        <v>0</v>
      </c>
      <c r="D1153" s="618">
        <f>'7. LISTADO DE PELÍCULAS'!D932</f>
        <v>0</v>
      </c>
      <c r="E1153" s="625" t="e">
        <f>VLOOKUP(D1153,PAÍSES!$A$2:$C$200,3,FALSE)</f>
        <v>#N/A</v>
      </c>
      <c r="F1153" s="622">
        <f>'7. LISTADO DE PELÍCULAS'!F932</f>
        <v>0</v>
      </c>
      <c r="G1153" s="624">
        <f>'7. LISTADO DE PELÍCULAS'!G932</f>
        <v>0</v>
      </c>
      <c r="H1153" s="622">
        <f>'7. LISTADO DE PELÍCULAS'!H932</f>
        <v>0</v>
      </c>
      <c r="I1153" s="623">
        <f>'7. LISTADO DE PELÍCULAS'!I932</f>
        <v>0</v>
      </c>
      <c r="J1153" s="623">
        <f>'7. LISTADO DE PELÍCULAS'!J932</f>
        <v>0</v>
      </c>
      <c r="K1153" s="624">
        <f>'7. LISTADO DE PELÍCULAS'!K932</f>
        <v>0</v>
      </c>
      <c r="L1153" s="622">
        <f>'7. LISTADO DE PELÍCULAS'!L932</f>
        <v>0</v>
      </c>
      <c r="M1153" s="623">
        <f>'7. LISTADO DE PELÍCULAS'!M932</f>
        <v>0</v>
      </c>
      <c r="N1153" s="624">
        <f>'7. LISTADO DE PELÍCULAS'!N932</f>
        <v>0</v>
      </c>
      <c r="O1153" s="32"/>
    </row>
    <row r="1154" spans="2:15" s="352" customFormat="1" ht="35.1" customHeight="1" x14ac:dyDescent="0.25">
      <c r="B1154" s="618">
        <f>'7. LISTADO DE PELÍCULAS'!B933</f>
        <v>0</v>
      </c>
      <c r="C1154" s="619">
        <f>'7. LISTADO DE PELÍCULAS'!C933</f>
        <v>0</v>
      </c>
      <c r="D1154" s="618">
        <f>'7. LISTADO DE PELÍCULAS'!D933</f>
        <v>0</v>
      </c>
      <c r="E1154" s="625" t="e">
        <f>VLOOKUP(D1154,PAÍSES!$A$2:$C$200,3,FALSE)</f>
        <v>#N/A</v>
      </c>
      <c r="F1154" s="622">
        <f>'7. LISTADO DE PELÍCULAS'!F933</f>
        <v>0</v>
      </c>
      <c r="G1154" s="624">
        <f>'7. LISTADO DE PELÍCULAS'!G933</f>
        <v>0</v>
      </c>
      <c r="H1154" s="622">
        <f>'7. LISTADO DE PELÍCULAS'!H933</f>
        <v>0</v>
      </c>
      <c r="I1154" s="623">
        <f>'7. LISTADO DE PELÍCULAS'!I933</f>
        <v>0</v>
      </c>
      <c r="J1154" s="623">
        <f>'7. LISTADO DE PELÍCULAS'!J933</f>
        <v>0</v>
      </c>
      <c r="K1154" s="624">
        <f>'7. LISTADO DE PELÍCULAS'!K933</f>
        <v>0</v>
      </c>
      <c r="L1154" s="622">
        <f>'7. LISTADO DE PELÍCULAS'!L933</f>
        <v>0</v>
      </c>
      <c r="M1154" s="623">
        <f>'7. LISTADO DE PELÍCULAS'!M933</f>
        <v>0</v>
      </c>
      <c r="N1154" s="624">
        <f>'7. LISTADO DE PELÍCULAS'!N933</f>
        <v>0</v>
      </c>
      <c r="O1154" s="32"/>
    </row>
    <row r="1155" spans="2:15" s="352" customFormat="1" ht="35.1" customHeight="1" x14ac:dyDescent="0.25">
      <c r="B1155" s="618">
        <f>'7. LISTADO DE PELÍCULAS'!B934</f>
        <v>0</v>
      </c>
      <c r="C1155" s="619">
        <f>'7. LISTADO DE PELÍCULAS'!C934</f>
        <v>0</v>
      </c>
      <c r="D1155" s="618">
        <f>'7. LISTADO DE PELÍCULAS'!D934</f>
        <v>0</v>
      </c>
      <c r="E1155" s="625" t="e">
        <f>VLOOKUP(D1155,PAÍSES!$A$2:$C$200,3,FALSE)</f>
        <v>#N/A</v>
      </c>
      <c r="F1155" s="622">
        <f>'7. LISTADO DE PELÍCULAS'!F934</f>
        <v>0</v>
      </c>
      <c r="G1155" s="624">
        <f>'7. LISTADO DE PELÍCULAS'!G934</f>
        <v>0</v>
      </c>
      <c r="H1155" s="622">
        <f>'7. LISTADO DE PELÍCULAS'!H934</f>
        <v>0</v>
      </c>
      <c r="I1155" s="623">
        <f>'7. LISTADO DE PELÍCULAS'!I934</f>
        <v>0</v>
      </c>
      <c r="J1155" s="623">
        <f>'7. LISTADO DE PELÍCULAS'!J934</f>
        <v>0</v>
      </c>
      <c r="K1155" s="624">
        <f>'7. LISTADO DE PELÍCULAS'!K934</f>
        <v>0</v>
      </c>
      <c r="L1155" s="622">
        <f>'7. LISTADO DE PELÍCULAS'!L934</f>
        <v>0</v>
      </c>
      <c r="M1155" s="623">
        <f>'7. LISTADO DE PELÍCULAS'!M934</f>
        <v>0</v>
      </c>
      <c r="N1155" s="624">
        <f>'7. LISTADO DE PELÍCULAS'!N934</f>
        <v>0</v>
      </c>
      <c r="O1155" s="32"/>
    </row>
    <row r="1156" spans="2:15" s="352" customFormat="1" ht="35.1" customHeight="1" x14ac:dyDescent="0.25">
      <c r="B1156" s="618">
        <f>'7. LISTADO DE PELÍCULAS'!B935</f>
        <v>0</v>
      </c>
      <c r="C1156" s="619">
        <f>'7. LISTADO DE PELÍCULAS'!C935</f>
        <v>0</v>
      </c>
      <c r="D1156" s="618">
        <f>'7. LISTADO DE PELÍCULAS'!D935</f>
        <v>0</v>
      </c>
      <c r="E1156" s="625" t="e">
        <f>VLOOKUP(D1156,PAÍSES!$A$2:$C$200,3,FALSE)</f>
        <v>#N/A</v>
      </c>
      <c r="F1156" s="622">
        <f>'7. LISTADO DE PELÍCULAS'!F935</f>
        <v>0</v>
      </c>
      <c r="G1156" s="624">
        <f>'7. LISTADO DE PELÍCULAS'!G935</f>
        <v>0</v>
      </c>
      <c r="H1156" s="622">
        <f>'7. LISTADO DE PELÍCULAS'!H935</f>
        <v>0</v>
      </c>
      <c r="I1156" s="623">
        <f>'7. LISTADO DE PELÍCULAS'!I935</f>
        <v>0</v>
      </c>
      <c r="J1156" s="623">
        <f>'7. LISTADO DE PELÍCULAS'!J935</f>
        <v>0</v>
      </c>
      <c r="K1156" s="624">
        <f>'7. LISTADO DE PELÍCULAS'!K935</f>
        <v>0</v>
      </c>
      <c r="L1156" s="622">
        <f>'7. LISTADO DE PELÍCULAS'!L935</f>
        <v>0</v>
      </c>
      <c r="M1156" s="623">
        <f>'7. LISTADO DE PELÍCULAS'!M935</f>
        <v>0</v>
      </c>
      <c r="N1156" s="624">
        <f>'7. LISTADO DE PELÍCULAS'!N935</f>
        <v>0</v>
      </c>
      <c r="O1156" s="32"/>
    </row>
    <row r="1157" spans="2:15" s="352" customFormat="1" ht="35.1" customHeight="1" x14ac:dyDescent="0.25">
      <c r="B1157" s="618">
        <f>'7. LISTADO DE PELÍCULAS'!B936</f>
        <v>0</v>
      </c>
      <c r="C1157" s="619">
        <f>'7. LISTADO DE PELÍCULAS'!C936</f>
        <v>0</v>
      </c>
      <c r="D1157" s="618">
        <f>'7. LISTADO DE PELÍCULAS'!D936</f>
        <v>0</v>
      </c>
      <c r="E1157" s="625" t="e">
        <f>VLOOKUP(D1157,PAÍSES!$A$2:$C$200,3,FALSE)</f>
        <v>#N/A</v>
      </c>
      <c r="F1157" s="622">
        <f>'7. LISTADO DE PELÍCULAS'!F936</f>
        <v>0</v>
      </c>
      <c r="G1157" s="624">
        <f>'7. LISTADO DE PELÍCULAS'!G936</f>
        <v>0</v>
      </c>
      <c r="H1157" s="622">
        <f>'7. LISTADO DE PELÍCULAS'!H936</f>
        <v>0</v>
      </c>
      <c r="I1157" s="623">
        <f>'7. LISTADO DE PELÍCULAS'!I936</f>
        <v>0</v>
      </c>
      <c r="J1157" s="623">
        <f>'7. LISTADO DE PELÍCULAS'!J936</f>
        <v>0</v>
      </c>
      <c r="K1157" s="624">
        <f>'7. LISTADO DE PELÍCULAS'!K936</f>
        <v>0</v>
      </c>
      <c r="L1157" s="622">
        <f>'7. LISTADO DE PELÍCULAS'!L936</f>
        <v>0</v>
      </c>
      <c r="M1157" s="623">
        <f>'7. LISTADO DE PELÍCULAS'!M936</f>
        <v>0</v>
      </c>
      <c r="N1157" s="624">
        <f>'7. LISTADO DE PELÍCULAS'!N936</f>
        <v>0</v>
      </c>
      <c r="O1157" s="32"/>
    </row>
    <row r="1158" spans="2:15" s="352" customFormat="1" ht="35.1" customHeight="1" x14ac:dyDescent="0.25">
      <c r="B1158" s="618">
        <f>'7. LISTADO DE PELÍCULAS'!B937</f>
        <v>0</v>
      </c>
      <c r="C1158" s="619">
        <f>'7. LISTADO DE PELÍCULAS'!C937</f>
        <v>0</v>
      </c>
      <c r="D1158" s="618">
        <f>'7. LISTADO DE PELÍCULAS'!D937</f>
        <v>0</v>
      </c>
      <c r="E1158" s="625" t="e">
        <f>VLOOKUP(D1158,PAÍSES!$A$2:$C$200,3,FALSE)</f>
        <v>#N/A</v>
      </c>
      <c r="F1158" s="622">
        <f>'7. LISTADO DE PELÍCULAS'!F937</f>
        <v>0</v>
      </c>
      <c r="G1158" s="624">
        <f>'7. LISTADO DE PELÍCULAS'!G937</f>
        <v>0</v>
      </c>
      <c r="H1158" s="622">
        <f>'7. LISTADO DE PELÍCULAS'!H937</f>
        <v>0</v>
      </c>
      <c r="I1158" s="623">
        <f>'7. LISTADO DE PELÍCULAS'!I937</f>
        <v>0</v>
      </c>
      <c r="J1158" s="623">
        <f>'7. LISTADO DE PELÍCULAS'!J937</f>
        <v>0</v>
      </c>
      <c r="K1158" s="624">
        <f>'7. LISTADO DE PELÍCULAS'!K937</f>
        <v>0</v>
      </c>
      <c r="L1158" s="622">
        <f>'7. LISTADO DE PELÍCULAS'!L937</f>
        <v>0</v>
      </c>
      <c r="M1158" s="623">
        <f>'7. LISTADO DE PELÍCULAS'!M937</f>
        <v>0</v>
      </c>
      <c r="N1158" s="624">
        <f>'7. LISTADO DE PELÍCULAS'!N937</f>
        <v>0</v>
      </c>
      <c r="O1158" s="32"/>
    </row>
    <row r="1159" spans="2:15" s="352" customFormat="1" ht="35.1" customHeight="1" x14ac:dyDescent="0.25">
      <c r="B1159" s="618">
        <f>'7. LISTADO DE PELÍCULAS'!B938</f>
        <v>0</v>
      </c>
      <c r="C1159" s="619">
        <f>'7. LISTADO DE PELÍCULAS'!C938</f>
        <v>0</v>
      </c>
      <c r="D1159" s="618">
        <f>'7. LISTADO DE PELÍCULAS'!D938</f>
        <v>0</v>
      </c>
      <c r="E1159" s="625" t="e">
        <f>VLOOKUP(D1159,PAÍSES!$A$2:$C$200,3,FALSE)</f>
        <v>#N/A</v>
      </c>
      <c r="F1159" s="622">
        <f>'7. LISTADO DE PELÍCULAS'!F938</f>
        <v>0</v>
      </c>
      <c r="G1159" s="624">
        <f>'7. LISTADO DE PELÍCULAS'!G938</f>
        <v>0</v>
      </c>
      <c r="H1159" s="622">
        <f>'7. LISTADO DE PELÍCULAS'!H938</f>
        <v>0</v>
      </c>
      <c r="I1159" s="623">
        <f>'7. LISTADO DE PELÍCULAS'!I938</f>
        <v>0</v>
      </c>
      <c r="J1159" s="623">
        <f>'7. LISTADO DE PELÍCULAS'!J938</f>
        <v>0</v>
      </c>
      <c r="K1159" s="624">
        <f>'7. LISTADO DE PELÍCULAS'!K938</f>
        <v>0</v>
      </c>
      <c r="L1159" s="622">
        <f>'7. LISTADO DE PELÍCULAS'!L938</f>
        <v>0</v>
      </c>
      <c r="M1159" s="623">
        <f>'7. LISTADO DE PELÍCULAS'!M938</f>
        <v>0</v>
      </c>
      <c r="N1159" s="624">
        <f>'7. LISTADO DE PELÍCULAS'!N938</f>
        <v>0</v>
      </c>
      <c r="O1159" s="32"/>
    </row>
    <row r="1160" spans="2:15" s="352" customFormat="1" ht="35.1" customHeight="1" x14ac:dyDescent="0.25">
      <c r="B1160" s="618">
        <f>'7. LISTADO DE PELÍCULAS'!B939</f>
        <v>0</v>
      </c>
      <c r="C1160" s="619">
        <f>'7. LISTADO DE PELÍCULAS'!C939</f>
        <v>0</v>
      </c>
      <c r="D1160" s="618">
        <f>'7. LISTADO DE PELÍCULAS'!D939</f>
        <v>0</v>
      </c>
      <c r="E1160" s="625" t="e">
        <f>VLOOKUP(D1160,PAÍSES!$A$2:$C$200,3,FALSE)</f>
        <v>#N/A</v>
      </c>
      <c r="F1160" s="622">
        <f>'7. LISTADO DE PELÍCULAS'!F939</f>
        <v>0</v>
      </c>
      <c r="G1160" s="624">
        <f>'7. LISTADO DE PELÍCULAS'!G939</f>
        <v>0</v>
      </c>
      <c r="H1160" s="622">
        <f>'7. LISTADO DE PELÍCULAS'!H939</f>
        <v>0</v>
      </c>
      <c r="I1160" s="623">
        <f>'7. LISTADO DE PELÍCULAS'!I939</f>
        <v>0</v>
      </c>
      <c r="J1160" s="623">
        <f>'7. LISTADO DE PELÍCULAS'!J939</f>
        <v>0</v>
      </c>
      <c r="K1160" s="624">
        <f>'7. LISTADO DE PELÍCULAS'!K939</f>
        <v>0</v>
      </c>
      <c r="L1160" s="622">
        <f>'7. LISTADO DE PELÍCULAS'!L939</f>
        <v>0</v>
      </c>
      <c r="M1160" s="623">
        <f>'7. LISTADO DE PELÍCULAS'!M939</f>
        <v>0</v>
      </c>
      <c r="N1160" s="624">
        <f>'7. LISTADO DE PELÍCULAS'!N939</f>
        <v>0</v>
      </c>
      <c r="O1160" s="32"/>
    </row>
    <row r="1161" spans="2:15" s="352" customFormat="1" ht="35.1" customHeight="1" x14ac:dyDescent="0.25">
      <c r="B1161" s="618">
        <f>'7. LISTADO DE PELÍCULAS'!B940</f>
        <v>0</v>
      </c>
      <c r="C1161" s="619">
        <f>'7. LISTADO DE PELÍCULAS'!C940</f>
        <v>0</v>
      </c>
      <c r="D1161" s="618">
        <f>'7. LISTADO DE PELÍCULAS'!D940</f>
        <v>0</v>
      </c>
      <c r="E1161" s="625" t="e">
        <f>VLOOKUP(D1161,PAÍSES!$A$2:$C$200,3,FALSE)</f>
        <v>#N/A</v>
      </c>
      <c r="F1161" s="622">
        <f>'7. LISTADO DE PELÍCULAS'!F940</f>
        <v>0</v>
      </c>
      <c r="G1161" s="624">
        <f>'7. LISTADO DE PELÍCULAS'!G940</f>
        <v>0</v>
      </c>
      <c r="H1161" s="622">
        <f>'7. LISTADO DE PELÍCULAS'!H940</f>
        <v>0</v>
      </c>
      <c r="I1161" s="623">
        <f>'7. LISTADO DE PELÍCULAS'!I940</f>
        <v>0</v>
      </c>
      <c r="J1161" s="623">
        <f>'7. LISTADO DE PELÍCULAS'!J940</f>
        <v>0</v>
      </c>
      <c r="K1161" s="624">
        <f>'7. LISTADO DE PELÍCULAS'!K940</f>
        <v>0</v>
      </c>
      <c r="L1161" s="622">
        <f>'7. LISTADO DE PELÍCULAS'!L940</f>
        <v>0</v>
      </c>
      <c r="M1161" s="623">
        <f>'7. LISTADO DE PELÍCULAS'!M940</f>
        <v>0</v>
      </c>
      <c r="N1161" s="624">
        <f>'7. LISTADO DE PELÍCULAS'!N940</f>
        <v>0</v>
      </c>
      <c r="O1161" s="32"/>
    </row>
    <row r="1162" spans="2:15" s="352" customFormat="1" ht="35.1" customHeight="1" x14ac:dyDescent="0.25">
      <c r="B1162" s="618">
        <f>'7. LISTADO DE PELÍCULAS'!B941</f>
        <v>0</v>
      </c>
      <c r="C1162" s="619">
        <f>'7. LISTADO DE PELÍCULAS'!C941</f>
        <v>0</v>
      </c>
      <c r="D1162" s="618">
        <f>'7. LISTADO DE PELÍCULAS'!D941</f>
        <v>0</v>
      </c>
      <c r="E1162" s="625" t="e">
        <f>VLOOKUP(D1162,PAÍSES!$A$2:$C$200,3,FALSE)</f>
        <v>#N/A</v>
      </c>
      <c r="F1162" s="622">
        <f>'7. LISTADO DE PELÍCULAS'!F941</f>
        <v>0</v>
      </c>
      <c r="G1162" s="624">
        <f>'7. LISTADO DE PELÍCULAS'!G941</f>
        <v>0</v>
      </c>
      <c r="H1162" s="622">
        <f>'7. LISTADO DE PELÍCULAS'!H941</f>
        <v>0</v>
      </c>
      <c r="I1162" s="623">
        <f>'7. LISTADO DE PELÍCULAS'!I941</f>
        <v>0</v>
      </c>
      <c r="J1162" s="623">
        <f>'7. LISTADO DE PELÍCULAS'!J941</f>
        <v>0</v>
      </c>
      <c r="K1162" s="624">
        <f>'7. LISTADO DE PELÍCULAS'!K941</f>
        <v>0</v>
      </c>
      <c r="L1162" s="622">
        <f>'7. LISTADO DE PELÍCULAS'!L941</f>
        <v>0</v>
      </c>
      <c r="M1162" s="623">
        <f>'7. LISTADO DE PELÍCULAS'!M941</f>
        <v>0</v>
      </c>
      <c r="N1162" s="624">
        <f>'7. LISTADO DE PELÍCULAS'!N941</f>
        <v>0</v>
      </c>
      <c r="O1162" s="32"/>
    </row>
    <row r="1163" spans="2:15" s="352" customFormat="1" ht="35.1" customHeight="1" x14ac:dyDescent="0.25">
      <c r="B1163" s="618">
        <f>'7. LISTADO DE PELÍCULAS'!B942</f>
        <v>0</v>
      </c>
      <c r="C1163" s="619">
        <f>'7. LISTADO DE PELÍCULAS'!C942</f>
        <v>0</v>
      </c>
      <c r="D1163" s="618">
        <f>'7. LISTADO DE PELÍCULAS'!D942</f>
        <v>0</v>
      </c>
      <c r="E1163" s="625" t="e">
        <f>VLOOKUP(D1163,PAÍSES!$A$2:$C$200,3,FALSE)</f>
        <v>#N/A</v>
      </c>
      <c r="F1163" s="622">
        <f>'7. LISTADO DE PELÍCULAS'!F942</f>
        <v>0</v>
      </c>
      <c r="G1163" s="624">
        <f>'7. LISTADO DE PELÍCULAS'!G942</f>
        <v>0</v>
      </c>
      <c r="H1163" s="622">
        <f>'7. LISTADO DE PELÍCULAS'!H942</f>
        <v>0</v>
      </c>
      <c r="I1163" s="623">
        <f>'7. LISTADO DE PELÍCULAS'!I942</f>
        <v>0</v>
      </c>
      <c r="J1163" s="623">
        <f>'7. LISTADO DE PELÍCULAS'!J942</f>
        <v>0</v>
      </c>
      <c r="K1163" s="624">
        <f>'7. LISTADO DE PELÍCULAS'!K942</f>
        <v>0</v>
      </c>
      <c r="L1163" s="622">
        <f>'7. LISTADO DE PELÍCULAS'!L942</f>
        <v>0</v>
      </c>
      <c r="M1163" s="623">
        <f>'7. LISTADO DE PELÍCULAS'!M942</f>
        <v>0</v>
      </c>
      <c r="N1163" s="624">
        <f>'7. LISTADO DE PELÍCULAS'!N942</f>
        <v>0</v>
      </c>
      <c r="O1163" s="32"/>
    </row>
    <row r="1164" spans="2:15" s="352" customFormat="1" ht="35.1" customHeight="1" x14ac:dyDescent="0.25">
      <c r="B1164" s="618">
        <f>'7. LISTADO DE PELÍCULAS'!B943</f>
        <v>0</v>
      </c>
      <c r="C1164" s="619">
        <f>'7. LISTADO DE PELÍCULAS'!C943</f>
        <v>0</v>
      </c>
      <c r="D1164" s="618">
        <f>'7. LISTADO DE PELÍCULAS'!D943</f>
        <v>0</v>
      </c>
      <c r="E1164" s="625" t="e">
        <f>VLOOKUP(D1164,PAÍSES!$A$2:$C$200,3,FALSE)</f>
        <v>#N/A</v>
      </c>
      <c r="F1164" s="622">
        <f>'7. LISTADO DE PELÍCULAS'!F943</f>
        <v>0</v>
      </c>
      <c r="G1164" s="624">
        <f>'7. LISTADO DE PELÍCULAS'!G943</f>
        <v>0</v>
      </c>
      <c r="H1164" s="622">
        <f>'7. LISTADO DE PELÍCULAS'!H943</f>
        <v>0</v>
      </c>
      <c r="I1164" s="623">
        <f>'7. LISTADO DE PELÍCULAS'!I943</f>
        <v>0</v>
      </c>
      <c r="J1164" s="623">
        <f>'7. LISTADO DE PELÍCULAS'!J943</f>
        <v>0</v>
      </c>
      <c r="K1164" s="624">
        <f>'7. LISTADO DE PELÍCULAS'!K943</f>
        <v>0</v>
      </c>
      <c r="L1164" s="622">
        <f>'7. LISTADO DE PELÍCULAS'!L943</f>
        <v>0</v>
      </c>
      <c r="M1164" s="623">
        <f>'7. LISTADO DE PELÍCULAS'!M943</f>
        <v>0</v>
      </c>
      <c r="N1164" s="624">
        <f>'7. LISTADO DE PELÍCULAS'!N943</f>
        <v>0</v>
      </c>
      <c r="O1164" s="32"/>
    </row>
    <row r="1165" spans="2:15" s="352" customFormat="1" ht="35.1" customHeight="1" x14ac:dyDescent="0.25">
      <c r="B1165" s="618">
        <f>'7. LISTADO DE PELÍCULAS'!B944</f>
        <v>0</v>
      </c>
      <c r="C1165" s="619">
        <f>'7. LISTADO DE PELÍCULAS'!C944</f>
        <v>0</v>
      </c>
      <c r="D1165" s="618">
        <f>'7. LISTADO DE PELÍCULAS'!D944</f>
        <v>0</v>
      </c>
      <c r="E1165" s="625" t="e">
        <f>VLOOKUP(D1165,PAÍSES!$A$2:$C$200,3,FALSE)</f>
        <v>#N/A</v>
      </c>
      <c r="F1165" s="622">
        <f>'7. LISTADO DE PELÍCULAS'!F944</f>
        <v>0</v>
      </c>
      <c r="G1165" s="624">
        <f>'7. LISTADO DE PELÍCULAS'!G944</f>
        <v>0</v>
      </c>
      <c r="H1165" s="622">
        <f>'7. LISTADO DE PELÍCULAS'!H944</f>
        <v>0</v>
      </c>
      <c r="I1165" s="623">
        <f>'7. LISTADO DE PELÍCULAS'!I944</f>
        <v>0</v>
      </c>
      <c r="J1165" s="623">
        <f>'7. LISTADO DE PELÍCULAS'!J944</f>
        <v>0</v>
      </c>
      <c r="K1165" s="624">
        <f>'7. LISTADO DE PELÍCULAS'!K944</f>
        <v>0</v>
      </c>
      <c r="L1165" s="622">
        <f>'7. LISTADO DE PELÍCULAS'!L944</f>
        <v>0</v>
      </c>
      <c r="M1165" s="623">
        <f>'7. LISTADO DE PELÍCULAS'!M944</f>
        <v>0</v>
      </c>
      <c r="N1165" s="624">
        <f>'7. LISTADO DE PELÍCULAS'!N944</f>
        <v>0</v>
      </c>
      <c r="O1165" s="32"/>
    </row>
    <row r="1166" spans="2:15" s="352" customFormat="1" ht="35.1" customHeight="1" x14ac:dyDescent="0.25">
      <c r="B1166" s="618">
        <f>'7. LISTADO DE PELÍCULAS'!B945</f>
        <v>0</v>
      </c>
      <c r="C1166" s="619">
        <f>'7. LISTADO DE PELÍCULAS'!C945</f>
        <v>0</v>
      </c>
      <c r="D1166" s="618">
        <f>'7. LISTADO DE PELÍCULAS'!D945</f>
        <v>0</v>
      </c>
      <c r="E1166" s="625" t="e">
        <f>VLOOKUP(D1166,PAÍSES!$A$2:$C$200,3,FALSE)</f>
        <v>#N/A</v>
      </c>
      <c r="F1166" s="622">
        <f>'7. LISTADO DE PELÍCULAS'!F945</f>
        <v>0</v>
      </c>
      <c r="G1166" s="624">
        <f>'7. LISTADO DE PELÍCULAS'!G945</f>
        <v>0</v>
      </c>
      <c r="H1166" s="622">
        <f>'7. LISTADO DE PELÍCULAS'!H945</f>
        <v>0</v>
      </c>
      <c r="I1166" s="623">
        <f>'7. LISTADO DE PELÍCULAS'!I945</f>
        <v>0</v>
      </c>
      <c r="J1166" s="623">
        <f>'7. LISTADO DE PELÍCULAS'!J945</f>
        <v>0</v>
      </c>
      <c r="K1166" s="624">
        <f>'7. LISTADO DE PELÍCULAS'!K945</f>
        <v>0</v>
      </c>
      <c r="L1166" s="622">
        <f>'7. LISTADO DE PELÍCULAS'!L945</f>
        <v>0</v>
      </c>
      <c r="M1166" s="623">
        <f>'7. LISTADO DE PELÍCULAS'!M945</f>
        <v>0</v>
      </c>
      <c r="N1166" s="624">
        <f>'7. LISTADO DE PELÍCULAS'!N945</f>
        <v>0</v>
      </c>
      <c r="O1166" s="32"/>
    </row>
    <row r="1167" spans="2:15" s="352" customFormat="1" ht="35.1" customHeight="1" x14ac:dyDescent="0.25">
      <c r="B1167" s="618">
        <f>'7. LISTADO DE PELÍCULAS'!B946</f>
        <v>0</v>
      </c>
      <c r="C1167" s="619">
        <f>'7. LISTADO DE PELÍCULAS'!C946</f>
        <v>0</v>
      </c>
      <c r="D1167" s="618">
        <f>'7. LISTADO DE PELÍCULAS'!D946</f>
        <v>0</v>
      </c>
      <c r="E1167" s="625" t="e">
        <f>VLOOKUP(D1167,PAÍSES!$A$2:$C$200,3,FALSE)</f>
        <v>#N/A</v>
      </c>
      <c r="F1167" s="622">
        <f>'7. LISTADO DE PELÍCULAS'!F946</f>
        <v>0</v>
      </c>
      <c r="G1167" s="624">
        <f>'7. LISTADO DE PELÍCULAS'!G946</f>
        <v>0</v>
      </c>
      <c r="H1167" s="622">
        <f>'7. LISTADO DE PELÍCULAS'!H946</f>
        <v>0</v>
      </c>
      <c r="I1167" s="623">
        <f>'7. LISTADO DE PELÍCULAS'!I946</f>
        <v>0</v>
      </c>
      <c r="J1167" s="623">
        <f>'7. LISTADO DE PELÍCULAS'!J946</f>
        <v>0</v>
      </c>
      <c r="K1167" s="624">
        <f>'7. LISTADO DE PELÍCULAS'!K946</f>
        <v>0</v>
      </c>
      <c r="L1167" s="622">
        <f>'7. LISTADO DE PELÍCULAS'!L946</f>
        <v>0</v>
      </c>
      <c r="M1167" s="623">
        <f>'7. LISTADO DE PELÍCULAS'!M946</f>
        <v>0</v>
      </c>
      <c r="N1167" s="624">
        <f>'7. LISTADO DE PELÍCULAS'!N946</f>
        <v>0</v>
      </c>
      <c r="O1167" s="32"/>
    </row>
    <row r="1168" spans="2:15" s="352" customFormat="1" ht="35.1" customHeight="1" x14ac:dyDescent="0.25">
      <c r="B1168" s="618">
        <f>'7. LISTADO DE PELÍCULAS'!B947</f>
        <v>0</v>
      </c>
      <c r="C1168" s="619">
        <f>'7. LISTADO DE PELÍCULAS'!C947</f>
        <v>0</v>
      </c>
      <c r="D1168" s="618">
        <f>'7. LISTADO DE PELÍCULAS'!D947</f>
        <v>0</v>
      </c>
      <c r="E1168" s="625" t="e">
        <f>VLOOKUP(D1168,PAÍSES!$A$2:$C$200,3,FALSE)</f>
        <v>#N/A</v>
      </c>
      <c r="F1168" s="622">
        <f>'7. LISTADO DE PELÍCULAS'!F947</f>
        <v>0</v>
      </c>
      <c r="G1168" s="624">
        <f>'7. LISTADO DE PELÍCULAS'!G947</f>
        <v>0</v>
      </c>
      <c r="H1168" s="622">
        <f>'7. LISTADO DE PELÍCULAS'!H947</f>
        <v>0</v>
      </c>
      <c r="I1168" s="623">
        <f>'7. LISTADO DE PELÍCULAS'!I947</f>
        <v>0</v>
      </c>
      <c r="J1168" s="623">
        <f>'7. LISTADO DE PELÍCULAS'!J947</f>
        <v>0</v>
      </c>
      <c r="K1168" s="624">
        <f>'7. LISTADO DE PELÍCULAS'!K947</f>
        <v>0</v>
      </c>
      <c r="L1168" s="622">
        <f>'7. LISTADO DE PELÍCULAS'!L947</f>
        <v>0</v>
      </c>
      <c r="M1168" s="623">
        <f>'7. LISTADO DE PELÍCULAS'!M947</f>
        <v>0</v>
      </c>
      <c r="N1168" s="624">
        <f>'7. LISTADO DE PELÍCULAS'!N947</f>
        <v>0</v>
      </c>
      <c r="O1168" s="32"/>
    </row>
    <row r="1169" spans="2:15" s="352" customFormat="1" ht="35.1" customHeight="1" x14ac:dyDescent="0.25">
      <c r="B1169" s="618">
        <f>'7. LISTADO DE PELÍCULAS'!B948</f>
        <v>0</v>
      </c>
      <c r="C1169" s="619">
        <f>'7. LISTADO DE PELÍCULAS'!C948</f>
        <v>0</v>
      </c>
      <c r="D1169" s="618">
        <f>'7. LISTADO DE PELÍCULAS'!D948</f>
        <v>0</v>
      </c>
      <c r="E1169" s="625" t="e">
        <f>VLOOKUP(D1169,PAÍSES!$A$2:$C$200,3,FALSE)</f>
        <v>#N/A</v>
      </c>
      <c r="F1169" s="622">
        <f>'7. LISTADO DE PELÍCULAS'!F948</f>
        <v>0</v>
      </c>
      <c r="G1169" s="624">
        <f>'7. LISTADO DE PELÍCULAS'!G948</f>
        <v>0</v>
      </c>
      <c r="H1169" s="622">
        <f>'7. LISTADO DE PELÍCULAS'!H948</f>
        <v>0</v>
      </c>
      <c r="I1169" s="623">
        <f>'7. LISTADO DE PELÍCULAS'!I948</f>
        <v>0</v>
      </c>
      <c r="J1169" s="623">
        <f>'7. LISTADO DE PELÍCULAS'!J948</f>
        <v>0</v>
      </c>
      <c r="K1169" s="624">
        <f>'7. LISTADO DE PELÍCULAS'!K948</f>
        <v>0</v>
      </c>
      <c r="L1169" s="622">
        <f>'7. LISTADO DE PELÍCULAS'!L948</f>
        <v>0</v>
      </c>
      <c r="M1169" s="623">
        <f>'7. LISTADO DE PELÍCULAS'!M948</f>
        <v>0</v>
      </c>
      <c r="N1169" s="624">
        <f>'7. LISTADO DE PELÍCULAS'!N948</f>
        <v>0</v>
      </c>
      <c r="O1169" s="32"/>
    </row>
    <row r="1170" spans="2:15" s="352" customFormat="1" ht="35.1" customHeight="1" x14ac:dyDescent="0.25">
      <c r="B1170" s="618">
        <f>'7. LISTADO DE PELÍCULAS'!B949</f>
        <v>0</v>
      </c>
      <c r="C1170" s="619">
        <f>'7. LISTADO DE PELÍCULAS'!C949</f>
        <v>0</v>
      </c>
      <c r="D1170" s="618">
        <f>'7. LISTADO DE PELÍCULAS'!D949</f>
        <v>0</v>
      </c>
      <c r="E1170" s="625" t="e">
        <f>VLOOKUP(D1170,PAÍSES!$A$2:$C$200,3,FALSE)</f>
        <v>#N/A</v>
      </c>
      <c r="F1170" s="622">
        <f>'7. LISTADO DE PELÍCULAS'!F949</f>
        <v>0</v>
      </c>
      <c r="G1170" s="624">
        <f>'7. LISTADO DE PELÍCULAS'!G949</f>
        <v>0</v>
      </c>
      <c r="H1170" s="622">
        <f>'7. LISTADO DE PELÍCULAS'!H949</f>
        <v>0</v>
      </c>
      <c r="I1170" s="623">
        <f>'7. LISTADO DE PELÍCULAS'!I949</f>
        <v>0</v>
      </c>
      <c r="J1170" s="623">
        <f>'7. LISTADO DE PELÍCULAS'!J949</f>
        <v>0</v>
      </c>
      <c r="K1170" s="624">
        <f>'7. LISTADO DE PELÍCULAS'!K949</f>
        <v>0</v>
      </c>
      <c r="L1170" s="622">
        <f>'7. LISTADO DE PELÍCULAS'!L949</f>
        <v>0</v>
      </c>
      <c r="M1170" s="623">
        <f>'7. LISTADO DE PELÍCULAS'!M949</f>
        <v>0</v>
      </c>
      <c r="N1170" s="624">
        <f>'7. LISTADO DE PELÍCULAS'!N949</f>
        <v>0</v>
      </c>
      <c r="O1170" s="32"/>
    </row>
    <row r="1171" spans="2:15" s="352" customFormat="1" ht="35.1" customHeight="1" x14ac:dyDescent="0.25">
      <c r="B1171" s="618">
        <f>'7. LISTADO DE PELÍCULAS'!B950</f>
        <v>0</v>
      </c>
      <c r="C1171" s="619">
        <f>'7. LISTADO DE PELÍCULAS'!C950</f>
        <v>0</v>
      </c>
      <c r="D1171" s="618">
        <f>'7. LISTADO DE PELÍCULAS'!D950</f>
        <v>0</v>
      </c>
      <c r="E1171" s="625" t="e">
        <f>VLOOKUP(D1171,PAÍSES!$A$2:$C$200,3,FALSE)</f>
        <v>#N/A</v>
      </c>
      <c r="F1171" s="622">
        <f>'7. LISTADO DE PELÍCULAS'!F950</f>
        <v>0</v>
      </c>
      <c r="G1171" s="624">
        <f>'7. LISTADO DE PELÍCULAS'!G950</f>
        <v>0</v>
      </c>
      <c r="H1171" s="622">
        <f>'7. LISTADO DE PELÍCULAS'!H950</f>
        <v>0</v>
      </c>
      <c r="I1171" s="623">
        <f>'7. LISTADO DE PELÍCULAS'!I950</f>
        <v>0</v>
      </c>
      <c r="J1171" s="623">
        <f>'7. LISTADO DE PELÍCULAS'!J950</f>
        <v>0</v>
      </c>
      <c r="K1171" s="624">
        <f>'7. LISTADO DE PELÍCULAS'!K950</f>
        <v>0</v>
      </c>
      <c r="L1171" s="622">
        <f>'7. LISTADO DE PELÍCULAS'!L950</f>
        <v>0</v>
      </c>
      <c r="M1171" s="623">
        <f>'7. LISTADO DE PELÍCULAS'!M950</f>
        <v>0</v>
      </c>
      <c r="N1171" s="624">
        <f>'7. LISTADO DE PELÍCULAS'!N950</f>
        <v>0</v>
      </c>
      <c r="O1171" s="32"/>
    </row>
    <row r="1172" spans="2:15" s="352" customFormat="1" ht="35.1" customHeight="1" x14ac:dyDescent="0.25">
      <c r="B1172" s="618">
        <f>'7. LISTADO DE PELÍCULAS'!B951</f>
        <v>0</v>
      </c>
      <c r="C1172" s="619">
        <f>'7. LISTADO DE PELÍCULAS'!C951</f>
        <v>0</v>
      </c>
      <c r="D1172" s="618">
        <f>'7. LISTADO DE PELÍCULAS'!D951</f>
        <v>0</v>
      </c>
      <c r="E1172" s="625" t="e">
        <f>VLOOKUP(D1172,PAÍSES!$A$2:$C$200,3,FALSE)</f>
        <v>#N/A</v>
      </c>
      <c r="F1172" s="622">
        <f>'7. LISTADO DE PELÍCULAS'!F951</f>
        <v>0</v>
      </c>
      <c r="G1172" s="624">
        <f>'7. LISTADO DE PELÍCULAS'!G951</f>
        <v>0</v>
      </c>
      <c r="H1172" s="622">
        <f>'7. LISTADO DE PELÍCULAS'!H951</f>
        <v>0</v>
      </c>
      <c r="I1172" s="623">
        <f>'7. LISTADO DE PELÍCULAS'!I951</f>
        <v>0</v>
      </c>
      <c r="J1172" s="623">
        <f>'7. LISTADO DE PELÍCULAS'!J951</f>
        <v>0</v>
      </c>
      <c r="K1172" s="624">
        <f>'7. LISTADO DE PELÍCULAS'!K951</f>
        <v>0</v>
      </c>
      <c r="L1172" s="622">
        <f>'7. LISTADO DE PELÍCULAS'!L951</f>
        <v>0</v>
      </c>
      <c r="M1172" s="623">
        <f>'7. LISTADO DE PELÍCULAS'!M951</f>
        <v>0</v>
      </c>
      <c r="N1172" s="624">
        <f>'7. LISTADO DE PELÍCULAS'!N951</f>
        <v>0</v>
      </c>
      <c r="O1172" s="32"/>
    </row>
    <row r="1173" spans="2:15" s="352" customFormat="1" ht="35.1" customHeight="1" x14ac:dyDescent="0.25">
      <c r="B1173" s="618">
        <f>'7. LISTADO DE PELÍCULAS'!B952</f>
        <v>0</v>
      </c>
      <c r="C1173" s="619">
        <f>'7. LISTADO DE PELÍCULAS'!C952</f>
        <v>0</v>
      </c>
      <c r="D1173" s="618">
        <f>'7. LISTADO DE PELÍCULAS'!D952</f>
        <v>0</v>
      </c>
      <c r="E1173" s="625" t="e">
        <f>VLOOKUP(D1173,PAÍSES!$A$2:$C$200,3,FALSE)</f>
        <v>#N/A</v>
      </c>
      <c r="F1173" s="622">
        <f>'7. LISTADO DE PELÍCULAS'!F952</f>
        <v>0</v>
      </c>
      <c r="G1173" s="624">
        <f>'7. LISTADO DE PELÍCULAS'!G952</f>
        <v>0</v>
      </c>
      <c r="H1173" s="622">
        <f>'7. LISTADO DE PELÍCULAS'!H952</f>
        <v>0</v>
      </c>
      <c r="I1173" s="623">
        <f>'7. LISTADO DE PELÍCULAS'!I952</f>
        <v>0</v>
      </c>
      <c r="J1173" s="623">
        <f>'7. LISTADO DE PELÍCULAS'!J952</f>
        <v>0</v>
      </c>
      <c r="K1173" s="624">
        <f>'7. LISTADO DE PELÍCULAS'!K952</f>
        <v>0</v>
      </c>
      <c r="L1173" s="622">
        <f>'7. LISTADO DE PELÍCULAS'!L952</f>
        <v>0</v>
      </c>
      <c r="M1173" s="623">
        <f>'7. LISTADO DE PELÍCULAS'!M952</f>
        <v>0</v>
      </c>
      <c r="N1173" s="624">
        <f>'7. LISTADO DE PELÍCULAS'!N952</f>
        <v>0</v>
      </c>
      <c r="O1173" s="32"/>
    </row>
    <row r="1174" spans="2:15" s="352" customFormat="1" ht="35.1" customHeight="1" x14ac:dyDescent="0.25">
      <c r="B1174" s="618">
        <f>'7. LISTADO DE PELÍCULAS'!B953</f>
        <v>0</v>
      </c>
      <c r="C1174" s="619">
        <f>'7. LISTADO DE PELÍCULAS'!C953</f>
        <v>0</v>
      </c>
      <c r="D1174" s="618">
        <f>'7. LISTADO DE PELÍCULAS'!D953</f>
        <v>0</v>
      </c>
      <c r="E1174" s="625" t="e">
        <f>VLOOKUP(D1174,PAÍSES!$A$2:$C$200,3,FALSE)</f>
        <v>#N/A</v>
      </c>
      <c r="F1174" s="622">
        <f>'7. LISTADO DE PELÍCULAS'!F953</f>
        <v>0</v>
      </c>
      <c r="G1174" s="624">
        <f>'7. LISTADO DE PELÍCULAS'!G953</f>
        <v>0</v>
      </c>
      <c r="H1174" s="622">
        <f>'7. LISTADO DE PELÍCULAS'!H953</f>
        <v>0</v>
      </c>
      <c r="I1174" s="623">
        <f>'7. LISTADO DE PELÍCULAS'!I953</f>
        <v>0</v>
      </c>
      <c r="J1174" s="623">
        <f>'7. LISTADO DE PELÍCULAS'!J953</f>
        <v>0</v>
      </c>
      <c r="K1174" s="624">
        <f>'7. LISTADO DE PELÍCULAS'!K953</f>
        <v>0</v>
      </c>
      <c r="L1174" s="622">
        <f>'7. LISTADO DE PELÍCULAS'!L953</f>
        <v>0</v>
      </c>
      <c r="M1174" s="623">
        <f>'7. LISTADO DE PELÍCULAS'!M953</f>
        <v>0</v>
      </c>
      <c r="N1174" s="624">
        <f>'7. LISTADO DE PELÍCULAS'!N953</f>
        <v>0</v>
      </c>
      <c r="O1174" s="32"/>
    </row>
    <row r="1175" spans="2:15" s="352" customFormat="1" ht="35.1" customHeight="1" x14ac:dyDescent="0.25">
      <c r="B1175" s="618">
        <f>'7. LISTADO DE PELÍCULAS'!B954</f>
        <v>0</v>
      </c>
      <c r="C1175" s="619">
        <f>'7. LISTADO DE PELÍCULAS'!C954</f>
        <v>0</v>
      </c>
      <c r="D1175" s="618">
        <f>'7. LISTADO DE PELÍCULAS'!D954</f>
        <v>0</v>
      </c>
      <c r="E1175" s="625" t="e">
        <f>VLOOKUP(D1175,PAÍSES!$A$2:$C$200,3,FALSE)</f>
        <v>#N/A</v>
      </c>
      <c r="F1175" s="622">
        <f>'7. LISTADO DE PELÍCULAS'!F954</f>
        <v>0</v>
      </c>
      <c r="G1175" s="624">
        <f>'7. LISTADO DE PELÍCULAS'!G954</f>
        <v>0</v>
      </c>
      <c r="H1175" s="622">
        <f>'7. LISTADO DE PELÍCULAS'!H954</f>
        <v>0</v>
      </c>
      <c r="I1175" s="623">
        <f>'7. LISTADO DE PELÍCULAS'!I954</f>
        <v>0</v>
      </c>
      <c r="J1175" s="623">
        <f>'7. LISTADO DE PELÍCULAS'!J954</f>
        <v>0</v>
      </c>
      <c r="K1175" s="624">
        <f>'7. LISTADO DE PELÍCULAS'!K954</f>
        <v>0</v>
      </c>
      <c r="L1175" s="622">
        <f>'7. LISTADO DE PELÍCULAS'!L954</f>
        <v>0</v>
      </c>
      <c r="M1175" s="623">
        <f>'7. LISTADO DE PELÍCULAS'!M954</f>
        <v>0</v>
      </c>
      <c r="N1175" s="624">
        <f>'7. LISTADO DE PELÍCULAS'!N954</f>
        <v>0</v>
      </c>
      <c r="O1175" s="32"/>
    </row>
    <row r="1176" spans="2:15" s="352" customFormat="1" ht="35.1" customHeight="1" x14ac:dyDescent="0.25">
      <c r="B1176" s="618">
        <f>'7. LISTADO DE PELÍCULAS'!B955</f>
        <v>0</v>
      </c>
      <c r="C1176" s="619">
        <f>'7. LISTADO DE PELÍCULAS'!C955</f>
        <v>0</v>
      </c>
      <c r="D1176" s="618">
        <f>'7. LISTADO DE PELÍCULAS'!D955</f>
        <v>0</v>
      </c>
      <c r="E1176" s="625" t="e">
        <f>VLOOKUP(D1176,PAÍSES!$A$2:$C$200,3,FALSE)</f>
        <v>#N/A</v>
      </c>
      <c r="F1176" s="622">
        <f>'7. LISTADO DE PELÍCULAS'!F955</f>
        <v>0</v>
      </c>
      <c r="G1176" s="624">
        <f>'7. LISTADO DE PELÍCULAS'!G955</f>
        <v>0</v>
      </c>
      <c r="H1176" s="622">
        <f>'7. LISTADO DE PELÍCULAS'!H955</f>
        <v>0</v>
      </c>
      <c r="I1176" s="623">
        <f>'7. LISTADO DE PELÍCULAS'!I955</f>
        <v>0</v>
      </c>
      <c r="J1176" s="623">
        <f>'7. LISTADO DE PELÍCULAS'!J955</f>
        <v>0</v>
      </c>
      <c r="K1176" s="624">
        <f>'7. LISTADO DE PELÍCULAS'!K955</f>
        <v>0</v>
      </c>
      <c r="L1176" s="622">
        <f>'7. LISTADO DE PELÍCULAS'!L955</f>
        <v>0</v>
      </c>
      <c r="M1176" s="623">
        <f>'7. LISTADO DE PELÍCULAS'!M955</f>
        <v>0</v>
      </c>
      <c r="N1176" s="624">
        <f>'7. LISTADO DE PELÍCULAS'!N955</f>
        <v>0</v>
      </c>
      <c r="O1176" s="32"/>
    </row>
    <row r="1177" spans="2:15" s="352" customFormat="1" ht="35.1" customHeight="1" x14ac:dyDescent="0.25">
      <c r="B1177" s="618">
        <f>'7. LISTADO DE PELÍCULAS'!B956</f>
        <v>0</v>
      </c>
      <c r="C1177" s="619">
        <f>'7. LISTADO DE PELÍCULAS'!C956</f>
        <v>0</v>
      </c>
      <c r="D1177" s="618">
        <f>'7. LISTADO DE PELÍCULAS'!D956</f>
        <v>0</v>
      </c>
      <c r="E1177" s="625" t="e">
        <f>VLOOKUP(D1177,PAÍSES!$A$2:$C$200,3,FALSE)</f>
        <v>#N/A</v>
      </c>
      <c r="F1177" s="622">
        <f>'7. LISTADO DE PELÍCULAS'!F956</f>
        <v>0</v>
      </c>
      <c r="G1177" s="624">
        <f>'7. LISTADO DE PELÍCULAS'!G956</f>
        <v>0</v>
      </c>
      <c r="H1177" s="622">
        <f>'7. LISTADO DE PELÍCULAS'!H956</f>
        <v>0</v>
      </c>
      <c r="I1177" s="623">
        <f>'7. LISTADO DE PELÍCULAS'!I956</f>
        <v>0</v>
      </c>
      <c r="J1177" s="623">
        <f>'7. LISTADO DE PELÍCULAS'!J956</f>
        <v>0</v>
      </c>
      <c r="K1177" s="624">
        <f>'7. LISTADO DE PELÍCULAS'!K956</f>
        <v>0</v>
      </c>
      <c r="L1177" s="622">
        <f>'7. LISTADO DE PELÍCULAS'!L956</f>
        <v>0</v>
      </c>
      <c r="M1177" s="623">
        <f>'7. LISTADO DE PELÍCULAS'!M956</f>
        <v>0</v>
      </c>
      <c r="N1177" s="624">
        <f>'7. LISTADO DE PELÍCULAS'!N956</f>
        <v>0</v>
      </c>
      <c r="O1177" s="32"/>
    </row>
    <row r="1178" spans="2:15" s="352" customFormat="1" ht="35.1" customHeight="1" x14ac:dyDescent="0.25">
      <c r="B1178" s="618">
        <f>'7. LISTADO DE PELÍCULAS'!B957</f>
        <v>0</v>
      </c>
      <c r="C1178" s="619">
        <f>'7. LISTADO DE PELÍCULAS'!C957</f>
        <v>0</v>
      </c>
      <c r="D1178" s="618">
        <f>'7. LISTADO DE PELÍCULAS'!D957</f>
        <v>0</v>
      </c>
      <c r="E1178" s="625" t="e">
        <f>VLOOKUP(D1178,PAÍSES!$A$2:$C$200,3,FALSE)</f>
        <v>#N/A</v>
      </c>
      <c r="F1178" s="622">
        <f>'7. LISTADO DE PELÍCULAS'!F957</f>
        <v>0</v>
      </c>
      <c r="G1178" s="624">
        <f>'7. LISTADO DE PELÍCULAS'!G957</f>
        <v>0</v>
      </c>
      <c r="H1178" s="622">
        <f>'7. LISTADO DE PELÍCULAS'!H957</f>
        <v>0</v>
      </c>
      <c r="I1178" s="623">
        <f>'7. LISTADO DE PELÍCULAS'!I957</f>
        <v>0</v>
      </c>
      <c r="J1178" s="623">
        <f>'7. LISTADO DE PELÍCULAS'!J957</f>
        <v>0</v>
      </c>
      <c r="K1178" s="624">
        <f>'7. LISTADO DE PELÍCULAS'!K957</f>
        <v>0</v>
      </c>
      <c r="L1178" s="622">
        <f>'7. LISTADO DE PELÍCULAS'!L957</f>
        <v>0</v>
      </c>
      <c r="M1178" s="623">
        <f>'7. LISTADO DE PELÍCULAS'!M957</f>
        <v>0</v>
      </c>
      <c r="N1178" s="624">
        <f>'7. LISTADO DE PELÍCULAS'!N957</f>
        <v>0</v>
      </c>
      <c r="O1178" s="32"/>
    </row>
    <row r="1179" spans="2:15" s="352" customFormat="1" ht="35.1" customHeight="1" x14ac:dyDescent="0.25">
      <c r="B1179" s="618">
        <f>'7. LISTADO DE PELÍCULAS'!B958</f>
        <v>0</v>
      </c>
      <c r="C1179" s="619">
        <f>'7. LISTADO DE PELÍCULAS'!C958</f>
        <v>0</v>
      </c>
      <c r="D1179" s="618">
        <f>'7. LISTADO DE PELÍCULAS'!D958</f>
        <v>0</v>
      </c>
      <c r="E1179" s="625" t="e">
        <f>VLOOKUP(D1179,PAÍSES!$A$2:$C$200,3,FALSE)</f>
        <v>#N/A</v>
      </c>
      <c r="F1179" s="622">
        <f>'7. LISTADO DE PELÍCULAS'!F958</f>
        <v>0</v>
      </c>
      <c r="G1179" s="624">
        <f>'7. LISTADO DE PELÍCULAS'!G958</f>
        <v>0</v>
      </c>
      <c r="H1179" s="622">
        <f>'7. LISTADO DE PELÍCULAS'!H958</f>
        <v>0</v>
      </c>
      <c r="I1179" s="623">
        <f>'7. LISTADO DE PELÍCULAS'!I958</f>
        <v>0</v>
      </c>
      <c r="J1179" s="623">
        <f>'7. LISTADO DE PELÍCULAS'!J958</f>
        <v>0</v>
      </c>
      <c r="K1179" s="624">
        <f>'7. LISTADO DE PELÍCULAS'!K958</f>
        <v>0</v>
      </c>
      <c r="L1179" s="622">
        <f>'7. LISTADO DE PELÍCULAS'!L958</f>
        <v>0</v>
      </c>
      <c r="M1179" s="623">
        <f>'7. LISTADO DE PELÍCULAS'!M958</f>
        <v>0</v>
      </c>
      <c r="N1179" s="624">
        <f>'7. LISTADO DE PELÍCULAS'!N958</f>
        <v>0</v>
      </c>
      <c r="O1179" s="32"/>
    </row>
    <row r="1180" spans="2:15" s="352" customFormat="1" ht="35.1" customHeight="1" x14ac:dyDescent="0.25">
      <c r="B1180" s="618">
        <f>'7. LISTADO DE PELÍCULAS'!B959</f>
        <v>0</v>
      </c>
      <c r="C1180" s="619">
        <f>'7. LISTADO DE PELÍCULAS'!C959</f>
        <v>0</v>
      </c>
      <c r="D1180" s="618">
        <f>'7. LISTADO DE PELÍCULAS'!D959</f>
        <v>0</v>
      </c>
      <c r="E1180" s="625" t="e">
        <f>VLOOKUP(D1180,PAÍSES!$A$2:$C$200,3,FALSE)</f>
        <v>#N/A</v>
      </c>
      <c r="F1180" s="622">
        <f>'7. LISTADO DE PELÍCULAS'!F959</f>
        <v>0</v>
      </c>
      <c r="G1180" s="624">
        <f>'7. LISTADO DE PELÍCULAS'!G959</f>
        <v>0</v>
      </c>
      <c r="H1180" s="622">
        <f>'7. LISTADO DE PELÍCULAS'!H959</f>
        <v>0</v>
      </c>
      <c r="I1180" s="623">
        <f>'7. LISTADO DE PELÍCULAS'!I959</f>
        <v>0</v>
      </c>
      <c r="J1180" s="623">
        <f>'7. LISTADO DE PELÍCULAS'!J959</f>
        <v>0</v>
      </c>
      <c r="K1180" s="624">
        <f>'7. LISTADO DE PELÍCULAS'!K959</f>
        <v>0</v>
      </c>
      <c r="L1180" s="622">
        <f>'7. LISTADO DE PELÍCULAS'!L959</f>
        <v>0</v>
      </c>
      <c r="M1180" s="623">
        <f>'7. LISTADO DE PELÍCULAS'!M959</f>
        <v>0</v>
      </c>
      <c r="N1180" s="624">
        <f>'7. LISTADO DE PELÍCULAS'!N959</f>
        <v>0</v>
      </c>
      <c r="O1180" s="32"/>
    </row>
    <row r="1181" spans="2:15" s="352" customFormat="1" ht="35.1" customHeight="1" x14ac:dyDescent="0.25">
      <c r="B1181" s="618">
        <f>'7. LISTADO DE PELÍCULAS'!B960</f>
        <v>0</v>
      </c>
      <c r="C1181" s="619">
        <f>'7. LISTADO DE PELÍCULAS'!C960</f>
        <v>0</v>
      </c>
      <c r="D1181" s="618">
        <f>'7. LISTADO DE PELÍCULAS'!D960</f>
        <v>0</v>
      </c>
      <c r="E1181" s="625" t="e">
        <f>VLOOKUP(D1181,PAÍSES!$A$2:$C$200,3,FALSE)</f>
        <v>#N/A</v>
      </c>
      <c r="F1181" s="622">
        <f>'7. LISTADO DE PELÍCULAS'!F960</f>
        <v>0</v>
      </c>
      <c r="G1181" s="624">
        <f>'7. LISTADO DE PELÍCULAS'!G960</f>
        <v>0</v>
      </c>
      <c r="H1181" s="622">
        <f>'7. LISTADO DE PELÍCULAS'!H960</f>
        <v>0</v>
      </c>
      <c r="I1181" s="623">
        <f>'7. LISTADO DE PELÍCULAS'!I960</f>
        <v>0</v>
      </c>
      <c r="J1181" s="623">
        <f>'7. LISTADO DE PELÍCULAS'!J960</f>
        <v>0</v>
      </c>
      <c r="K1181" s="624">
        <f>'7. LISTADO DE PELÍCULAS'!K960</f>
        <v>0</v>
      </c>
      <c r="L1181" s="622">
        <f>'7. LISTADO DE PELÍCULAS'!L960</f>
        <v>0</v>
      </c>
      <c r="M1181" s="623">
        <f>'7. LISTADO DE PELÍCULAS'!M960</f>
        <v>0</v>
      </c>
      <c r="N1181" s="624">
        <f>'7. LISTADO DE PELÍCULAS'!N960</f>
        <v>0</v>
      </c>
      <c r="O1181" s="32"/>
    </row>
    <row r="1182" spans="2:15" s="352" customFormat="1" ht="35.1" customHeight="1" x14ac:dyDescent="0.25">
      <c r="B1182" s="618">
        <f>'7. LISTADO DE PELÍCULAS'!B961</f>
        <v>0</v>
      </c>
      <c r="C1182" s="619">
        <f>'7. LISTADO DE PELÍCULAS'!C961</f>
        <v>0</v>
      </c>
      <c r="D1182" s="618">
        <f>'7. LISTADO DE PELÍCULAS'!D961</f>
        <v>0</v>
      </c>
      <c r="E1182" s="625" t="e">
        <f>VLOOKUP(D1182,PAÍSES!$A$2:$C$200,3,FALSE)</f>
        <v>#N/A</v>
      </c>
      <c r="F1182" s="622">
        <f>'7. LISTADO DE PELÍCULAS'!F961</f>
        <v>0</v>
      </c>
      <c r="G1182" s="624">
        <f>'7. LISTADO DE PELÍCULAS'!G961</f>
        <v>0</v>
      </c>
      <c r="H1182" s="622">
        <f>'7. LISTADO DE PELÍCULAS'!H961</f>
        <v>0</v>
      </c>
      <c r="I1182" s="623">
        <f>'7. LISTADO DE PELÍCULAS'!I961</f>
        <v>0</v>
      </c>
      <c r="J1182" s="623">
        <f>'7. LISTADO DE PELÍCULAS'!J961</f>
        <v>0</v>
      </c>
      <c r="K1182" s="624">
        <f>'7. LISTADO DE PELÍCULAS'!K961</f>
        <v>0</v>
      </c>
      <c r="L1182" s="622">
        <f>'7. LISTADO DE PELÍCULAS'!L961</f>
        <v>0</v>
      </c>
      <c r="M1182" s="623">
        <f>'7. LISTADO DE PELÍCULAS'!M961</f>
        <v>0</v>
      </c>
      <c r="N1182" s="624">
        <f>'7. LISTADO DE PELÍCULAS'!N961</f>
        <v>0</v>
      </c>
      <c r="O1182" s="32"/>
    </row>
    <row r="1183" spans="2:15" s="352" customFormat="1" ht="35.1" customHeight="1" x14ac:dyDescent="0.25">
      <c r="B1183" s="618">
        <f>'7. LISTADO DE PELÍCULAS'!B962</f>
        <v>0</v>
      </c>
      <c r="C1183" s="619">
        <f>'7. LISTADO DE PELÍCULAS'!C962</f>
        <v>0</v>
      </c>
      <c r="D1183" s="618">
        <f>'7. LISTADO DE PELÍCULAS'!D962</f>
        <v>0</v>
      </c>
      <c r="E1183" s="625" t="e">
        <f>VLOOKUP(D1183,PAÍSES!$A$2:$C$200,3,FALSE)</f>
        <v>#N/A</v>
      </c>
      <c r="F1183" s="622">
        <f>'7. LISTADO DE PELÍCULAS'!F962</f>
        <v>0</v>
      </c>
      <c r="G1183" s="624">
        <f>'7. LISTADO DE PELÍCULAS'!G962</f>
        <v>0</v>
      </c>
      <c r="H1183" s="622">
        <f>'7. LISTADO DE PELÍCULAS'!H962</f>
        <v>0</v>
      </c>
      <c r="I1183" s="623">
        <f>'7. LISTADO DE PELÍCULAS'!I962</f>
        <v>0</v>
      </c>
      <c r="J1183" s="623">
        <f>'7. LISTADO DE PELÍCULAS'!J962</f>
        <v>0</v>
      </c>
      <c r="K1183" s="624">
        <f>'7. LISTADO DE PELÍCULAS'!K962</f>
        <v>0</v>
      </c>
      <c r="L1183" s="622">
        <f>'7. LISTADO DE PELÍCULAS'!L962</f>
        <v>0</v>
      </c>
      <c r="M1183" s="623">
        <f>'7. LISTADO DE PELÍCULAS'!M962</f>
        <v>0</v>
      </c>
      <c r="N1183" s="624">
        <f>'7. LISTADO DE PELÍCULAS'!N962</f>
        <v>0</v>
      </c>
      <c r="O1183" s="32"/>
    </row>
    <row r="1184" spans="2:15" s="352" customFormat="1" ht="35.1" customHeight="1" x14ac:dyDescent="0.25">
      <c r="B1184" s="618">
        <f>'7. LISTADO DE PELÍCULAS'!B963</f>
        <v>0</v>
      </c>
      <c r="C1184" s="619">
        <f>'7. LISTADO DE PELÍCULAS'!C963</f>
        <v>0</v>
      </c>
      <c r="D1184" s="618">
        <f>'7. LISTADO DE PELÍCULAS'!D963</f>
        <v>0</v>
      </c>
      <c r="E1184" s="625" t="e">
        <f>VLOOKUP(D1184,PAÍSES!$A$2:$C$200,3,FALSE)</f>
        <v>#N/A</v>
      </c>
      <c r="F1184" s="622">
        <f>'7. LISTADO DE PELÍCULAS'!F963</f>
        <v>0</v>
      </c>
      <c r="G1184" s="624">
        <f>'7. LISTADO DE PELÍCULAS'!G963</f>
        <v>0</v>
      </c>
      <c r="H1184" s="622">
        <f>'7. LISTADO DE PELÍCULAS'!H963</f>
        <v>0</v>
      </c>
      <c r="I1184" s="623">
        <f>'7. LISTADO DE PELÍCULAS'!I963</f>
        <v>0</v>
      </c>
      <c r="J1184" s="623">
        <f>'7. LISTADO DE PELÍCULAS'!J963</f>
        <v>0</v>
      </c>
      <c r="K1184" s="624">
        <f>'7. LISTADO DE PELÍCULAS'!K963</f>
        <v>0</v>
      </c>
      <c r="L1184" s="622">
        <f>'7. LISTADO DE PELÍCULAS'!L963</f>
        <v>0</v>
      </c>
      <c r="M1184" s="623">
        <f>'7. LISTADO DE PELÍCULAS'!M963</f>
        <v>0</v>
      </c>
      <c r="N1184" s="624">
        <f>'7. LISTADO DE PELÍCULAS'!N963</f>
        <v>0</v>
      </c>
      <c r="O1184" s="32"/>
    </row>
    <row r="1185" spans="2:15" s="352" customFormat="1" ht="35.1" customHeight="1" x14ac:dyDescent="0.25">
      <c r="B1185" s="618">
        <f>'7. LISTADO DE PELÍCULAS'!B964</f>
        <v>0</v>
      </c>
      <c r="C1185" s="619">
        <f>'7. LISTADO DE PELÍCULAS'!C964</f>
        <v>0</v>
      </c>
      <c r="D1185" s="618">
        <f>'7. LISTADO DE PELÍCULAS'!D964</f>
        <v>0</v>
      </c>
      <c r="E1185" s="625" t="e">
        <f>VLOOKUP(D1185,PAÍSES!$A$2:$C$200,3,FALSE)</f>
        <v>#N/A</v>
      </c>
      <c r="F1185" s="622">
        <f>'7. LISTADO DE PELÍCULAS'!F964</f>
        <v>0</v>
      </c>
      <c r="G1185" s="624">
        <f>'7. LISTADO DE PELÍCULAS'!G964</f>
        <v>0</v>
      </c>
      <c r="H1185" s="622">
        <f>'7. LISTADO DE PELÍCULAS'!H964</f>
        <v>0</v>
      </c>
      <c r="I1185" s="623">
        <f>'7. LISTADO DE PELÍCULAS'!I964</f>
        <v>0</v>
      </c>
      <c r="J1185" s="623">
        <f>'7. LISTADO DE PELÍCULAS'!J964</f>
        <v>0</v>
      </c>
      <c r="K1185" s="624">
        <f>'7. LISTADO DE PELÍCULAS'!K964</f>
        <v>0</v>
      </c>
      <c r="L1185" s="622">
        <f>'7. LISTADO DE PELÍCULAS'!L964</f>
        <v>0</v>
      </c>
      <c r="M1185" s="623">
        <f>'7. LISTADO DE PELÍCULAS'!M964</f>
        <v>0</v>
      </c>
      <c r="N1185" s="624">
        <f>'7. LISTADO DE PELÍCULAS'!N964</f>
        <v>0</v>
      </c>
      <c r="O1185" s="32"/>
    </row>
    <row r="1186" spans="2:15" s="352" customFormat="1" ht="35.1" customHeight="1" x14ac:dyDescent="0.25">
      <c r="B1186" s="618">
        <f>'7. LISTADO DE PELÍCULAS'!B965</f>
        <v>0</v>
      </c>
      <c r="C1186" s="619">
        <f>'7. LISTADO DE PELÍCULAS'!C965</f>
        <v>0</v>
      </c>
      <c r="D1186" s="618">
        <f>'7. LISTADO DE PELÍCULAS'!D965</f>
        <v>0</v>
      </c>
      <c r="E1186" s="625" t="e">
        <f>VLOOKUP(D1186,PAÍSES!$A$2:$C$200,3,FALSE)</f>
        <v>#N/A</v>
      </c>
      <c r="F1186" s="622">
        <f>'7. LISTADO DE PELÍCULAS'!F965</f>
        <v>0</v>
      </c>
      <c r="G1186" s="624">
        <f>'7. LISTADO DE PELÍCULAS'!G965</f>
        <v>0</v>
      </c>
      <c r="H1186" s="622">
        <f>'7. LISTADO DE PELÍCULAS'!H965</f>
        <v>0</v>
      </c>
      <c r="I1186" s="623">
        <f>'7. LISTADO DE PELÍCULAS'!I965</f>
        <v>0</v>
      </c>
      <c r="J1186" s="623">
        <f>'7. LISTADO DE PELÍCULAS'!J965</f>
        <v>0</v>
      </c>
      <c r="K1186" s="624">
        <f>'7. LISTADO DE PELÍCULAS'!K965</f>
        <v>0</v>
      </c>
      <c r="L1186" s="622">
        <f>'7. LISTADO DE PELÍCULAS'!L965</f>
        <v>0</v>
      </c>
      <c r="M1186" s="623">
        <f>'7. LISTADO DE PELÍCULAS'!M965</f>
        <v>0</v>
      </c>
      <c r="N1186" s="624">
        <f>'7. LISTADO DE PELÍCULAS'!N965</f>
        <v>0</v>
      </c>
      <c r="O1186" s="32"/>
    </row>
    <row r="1187" spans="2:15" s="352" customFormat="1" ht="35.1" customHeight="1" x14ac:dyDescent="0.25">
      <c r="B1187" s="618">
        <f>'7. LISTADO DE PELÍCULAS'!B966</f>
        <v>0</v>
      </c>
      <c r="C1187" s="619">
        <f>'7. LISTADO DE PELÍCULAS'!C966</f>
        <v>0</v>
      </c>
      <c r="D1187" s="618">
        <f>'7. LISTADO DE PELÍCULAS'!D966</f>
        <v>0</v>
      </c>
      <c r="E1187" s="625" t="e">
        <f>VLOOKUP(D1187,PAÍSES!$A$2:$C$200,3,FALSE)</f>
        <v>#N/A</v>
      </c>
      <c r="F1187" s="622">
        <f>'7. LISTADO DE PELÍCULAS'!F966</f>
        <v>0</v>
      </c>
      <c r="G1187" s="624">
        <f>'7. LISTADO DE PELÍCULAS'!G966</f>
        <v>0</v>
      </c>
      <c r="H1187" s="622">
        <f>'7. LISTADO DE PELÍCULAS'!H966</f>
        <v>0</v>
      </c>
      <c r="I1187" s="623">
        <f>'7. LISTADO DE PELÍCULAS'!I966</f>
        <v>0</v>
      </c>
      <c r="J1187" s="623">
        <f>'7. LISTADO DE PELÍCULAS'!J966</f>
        <v>0</v>
      </c>
      <c r="K1187" s="624">
        <f>'7. LISTADO DE PELÍCULAS'!K966</f>
        <v>0</v>
      </c>
      <c r="L1187" s="622">
        <f>'7. LISTADO DE PELÍCULAS'!L966</f>
        <v>0</v>
      </c>
      <c r="M1187" s="623">
        <f>'7. LISTADO DE PELÍCULAS'!M966</f>
        <v>0</v>
      </c>
      <c r="N1187" s="624">
        <f>'7. LISTADO DE PELÍCULAS'!N966</f>
        <v>0</v>
      </c>
      <c r="O1187" s="32"/>
    </row>
    <row r="1188" spans="2:15" s="352" customFormat="1" ht="35.1" customHeight="1" x14ac:dyDescent="0.25">
      <c r="B1188" s="618">
        <f>'7. LISTADO DE PELÍCULAS'!B967</f>
        <v>0</v>
      </c>
      <c r="C1188" s="619">
        <f>'7. LISTADO DE PELÍCULAS'!C967</f>
        <v>0</v>
      </c>
      <c r="D1188" s="618">
        <f>'7. LISTADO DE PELÍCULAS'!D967</f>
        <v>0</v>
      </c>
      <c r="E1188" s="625" t="e">
        <f>VLOOKUP(D1188,PAÍSES!$A$2:$C$200,3,FALSE)</f>
        <v>#N/A</v>
      </c>
      <c r="F1188" s="622">
        <f>'7. LISTADO DE PELÍCULAS'!F967</f>
        <v>0</v>
      </c>
      <c r="G1188" s="624">
        <f>'7. LISTADO DE PELÍCULAS'!G967</f>
        <v>0</v>
      </c>
      <c r="H1188" s="622">
        <f>'7. LISTADO DE PELÍCULAS'!H967</f>
        <v>0</v>
      </c>
      <c r="I1188" s="623">
        <f>'7. LISTADO DE PELÍCULAS'!I967</f>
        <v>0</v>
      </c>
      <c r="J1188" s="623">
        <f>'7. LISTADO DE PELÍCULAS'!J967</f>
        <v>0</v>
      </c>
      <c r="K1188" s="624">
        <f>'7. LISTADO DE PELÍCULAS'!K967</f>
        <v>0</v>
      </c>
      <c r="L1188" s="622">
        <f>'7. LISTADO DE PELÍCULAS'!L967</f>
        <v>0</v>
      </c>
      <c r="M1188" s="623">
        <f>'7. LISTADO DE PELÍCULAS'!M967</f>
        <v>0</v>
      </c>
      <c r="N1188" s="624">
        <f>'7. LISTADO DE PELÍCULAS'!N967</f>
        <v>0</v>
      </c>
      <c r="O1188" s="32"/>
    </row>
    <row r="1189" spans="2:15" s="352" customFormat="1" ht="35.1" customHeight="1" x14ac:dyDescent="0.25">
      <c r="B1189" s="618">
        <f>'7. LISTADO DE PELÍCULAS'!B968</f>
        <v>0</v>
      </c>
      <c r="C1189" s="619">
        <f>'7. LISTADO DE PELÍCULAS'!C968</f>
        <v>0</v>
      </c>
      <c r="D1189" s="618">
        <f>'7. LISTADO DE PELÍCULAS'!D968</f>
        <v>0</v>
      </c>
      <c r="E1189" s="625" t="e">
        <f>VLOOKUP(D1189,PAÍSES!$A$2:$C$200,3,FALSE)</f>
        <v>#N/A</v>
      </c>
      <c r="F1189" s="622">
        <f>'7. LISTADO DE PELÍCULAS'!F968</f>
        <v>0</v>
      </c>
      <c r="G1189" s="624">
        <f>'7. LISTADO DE PELÍCULAS'!G968</f>
        <v>0</v>
      </c>
      <c r="H1189" s="622">
        <f>'7. LISTADO DE PELÍCULAS'!H968</f>
        <v>0</v>
      </c>
      <c r="I1189" s="623">
        <f>'7. LISTADO DE PELÍCULAS'!I968</f>
        <v>0</v>
      </c>
      <c r="J1189" s="623">
        <f>'7. LISTADO DE PELÍCULAS'!J968</f>
        <v>0</v>
      </c>
      <c r="K1189" s="624">
        <f>'7. LISTADO DE PELÍCULAS'!K968</f>
        <v>0</v>
      </c>
      <c r="L1189" s="622">
        <f>'7. LISTADO DE PELÍCULAS'!L968</f>
        <v>0</v>
      </c>
      <c r="M1189" s="623">
        <f>'7. LISTADO DE PELÍCULAS'!M968</f>
        <v>0</v>
      </c>
      <c r="N1189" s="624">
        <f>'7. LISTADO DE PELÍCULAS'!N968</f>
        <v>0</v>
      </c>
      <c r="O1189" s="32"/>
    </row>
    <row r="1190" spans="2:15" s="352" customFormat="1" ht="35.1" customHeight="1" x14ac:dyDescent="0.25">
      <c r="B1190" s="618">
        <f>'7. LISTADO DE PELÍCULAS'!B969</f>
        <v>0</v>
      </c>
      <c r="C1190" s="619">
        <f>'7. LISTADO DE PELÍCULAS'!C969</f>
        <v>0</v>
      </c>
      <c r="D1190" s="618">
        <f>'7. LISTADO DE PELÍCULAS'!D969</f>
        <v>0</v>
      </c>
      <c r="E1190" s="625" t="e">
        <f>VLOOKUP(D1190,PAÍSES!$A$2:$C$200,3,FALSE)</f>
        <v>#N/A</v>
      </c>
      <c r="F1190" s="622">
        <f>'7. LISTADO DE PELÍCULAS'!F969</f>
        <v>0</v>
      </c>
      <c r="G1190" s="624">
        <f>'7. LISTADO DE PELÍCULAS'!G969</f>
        <v>0</v>
      </c>
      <c r="H1190" s="622">
        <f>'7. LISTADO DE PELÍCULAS'!H969</f>
        <v>0</v>
      </c>
      <c r="I1190" s="623">
        <f>'7. LISTADO DE PELÍCULAS'!I969</f>
        <v>0</v>
      </c>
      <c r="J1190" s="623">
        <f>'7. LISTADO DE PELÍCULAS'!J969</f>
        <v>0</v>
      </c>
      <c r="K1190" s="624">
        <f>'7. LISTADO DE PELÍCULAS'!K969</f>
        <v>0</v>
      </c>
      <c r="L1190" s="622">
        <f>'7. LISTADO DE PELÍCULAS'!L969</f>
        <v>0</v>
      </c>
      <c r="M1190" s="623">
        <f>'7. LISTADO DE PELÍCULAS'!M969</f>
        <v>0</v>
      </c>
      <c r="N1190" s="624">
        <f>'7. LISTADO DE PELÍCULAS'!N969</f>
        <v>0</v>
      </c>
      <c r="O1190" s="32"/>
    </row>
    <row r="1191" spans="2:15" s="352" customFormat="1" ht="35.1" customHeight="1" x14ac:dyDescent="0.25">
      <c r="B1191" s="618">
        <f>'7. LISTADO DE PELÍCULAS'!B970</f>
        <v>0</v>
      </c>
      <c r="C1191" s="619">
        <f>'7. LISTADO DE PELÍCULAS'!C970</f>
        <v>0</v>
      </c>
      <c r="D1191" s="618">
        <f>'7. LISTADO DE PELÍCULAS'!D970</f>
        <v>0</v>
      </c>
      <c r="E1191" s="625" t="e">
        <f>VLOOKUP(D1191,PAÍSES!$A$2:$C$200,3,FALSE)</f>
        <v>#N/A</v>
      </c>
      <c r="F1191" s="622">
        <f>'7. LISTADO DE PELÍCULAS'!F970</f>
        <v>0</v>
      </c>
      <c r="G1191" s="624">
        <f>'7. LISTADO DE PELÍCULAS'!G970</f>
        <v>0</v>
      </c>
      <c r="H1191" s="622">
        <f>'7. LISTADO DE PELÍCULAS'!H970</f>
        <v>0</v>
      </c>
      <c r="I1191" s="623">
        <f>'7. LISTADO DE PELÍCULAS'!I970</f>
        <v>0</v>
      </c>
      <c r="J1191" s="623">
        <f>'7. LISTADO DE PELÍCULAS'!J970</f>
        <v>0</v>
      </c>
      <c r="K1191" s="624">
        <f>'7. LISTADO DE PELÍCULAS'!K970</f>
        <v>0</v>
      </c>
      <c r="L1191" s="622">
        <f>'7. LISTADO DE PELÍCULAS'!L970</f>
        <v>0</v>
      </c>
      <c r="M1191" s="623">
        <f>'7. LISTADO DE PELÍCULAS'!M970</f>
        <v>0</v>
      </c>
      <c r="N1191" s="624">
        <f>'7. LISTADO DE PELÍCULAS'!N970</f>
        <v>0</v>
      </c>
      <c r="O1191" s="32"/>
    </row>
    <row r="1192" spans="2:15" s="352" customFormat="1" ht="35.1" customHeight="1" x14ac:dyDescent="0.25">
      <c r="B1192" s="618">
        <f>'7. LISTADO DE PELÍCULAS'!B971</f>
        <v>0</v>
      </c>
      <c r="C1192" s="619">
        <f>'7. LISTADO DE PELÍCULAS'!C971</f>
        <v>0</v>
      </c>
      <c r="D1192" s="618">
        <f>'7. LISTADO DE PELÍCULAS'!D971</f>
        <v>0</v>
      </c>
      <c r="E1192" s="625" t="e">
        <f>VLOOKUP(D1192,PAÍSES!$A$2:$C$200,3,FALSE)</f>
        <v>#N/A</v>
      </c>
      <c r="F1192" s="622">
        <f>'7. LISTADO DE PELÍCULAS'!F971</f>
        <v>0</v>
      </c>
      <c r="G1192" s="624">
        <f>'7. LISTADO DE PELÍCULAS'!G971</f>
        <v>0</v>
      </c>
      <c r="H1192" s="622">
        <f>'7. LISTADO DE PELÍCULAS'!H971</f>
        <v>0</v>
      </c>
      <c r="I1192" s="623">
        <f>'7. LISTADO DE PELÍCULAS'!I971</f>
        <v>0</v>
      </c>
      <c r="J1192" s="623">
        <f>'7. LISTADO DE PELÍCULAS'!J971</f>
        <v>0</v>
      </c>
      <c r="K1192" s="624">
        <f>'7. LISTADO DE PELÍCULAS'!K971</f>
        <v>0</v>
      </c>
      <c r="L1192" s="622">
        <f>'7. LISTADO DE PELÍCULAS'!L971</f>
        <v>0</v>
      </c>
      <c r="M1192" s="623">
        <f>'7. LISTADO DE PELÍCULAS'!M971</f>
        <v>0</v>
      </c>
      <c r="N1192" s="624">
        <f>'7. LISTADO DE PELÍCULAS'!N971</f>
        <v>0</v>
      </c>
      <c r="O1192" s="32"/>
    </row>
    <row r="1193" spans="2:15" s="352" customFormat="1" ht="35.1" customHeight="1" x14ac:dyDescent="0.25">
      <c r="B1193" s="618">
        <f>'7. LISTADO DE PELÍCULAS'!B972</f>
        <v>0</v>
      </c>
      <c r="C1193" s="619">
        <f>'7. LISTADO DE PELÍCULAS'!C972</f>
        <v>0</v>
      </c>
      <c r="D1193" s="618">
        <f>'7. LISTADO DE PELÍCULAS'!D972</f>
        <v>0</v>
      </c>
      <c r="E1193" s="625" t="e">
        <f>VLOOKUP(D1193,PAÍSES!$A$2:$C$200,3,FALSE)</f>
        <v>#N/A</v>
      </c>
      <c r="F1193" s="622">
        <f>'7. LISTADO DE PELÍCULAS'!F972</f>
        <v>0</v>
      </c>
      <c r="G1193" s="624">
        <f>'7. LISTADO DE PELÍCULAS'!G972</f>
        <v>0</v>
      </c>
      <c r="H1193" s="622">
        <f>'7. LISTADO DE PELÍCULAS'!H972</f>
        <v>0</v>
      </c>
      <c r="I1193" s="623">
        <f>'7. LISTADO DE PELÍCULAS'!I972</f>
        <v>0</v>
      </c>
      <c r="J1193" s="623">
        <f>'7. LISTADO DE PELÍCULAS'!J972</f>
        <v>0</v>
      </c>
      <c r="K1193" s="624">
        <f>'7. LISTADO DE PELÍCULAS'!K972</f>
        <v>0</v>
      </c>
      <c r="L1193" s="622">
        <f>'7. LISTADO DE PELÍCULAS'!L972</f>
        <v>0</v>
      </c>
      <c r="M1193" s="623">
        <f>'7. LISTADO DE PELÍCULAS'!M972</f>
        <v>0</v>
      </c>
      <c r="N1193" s="624">
        <f>'7. LISTADO DE PELÍCULAS'!N972</f>
        <v>0</v>
      </c>
      <c r="O1193" s="32"/>
    </row>
    <row r="1194" spans="2:15" s="352" customFormat="1" ht="35.1" customHeight="1" x14ac:dyDescent="0.25">
      <c r="B1194" s="618">
        <f>'7. LISTADO DE PELÍCULAS'!B973</f>
        <v>0</v>
      </c>
      <c r="C1194" s="619">
        <f>'7. LISTADO DE PELÍCULAS'!C973</f>
        <v>0</v>
      </c>
      <c r="D1194" s="618">
        <f>'7. LISTADO DE PELÍCULAS'!D973</f>
        <v>0</v>
      </c>
      <c r="E1194" s="625" t="e">
        <f>VLOOKUP(D1194,PAÍSES!$A$2:$C$200,3,FALSE)</f>
        <v>#N/A</v>
      </c>
      <c r="F1194" s="622">
        <f>'7. LISTADO DE PELÍCULAS'!F973</f>
        <v>0</v>
      </c>
      <c r="G1194" s="624">
        <f>'7. LISTADO DE PELÍCULAS'!G973</f>
        <v>0</v>
      </c>
      <c r="H1194" s="622">
        <f>'7. LISTADO DE PELÍCULAS'!H973</f>
        <v>0</v>
      </c>
      <c r="I1194" s="623">
        <f>'7. LISTADO DE PELÍCULAS'!I973</f>
        <v>0</v>
      </c>
      <c r="J1194" s="623">
        <f>'7. LISTADO DE PELÍCULAS'!J973</f>
        <v>0</v>
      </c>
      <c r="K1194" s="624">
        <f>'7. LISTADO DE PELÍCULAS'!K973</f>
        <v>0</v>
      </c>
      <c r="L1194" s="622">
        <f>'7. LISTADO DE PELÍCULAS'!L973</f>
        <v>0</v>
      </c>
      <c r="M1194" s="623">
        <f>'7. LISTADO DE PELÍCULAS'!M973</f>
        <v>0</v>
      </c>
      <c r="N1194" s="624">
        <f>'7. LISTADO DE PELÍCULAS'!N973</f>
        <v>0</v>
      </c>
      <c r="O1194" s="32"/>
    </row>
    <row r="1195" spans="2:15" s="352" customFormat="1" ht="35.1" customHeight="1" x14ac:dyDescent="0.25">
      <c r="B1195" s="618">
        <f>'7. LISTADO DE PELÍCULAS'!B974</f>
        <v>0</v>
      </c>
      <c r="C1195" s="619">
        <f>'7. LISTADO DE PELÍCULAS'!C974</f>
        <v>0</v>
      </c>
      <c r="D1195" s="618">
        <f>'7. LISTADO DE PELÍCULAS'!D974</f>
        <v>0</v>
      </c>
      <c r="E1195" s="625" t="e">
        <f>VLOOKUP(D1195,PAÍSES!$A$2:$C$200,3,FALSE)</f>
        <v>#N/A</v>
      </c>
      <c r="F1195" s="622">
        <f>'7. LISTADO DE PELÍCULAS'!F974</f>
        <v>0</v>
      </c>
      <c r="G1195" s="624">
        <f>'7. LISTADO DE PELÍCULAS'!G974</f>
        <v>0</v>
      </c>
      <c r="H1195" s="622">
        <f>'7. LISTADO DE PELÍCULAS'!H974</f>
        <v>0</v>
      </c>
      <c r="I1195" s="623">
        <f>'7. LISTADO DE PELÍCULAS'!I974</f>
        <v>0</v>
      </c>
      <c r="J1195" s="623">
        <f>'7. LISTADO DE PELÍCULAS'!J974</f>
        <v>0</v>
      </c>
      <c r="K1195" s="624">
        <f>'7. LISTADO DE PELÍCULAS'!K974</f>
        <v>0</v>
      </c>
      <c r="L1195" s="622">
        <f>'7. LISTADO DE PELÍCULAS'!L974</f>
        <v>0</v>
      </c>
      <c r="M1195" s="623">
        <f>'7. LISTADO DE PELÍCULAS'!M974</f>
        <v>0</v>
      </c>
      <c r="N1195" s="624">
        <f>'7. LISTADO DE PELÍCULAS'!N974</f>
        <v>0</v>
      </c>
      <c r="O1195" s="32"/>
    </row>
    <row r="1196" spans="2:15" s="352" customFormat="1" ht="35.1" customHeight="1" x14ac:dyDescent="0.25">
      <c r="B1196" s="618">
        <f>'7. LISTADO DE PELÍCULAS'!B975</f>
        <v>0</v>
      </c>
      <c r="C1196" s="619">
        <f>'7. LISTADO DE PELÍCULAS'!C975</f>
        <v>0</v>
      </c>
      <c r="D1196" s="618">
        <f>'7. LISTADO DE PELÍCULAS'!D975</f>
        <v>0</v>
      </c>
      <c r="E1196" s="625" t="e">
        <f>VLOOKUP(D1196,PAÍSES!$A$2:$C$200,3,FALSE)</f>
        <v>#N/A</v>
      </c>
      <c r="F1196" s="622">
        <f>'7. LISTADO DE PELÍCULAS'!F975</f>
        <v>0</v>
      </c>
      <c r="G1196" s="624">
        <f>'7. LISTADO DE PELÍCULAS'!G975</f>
        <v>0</v>
      </c>
      <c r="H1196" s="622">
        <f>'7. LISTADO DE PELÍCULAS'!H975</f>
        <v>0</v>
      </c>
      <c r="I1196" s="623">
        <f>'7. LISTADO DE PELÍCULAS'!I975</f>
        <v>0</v>
      </c>
      <c r="J1196" s="623">
        <f>'7. LISTADO DE PELÍCULAS'!J975</f>
        <v>0</v>
      </c>
      <c r="K1196" s="624">
        <f>'7. LISTADO DE PELÍCULAS'!K975</f>
        <v>0</v>
      </c>
      <c r="L1196" s="622">
        <f>'7. LISTADO DE PELÍCULAS'!L975</f>
        <v>0</v>
      </c>
      <c r="M1196" s="623">
        <f>'7. LISTADO DE PELÍCULAS'!M975</f>
        <v>0</v>
      </c>
      <c r="N1196" s="624">
        <f>'7. LISTADO DE PELÍCULAS'!N975</f>
        <v>0</v>
      </c>
      <c r="O1196" s="32"/>
    </row>
    <row r="1197" spans="2:15" s="352" customFormat="1" ht="35.1" customHeight="1" x14ac:dyDescent="0.25">
      <c r="B1197" s="618">
        <f>'7. LISTADO DE PELÍCULAS'!B976</f>
        <v>0</v>
      </c>
      <c r="C1197" s="619">
        <f>'7. LISTADO DE PELÍCULAS'!C976</f>
        <v>0</v>
      </c>
      <c r="D1197" s="618">
        <f>'7. LISTADO DE PELÍCULAS'!D976</f>
        <v>0</v>
      </c>
      <c r="E1197" s="625" t="e">
        <f>VLOOKUP(D1197,PAÍSES!$A$2:$C$200,3,FALSE)</f>
        <v>#N/A</v>
      </c>
      <c r="F1197" s="622">
        <f>'7. LISTADO DE PELÍCULAS'!F976</f>
        <v>0</v>
      </c>
      <c r="G1197" s="624">
        <f>'7. LISTADO DE PELÍCULAS'!G976</f>
        <v>0</v>
      </c>
      <c r="H1197" s="622">
        <f>'7. LISTADO DE PELÍCULAS'!H976</f>
        <v>0</v>
      </c>
      <c r="I1197" s="623">
        <f>'7. LISTADO DE PELÍCULAS'!I976</f>
        <v>0</v>
      </c>
      <c r="J1197" s="623">
        <f>'7. LISTADO DE PELÍCULAS'!J976</f>
        <v>0</v>
      </c>
      <c r="K1197" s="624">
        <f>'7. LISTADO DE PELÍCULAS'!K976</f>
        <v>0</v>
      </c>
      <c r="L1197" s="622">
        <f>'7. LISTADO DE PELÍCULAS'!L976</f>
        <v>0</v>
      </c>
      <c r="M1197" s="623">
        <f>'7. LISTADO DE PELÍCULAS'!M976</f>
        <v>0</v>
      </c>
      <c r="N1197" s="624">
        <f>'7. LISTADO DE PELÍCULAS'!N976</f>
        <v>0</v>
      </c>
      <c r="O1197" s="32"/>
    </row>
    <row r="1198" spans="2:15" s="352" customFormat="1" ht="35.1" customHeight="1" x14ac:dyDescent="0.25">
      <c r="B1198" s="618">
        <f>'7. LISTADO DE PELÍCULAS'!B977</f>
        <v>0</v>
      </c>
      <c r="C1198" s="619">
        <f>'7. LISTADO DE PELÍCULAS'!C977</f>
        <v>0</v>
      </c>
      <c r="D1198" s="618">
        <f>'7. LISTADO DE PELÍCULAS'!D977</f>
        <v>0</v>
      </c>
      <c r="E1198" s="625" t="e">
        <f>VLOOKUP(D1198,PAÍSES!$A$2:$C$200,3,FALSE)</f>
        <v>#N/A</v>
      </c>
      <c r="F1198" s="622">
        <f>'7. LISTADO DE PELÍCULAS'!F977</f>
        <v>0</v>
      </c>
      <c r="G1198" s="624">
        <f>'7. LISTADO DE PELÍCULAS'!G977</f>
        <v>0</v>
      </c>
      <c r="H1198" s="622">
        <f>'7. LISTADO DE PELÍCULAS'!H977</f>
        <v>0</v>
      </c>
      <c r="I1198" s="623">
        <f>'7. LISTADO DE PELÍCULAS'!I977</f>
        <v>0</v>
      </c>
      <c r="J1198" s="623">
        <f>'7. LISTADO DE PELÍCULAS'!J977</f>
        <v>0</v>
      </c>
      <c r="K1198" s="624">
        <f>'7. LISTADO DE PELÍCULAS'!K977</f>
        <v>0</v>
      </c>
      <c r="L1198" s="622">
        <f>'7. LISTADO DE PELÍCULAS'!L977</f>
        <v>0</v>
      </c>
      <c r="M1198" s="623">
        <f>'7. LISTADO DE PELÍCULAS'!M977</f>
        <v>0</v>
      </c>
      <c r="N1198" s="624">
        <f>'7. LISTADO DE PELÍCULAS'!N977</f>
        <v>0</v>
      </c>
      <c r="O1198" s="32"/>
    </row>
    <row r="1199" spans="2:15" s="352" customFormat="1" ht="35.1" customHeight="1" x14ac:dyDescent="0.25">
      <c r="B1199" s="618">
        <f>'7. LISTADO DE PELÍCULAS'!B978</f>
        <v>0</v>
      </c>
      <c r="C1199" s="619">
        <f>'7. LISTADO DE PELÍCULAS'!C978</f>
        <v>0</v>
      </c>
      <c r="D1199" s="618">
        <f>'7. LISTADO DE PELÍCULAS'!D978</f>
        <v>0</v>
      </c>
      <c r="E1199" s="625" t="e">
        <f>VLOOKUP(D1199,PAÍSES!$A$2:$C$200,3,FALSE)</f>
        <v>#N/A</v>
      </c>
      <c r="F1199" s="622">
        <f>'7. LISTADO DE PELÍCULAS'!F978</f>
        <v>0</v>
      </c>
      <c r="G1199" s="624">
        <f>'7. LISTADO DE PELÍCULAS'!G978</f>
        <v>0</v>
      </c>
      <c r="H1199" s="622">
        <f>'7. LISTADO DE PELÍCULAS'!H978</f>
        <v>0</v>
      </c>
      <c r="I1199" s="623">
        <f>'7. LISTADO DE PELÍCULAS'!I978</f>
        <v>0</v>
      </c>
      <c r="J1199" s="623">
        <f>'7. LISTADO DE PELÍCULAS'!J978</f>
        <v>0</v>
      </c>
      <c r="K1199" s="624">
        <f>'7. LISTADO DE PELÍCULAS'!K978</f>
        <v>0</v>
      </c>
      <c r="L1199" s="622">
        <f>'7. LISTADO DE PELÍCULAS'!L978</f>
        <v>0</v>
      </c>
      <c r="M1199" s="623">
        <f>'7. LISTADO DE PELÍCULAS'!M978</f>
        <v>0</v>
      </c>
      <c r="N1199" s="624">
        <f>'7. LISTADO DE PELÍCULAS'!N978</f>
        <v>0</v>
      </c>
      <c r="O1199" s="32"/>
    </row>
    <row r="1200" spans="2:15" s="352" customFormat="1" ht="35.1" customHeight="1" x14ac:dyDescent="0.25">
      <c r="B1200" s="618">
        <f>'7. LISTADO DE PELÍCULAS'!B979</f>
        <v>0</v>
      </c>
      <c r="C1200" s="619">
        <f>'7. LISTADO DE PELÍCULAS'!C979</f>
        <v>0</v>
      </c>
      <c r="D1200" s="618">
        <f>'7. LISTADO DE PELÍCULAS'!D979</f>
        <v>0</v>
      </c>
      <c r="E1200" s="625" t="e">
        <f>VLOOKUP(D1200,PAÍSES!$A$2:$C$200,3,FALSE)</f>
        <v>#N/A</v>
      </c>
      <c r="F1200" s="622">
        <f>'7. LISTADO DE PELÍCULAS'!F979</f>
        <v>0</v>
      </c>
      <c r="G1200" s="624">
        <f>'7. LISTADO DE PELÍCULAS'!G979</f>
        <v>0</v>
      </c>
      <c r="H1200" s="622">
        <f>'7. LISTADO DE PELÍCULAS'!H979</f>
        <v>0</v>
      </c>
      <c r="I1200" s="623">
        <f>'7. LISTADO DE PELÍCULAS'!I979</f>
        <v>0</v>
      </c>
      <c r="J1200" s="623">
        <f>'7. LISTADO DE PELÍCULAS'!J979</f>
        <v>0</v>
      </c>
      <c r="K1200" s="624">
        <f>'7. LISTADO DE PELÍCULAS'!K979</f>
        <v>0</v>
      </c>
      <c r="L1200" s="622">
        <f>'7. LISTADO DE PELÍCULAS'!L979</f>
        <v>0</v>
      </c>
      <c r="M1200" s="623">
        <f>'7. LISTADO DE PELÍCULAS'!M979</f>
        <v>0</v>
      </c>
      <c r="N1200" s="624">
        <f>'7. LISTADO DE PELÍCULAS'!N979</f>
        <v>0</v>
      </c>
      <c r="O1200" s="32"/>
    </row>
    <row r="1201" spans="2:15" s="352" customFormat="1" ht="35.1" customHeight="1" x14ac:dyDescent="0.25">
      <c r="B1201" s="618">
        <f>'7. LISTADO DE PELÍCULAS'!B980</f>
        <v>0</v>
      </c>
      <c r="C1201" s="619">
        <f>'7. LISTADO DE PELÍCULAS'!C980</f>
        <v>0</v>
      </c>
      <c r="D1201" s="618">
        <f>'7. LISTADO DE PELÍCULAS'!D980</f>
        <v>0</v>
      </c>
      <c r="E1201" s="625" t="e">
        <f>VLOOKUP(D1201,PAÍSES!$A$2:$C$200,3,FALSE)</f>
        <v>#N/A</v>
      </c>
      <c r="F1201" s="622">
        <f>'7. LISTADO DE PELÍCULAS'!F980</f>
        <v>0</v>
      </c>
      <c r="G1201" s="624">
        <f>'7. LISTADO DE PELÍCULAS'!G980</f>
        <v>0</v>
      </c>
      <c r="H1201" s="622">
        <f>'7. LISTADO DE PELÍCULAS'!H980</f>
        <v>0</v>
      </c>
      <c r="I1201" s="623">
        <f>'7. LISTADO DE PELÍCULAS'!I980</f>
        <v>0</v>
      </c>
      <c r="J1201" s="623">
        <f>'7. LISTADO DE PELÍCULAS'!J980</f>
        <v>0</v>
      </c>
      <c r="K1201" s="624">
        <f>'7. LISTADO DE PELÍCULAS'!K980</f>
        <v>0</v>
      </c>
      <c r="L1201" s="622">
        <f>'7. LISTADO DE PELÍCULAS'!L980</f>
        <v>0</v>
      </c>
      <c r="M1201" s="623">
        <f>'7. LISTADO DE PELÍCULAS'!M980</f>
        <v>0</v>
      </c>
      <c r="N1201" s="624">
        <f>'7. LISTADO DE PELÍCULAS'!N980</f>
        <v>0</v>
      </c>
      <c r="O1201" s="32"/>
    </row>
    <row r="1202" spans="2:15" s="352" customFormat="1" ht="35.1" customHeight="1" x14ac:dyDescent="0.25">
      <c r="B1202" s="618">
        <f>'7. LISTADO DE PELÍCULAS'!B981</f>
        <v>0</v>
      </c>
      <c r="C1202" s="619">
        <f>'7. LISTADO DE PELÍCULAS'!C981</f>
        <v>0</v>
      </c>
      <c r="D1202" s="618">
        <f>'7. LISTADO DE PELÍCULAS'!D981</f>
        <v>0</v>
      </c>
      <c r="E1202" s="625" t="e">
        <f>VLOOKUP(D1202,PAÍSES!$A$2:$C$200,3,FALSE)</f>
        <v>#N/A</v>
      </c>
      <c r="F1202" s="622">
        <f>'7. LISTADO DE PELÍCULAS'!F981</f>
        <v>0</v>
      </c>
      <c r="G1202" s="624">
        <f>'7. LISTADO DE PELÍCULAS'!G981</f>
        <v>0</v>
      </c>
      <c r="H1202" s="622">
        <f>'7. LISTADO DE PELÍCULAS'!H981</f>
        <v>0</v>
      </c>
      <c r="I1202" s="623">
        <f>'7. LISTADO DE PELÍCULAS'!I981</f>
        <v>0</v>
      </c>
      <c r="J1202" s="623">
        <f>'7. LISTADO DE PELÍCULAS'!J981</f>
        <v>0</v>
      </c>
      <c r="K1202" s="624">
        <f>'7. LISTADO DE PELÍCULAS'!K981</f>
        <v>0</v>
      </c>
      <c r="L1202" s="622">
        <f>'7. LISTADO DE PELÍCULAS'!L981</f>
        <v>0</v>
      </c>
      <c r="M1202" s="623">
        <f>'7. LISTADO DE PELÍCULAS'!M981</f>
        <v>0</v>
      </c>
      <c r="N1202" s="624">
        <f>'7. LISTADO DE PELÍCULAS'!N981</f>
        <v>0</v>
      </c>
      <c r="O1202" s="32"/>
    </row>
    <row r="1203" spans="2:15" s="352" customFormat="1" ht="35.1" customHeight="1" x14ac:dyDescent="0.25">
      <c r="B1203" s="618">
        <f>'7. LISTADO DE PELÍCULAS'!B982</f>
        <v>0</v>
      </c>
      <c r="C1203" s="619">
        <f>'7. LISTADO DE PELÍCULAS'!C982</f>
        <v>0</v>
      </c>
      <c r="D1203" s="618">
        <f>'7. LISTADO DE PELÍCULAS'!D982</f>
        <v>0</v>
      </c>
      <c r="E1203" s="625" t="e">
        <f>VLOOKUP(D1203,PAÍSES!$A$2:$C$200,3,FALSE)</f>
        <v>#N/A</v>
      </c>
      <c r="F1203" s="622">
        <f>'7. LISTADO DE PELÍCULAS'!F982</f>
        <v>0</v>
      </c>
      <c r="G1203" s="624">
        <f>'7. LISTADO DE PELÍCULAS'!G982</f>
        <v>0</v>
      </c>
      <c r="H1203" s="622">
        <f>'7. LISTADO DE PELÍCULAS'!H982</f>
        <v>0</v>
      </c>
      <c r="I1203" s="623">
        <f>'7. LISTADO DE PELÍCULAS'!I982</f>
        <v>0</v>
      </c>
      <c r="J1203" s="623">
        <f>'7. LISTADO DE PELÍCULAS'!J982</f>
        <v>0</v>
      </c>
      <c r="K1203" s="624">
        <f>'7. LISTADO DE PELÍCULAS'!K982</f>
        <v>0</v>
      </c>
      <c r="L1203" s="622">
        <f>'7. LISTADO DE PELÍCULAS'!L982</f>
        <v>0</v>
      </c>
      <c r="M1203" s="623">
        <f>'7. LISTADO DE PELÍCULAS'!M982</f>
        <v>0</v>
      </c>
      <c r="N1203" s="624">
        <f>'7. LISTADO DE PELÍCULAS'!N982</f>
        <v>0</v>
      </c>
      <c r="O1203" s="32"/>
    </row>
    <row r="1204" spans="2:15" s="352" customFormat="1" ht="35.1" customHeight="1" x14ac:dyDescent="0.25">
      <c r="B1204" s="618">
        <f>'7. LISTADO DE PELÍCULAS'!B983</f>
        <v>0</v>
      </c>
      <c r="C1204" s="619">
        <f>'7. LISTADO DE PELÍCULAS'!C983</f>
        <v>0</v>
      </c>
      <c r="D1204" s="618">
        <f>'7. LISTADO DE PELÍCULAS'!D983</f>
        <v>0</v>
      </c>
      <c r="E1204" s="625" t="e">
        <f>VLOOKUP(D1204,PAÍSES!$A$2:$C$200,3,FALSE)</f>
        <v>#N/A</v>
      </c>
      <c r="F1204" s="622">
        <f>'7. LISTADO DE PELÍCULAS'!F983</f>
        <v>0</v>
      </c>
      <c r="G1204" s="624">
        <f>'7. LISTADO DE PELÍCULAS'!G983</f>
        <v>0</v>
      </c>
      <c r="H1204" s="622">
        <f>'7. LISTADO DE PELÍCULAS'!H983</f>
        <v>0</v>
      </c>
      <c r="I1204" s="623">
        <f>'7. LISTADO DE PELÍCULAS'!I983</f>
        <v>0</v>
      </c>
      <c r="J1204" s="623">
        <f>'7. LISTADO DE PELÍCULAS'!J983</f>
        <v>0</v>
      </c>
      <c r="K1204" s="624">
        <f>'7. LISTADO DE PELÍCULAS'!K983</f>
        <v>0</v>
      </c>
      <c r="L1204" s="622">
        <f>'7. LISTADO DE PELÍCULAS'!L983</f>
        <v>0</v>
      </c>
      <c r="M1204" s="623">
        <f>'7. LISTADO DE PELÍCULAS'!M983</f>
        <v>0</v>
      </c>
      <c r="N1204" s="624">
        <f>'7. LISTADO DE PELÍCULAS'!N983</f>
        <v>0</v>
      </c>
      <c r="O1204" s="32"/>
    </row>
    <row r="1205" spans="2:15" s="352" customFormat="1" ht="35.1" customHeight="1" x14ac:dyDescent="0.25">
      <c r="B1205" s="618">
        <f>'7. LISTADO DE PELÍCULAS'!B984</f>
        <v>0</v>
      </c>
      <c r="C1205" s="619">
        <f>'7. LISTADO DE PELÍCULAS'!C984</f>
        <v>0</v>
      </c>
      <c r="D1205" s="618">
        <f>'7. LISTADO DE PELÍCULAS'!D984</f>
        <v>0</v>
      </c>
      <c r="E1205" s="625" t="e">
        <f>VLOOKUP(D1205,PAÍSES!$A$2:$C$200,3,FALSE)</f>
        <v>#N/A</v>
      </c>
      <c r="F1205" s="622">
        <f>'7. LISTADO DE PELÍCULAS'!F984</f>
        <v>0</v>
      </c>
      <c r="G1205" s="624">
        <f>'7. LISTADO DE PELÍCULAS'!G984</f>
        <v>0</v>
      </c>
      <c r="H1205" s="622">
        <f>'7. LISTADO DE PELÍCULAS'!H984</f>
        <v>0</v>
      </c>
      <c r="I1205" s="623">
        <f>'7. LISTADO DE PELÍCULAS'!I984</f>
        <v>0</v>
      </c>
      <c r="J1205" s="623">
        <f>'7. LISTADO DE PELÍCULAS'!J984</f>
        <v>0</v>
      </c>
      <c r="K1205" s="624">
        <f>'7. LISTADO DE PELÍCULAS'!K984</f>
        <v>0</v>
      </c>
      <c r="L1205" s="622">
        <f>'7. LISTADO DE PELÍCULAS'!L984</f>
        <v>0</v>
      </c>
      <c r="M1205" s="623">
        <f>'7. LISTADO DE PELÍCULAS'!M984</f>
        <v>0</v>
      </c>
      <c r="N1205" s="624">
        <f>'7. LISTADO DE PELÍCULAS'!N984</f>
        <v>0</v>
      </c>
      <c r="O1205" s="32"/>
    </row>
    <row r="1206" spans="2:15" s="352" customFormat="1" ht="35.1" customHeight="1" x14ac:dyDescent="0.25">
      <c r="B1206" s="618">
        <f>'7. LISTADO DE PELÍCULAS'!B985</f>
        <v>0</v>
      </c>
      <c r="C1206" s="619">
        <f>'7. LISTADO DE PELÍCULAS'!C985</f>
        <v>0</v>
      </c>
      <c r="D1206" s="618">
        <f>'7. LISTADO DE PELÍCULAS'!D985</f>
        <v>0</v>
      </c>
      <c r="E1206" s="625" t="e">
        <f>VLOOKUP(D1206,PAÍSES!$A$2:$C$200,3,FALSE)</f>
        <v>#N/A</v>
      </c>
      <c r="F1206" s="622">
        <f>'7. LISTADO DE PELÍCULAS'!F985</f>
        <v>0</v>
      </c>
      <c r="G1206" s="624">
        <f>'7. LISTADO DE PELÍCULAS'!G985</f>
        <v>0</v>
      </c>
      <c r="H1206" s="622">
        <f>'7. LISTADO DE PELÍCULAS'!H985</f>
        <v>0</v>
      </c>
      <c r="I1206" s="623">
        <f>'7. LISTADO DE PELÍCULAS'!I985</f>
        <v>0</v>
      </c>
      <c r="J1206" s="623">
        <f>'7. LISTADO DE PELÍCULAS'!J985</f>
        <v>0</v>
      </c>
      <c r="K1206" s="624">
        <f>'7. LISTADO DE PELÍCULAS'!K985</f>
        <v>0</v>
      </c>
      <c r="L1206" s="622">
        <f>'7. LISTADO DE PELÍCULAS'!L985</f>
        <v>0</v>
      </c>
      <c r="M1206" s="623">
        <f>'7. LISTADO DE PELÍCULAS'!M985</f>
        <v>0</v>
      </c>
      <c r="N1206" s="624">
        <f>'7. LISTADO DE PELÍCULAS'!N985</f>
        <v>0</v>
      </c>
      <c r="O1206" s="32"/>
    </row>
    <row r="1207" spans="2:15" s="352" customFormat="1" ht="35.1" customHeight="1" x14ac:dyDescent="0.25">
      <c r="B1207" s="618">
        <f>'7. LISTADO DE PELÍCULAS'!B986</f>
        <v>0</v>
      </c>
      <c r="C1207" s="619">
        <f>'7. LISTADO DE PELÍCULAS'!C986</f>
        <v>0</v>
      </c>
      <c r="D1207" s="618">
        <f>'7. LISTADO DE PELÍCULAS'!D986</f>
        <v>0</v>
      </c>
      <c r="E1207" s="625" t="e">
        <f>VLOOKUP(D1207,PAÍSES!$A$2:$C$200,3,FALSE)</f>
        <v>#N/A</v>
      </c>
      <c r="F1207" s="622">
        <f>'7. LISTADO DE PELÍCULAS'!F986</f>
        <v>0</v>
      </c>
      <c r="G1207" s="624">
        <f>'7. LISTADO DE PELÍCULAS'!G986</f>
        <v>0</v>
      </c>
      <c r="H1207" s="622">
        <f>'7. LISTADO DE PELÍCULAS'!H986</f>
        <v>0</v>
      </c>
      <c r="I1207" s="623">
        <f>'7. LISTADO DE PELÍCULAS'!I986</f>
        <v>0</v>
      </c>
      <c r="J1207" s="623">
        <f>'7. LISTADO DE PELÍCULAS'!J986</f>
        <v>0</v>
      </c>
      <c r="K1207" s="624">
        <f>'7. LISTADO DE PELÍCULAS'!K986</f>
        <v>0</v>
      </c>
      <c r="L1207" s="622">
        <f>'7. LISTADO DE PELÍCULAS'!L986</f>
        <v>0</v>
      </c>
      <c r="M1207" s="623">
        <f>'7. LISTADO DE PELÍCULAS'!M986</f>
        <v>0</v>
      </c>
      <c r="N1207" s="624">
        <f>'7. LISTADO DE PELÍCULAS'!N986</f>
        <v>0</v>
      </c>
      <c r="O1207" s="32"/>
    </row>
    <row r="1208" spans="2:15" s="352" customFormat="1" ht="35.1" customHeight="1" x14ac:dyDescent="0.25">
      <c r="B1208" s="618">
        <f>'7. LISTADO DE PELÍCULAS'!B987</f>
        <v>0</v>
      </c>
      <c r="C1208" s="619">
        <f>'7. LISTADO DE PELÍCULAS'!C987</f>
        <v>0</v>
      </c>
      <c r="D1208" s="618">
        <f>'7. LISTADO DE PELÍCULAS'!D987</f>
        <v>0</v>
      </c>
      <c r="E1208" s="625" t="e">
        <f>VLOOKUP(D1208,PAÍSES!$A$2:$C$200,3,FALSE)</f>
        <v>#N/A</v>
      </c>
      <c r="F1208" s="622">
        <f>'7. LISTADO DE PELÍCULAS'!F987</f>
        <v>0</v>
      </c>
      <c r="G1208" s="624">
        <f>'7. LISTADO DE PELÍCULAS'!G987</f>
        <v>0</v>
      </c>
      <c r="H1208" s="622">
        <f>'7. LISTADO DE PELÍCULAS'!H987</f>
        <v>0</v>
      </c>
      <c r="I1208" s="623">
        <f>'7. LISTADO DE PELÍCULAS'!I987</f>
        <v>0</v>
      </c>
      <c r="J1208" s="623">
        <f>'7. LISTADO DE PELÍCULAS'!J987</f>
        <v>0</v>
      </c>
      <c r="K1208" s="624">
        <f>'7. LISTADO DE PELÍCULAS'!K987</f>
        <v>0</v>
      </c>
      <c r="L1208" s="622">
        <f>'7. LISTADO DE PELÍCULAS'!L987</f>
        <v>0</v>
      </c>
      <c r="M1208" s="623">
        <f>'7. LISTADO DE PELÍCULAS'!M987</f>
        <v>0</v>
      </c>
      <c r="N1208" s="624">
        <f>'7. LISTADO DE PELÍCULAS'!N987</f>
        <v>0</v>
      </c>
      <c r="O1208" s="32"/>
    </row>
    <row r="1209" spans="2:15" s="352" customFormat="1" ht="35.1" customHeight="1" x14ac:dyDescent="0.25">
      <c r="B1209" s="618">
        <f>'7. LISTADO DE PELÍCULAS'!B988</f>
        <v>0</v>
      </c>
      <c r="C1209" s="619">
        <f>'7. LISTADO DE PELÍCULAS'!C988</f>
        <v>0</v>
      </c>
      <c r="D1209" s="618">
        <f>'7. LISTADO DE PELÍCULAS'!D988</f>
        <v>0</v>
      </c>
      <c r="E1209" s="625" t="e">
        <f>VLOOKUP(D1209,PAÍSES!$A$2:$C$200,3,FALSE)</f>
        <v>#N/A</v>
      </c>
      <c r="F1209" s="622">
        <f>'7. LISTADO DE PELÍCULAS'!F988</f>
        <v>0</v>
      </c>
      <c r="G1209" s="624">
        <f>'7. LISTADO DE PELÍCULAS'!G988</f>
        <v>0</v>
      </c>
      <c r="H1209" s="622">
        <f>'7. LISTADO DE PELÍCULAS'!H988</f>
        <v>0</v>
      </c>
      <c r="I1209" s="623">
        <f>'7. LISTADO DE PELÍCULAS'!I988</f>
        <v>0</v>
      </c>
      <c r="J1209" s="623">
        <f>'7. LISTADO DE PELÍCULAS'!J988</f>
        <v>0</v>
      </c>
      <c r="K1209" s="624">
        <f>'7. LISTADO DE PELÍCULAS'!K988</f>
        <v>0</v>
      </c>
      <c r="L1209" s="622">
        <f>'7. LISTADO DE PELÍCULAS'!L988</f>
        <v>0</v>
      </c>
      <c r="M1209" s="623">
        <f>'7. LISTADO DE PELÍCULAS'!M988</f>
        <v>0</v>
      </c>
      <c r="N1209" s="624">
        <f>'7. LISTADO DE PELÍCULAS'!N988</f>
        <v>0</v>
      </c>
      <c r="O1209" s="32"/>
    </row>
    <row r="1210" spans="2:15" s="352" customFormat="1" ht="35.1" customHeight="1" x14ac:dyDescent="0.25">
      <c r="B1210" s="618">
        <f>'7. LISTADO DE PELÍCULAS'!B989</f>
        <v>0</v>
      </c>
      <c r="C1210" s="619">
        <f>'7. LISTADO DE PELÍCULAS'!C989</f>
        <v>0</v>
      </c>
      <c r="D1210" s="618">
        <f>'7. LISTADO DE PELÍCULAS'!D989</f>
        <v>0</v>
      </c>
      <c r="E1210" s="625" t="e">
        <f>VLOOKUP(D1210,PAÍSES!$A$2:$C$200,3,FALSE)</f>
        <v>#N/A</v>
      </c>
      <c r="F1210" s="622">
        <f>'7. LISTADO DE PELÍCULAS'!F989</f>
        <v>0</v>
      </c>
      <c r="G1210" s="624">
        <f>'7. LISTADO DE PELÍCULAS'!G989</f>
        <v>0</v>
      </c>
      <c r="H1210" s="622">
        <f>'7. LISTADO DE PELÍCULAS'!H989</f>
        <v>0</v>
      </c>
      <c r="I1210" s="623">
        <f>'7. LISTADO DE PELÍCULAS'!I989</f>
        <v>0</v>
      </c>
      <c r="J1210" s="623">
        <f>'7. LISTADO DE PELÍCULAS'!J989</f>
        <v>0</v>
      </c>
      <c r="K1210" s="624">
        <f>'7. LISTADO DE PELÍCULAS'!K989</f>
        <v>0</v>
      </c>
      <c r="L1210" s="622">
        <f>'7. LISTADO DE PELÍCULAS'!L989</f>
        <v>0</v>
      </c>
      <c r="M1210" s="623">
        <f>'7. LISTADO DE PELÍCULAS'!M989</f>
        <v>0</v>
      </c>
      <c r="N1210" s="624">
        <f>'7. LISTADO DE PELÍCULAS'!N989</f>
        <v>0</v>
      </c>
      <c r="O1210" s="32"/>
    </row>
    <row r="1211" spans="2:15" s="352" customFormat="1" ht="35.1" customHeight="1" x14ac:dyDescent="0.25">
      <c r="B1211" s="618">
        <f>'7. LISTADO DE PELÍCULAS'!B990</f>
        <v>0</v>
      </c>
      <c r="C1211" s="619">
        <f>'7. LISTADO DE PELÍCULAS'!C990</f>
        <v>0</v>
      </c>
      <c r="D1211" s="618">
        <f>'7. LISTADO DE PELÍCULAS'!D990</f>
        <v>0</v>
      </c>
      <c r="E1211" s="625" t="e">
        <f>VLOOKUP(D1211,PAÍSES!$A$2:$C$200,3,FALSE)</f>
        <v>#N/A</v>
      </c>
      <c r="F1211" s="622">
        <f>'7. LISTADO DE PELÍCULAS'!F990</f>
        <v>0</v>
      </c>
      <c r="G1211" s="624">
        <f>'7. LISTADO DE PELÍCULAS'!G990</f>
        <v>0</v>
      </c>
      <c r="H1211" s="622">
        <f>'7. LISTADO DE PELÍCULAS'!H990</f>
        <v>0</v>
      </c>
      <c r="I1211" s="623">
        <f>'7. LISTADO DE PELÍCULAS'!I990</f>
        <v>0</v>
      </c>
      <c r="J1211" s="623">
        <f>'7. LISTADO DE PELÍCULAS'!J990</f>
        <v>0</v>
      </c>
      <c r="K1211" s="624">
        <f>'7. LISTADO DE PELÍCULAS'!K990</f>
        <v>0</v>
      </c>
      <c r="L1211" s="622">
        <f>'7. LISTADO DE PELÍCULAS'!L990</f>
        <v>0</v>
      </c>
      <c r="M1211" s="623">
        <f>'7. LISTADO DE PELÍCULAS'!M990</f>
        <v>0</v>
      </c>
      <c r="N1211" s="624">
        <f>'7. LISTADO DE PELÍCULAS'!N990</f>
        <v>0</v>
      </c>
      <c r="O1211" s="32"/>
    </row>
    <row r="1212" spans="2:15" s="352" customFormat="1" ht="35.1" customHeight="1" x14ac:dyDescent="0.25">
      <c r="B1212" s="618">
        <f>'7. LISTADO DE PELÍCULAS'!B991</f>
        <v>0</v>
      </c>
      <c r="C1212" s="619">
        <f>'7. LISTADO DE PELÍCULAS'!C991</f>
        <v>0</v>
      </c>
      <c r="D1212" s="618">
        <f>'7. LISTADO DE PELÍCULAS'!D991</f>
        <v>0</v>
      </c>
      <c r="E1212" s="625" t="e">
        <f>VLOOKUP(D1212,PAÍSES!$A$2:$C$200,3,FALSE)</f>
        <v>#N/A</v>
      </c>
      <c r="F1212" s="622">
        <f>'7. LISTADO DE PELÍCULAS'!F991</f>
        <v>0</v>
      </c>
      <c r="G1212" s="624">
        <f>'7. LISTADO DE PELÍCULAS'!G991</f>
        <v>0</v>
      </c>
      <c r="H1212" s="622">
        <f>'7. LISTADO DE PELÍCULAS'!H991</f>
        <v>0</v>
      </c>
      <c r="I1212" s="623">
        <f>'7. LISTADO DE PELÍCULAS'!I991</f>
        <v>0</v>
      </c>
      <c r="J1212" s="623">
        <f>'7. LISTADO DE PELÍCULAS'!J991</f>
        <v>0</v>
      </c>
      <c r="K1212" s="624">
        <f>'7. LISTADO DE PELÍCULAS'!K991</f>
        <v>0</v>
      </c>
      <c r="L1212" s="622">
        <f>'7. LISTADO DE PELÍCULAS'!L991</f>
        <v>0</v>
      </c>
      <c r="M1212" s="623">
        <f>'7. LISTADO DE PELÍCULAS'!M991</f>
        <v>0</v>
      </c>
      <c r="N1212" s="624">
        <f>'7. LISTADO DE PELÍCULAS'!N991</f>
        <v>0</v>
      </c>
      <c r="O1212" s="32"/>
    </row>
    <row r="1213" spans="2:15" s="352" customFormat="1" ht="35.1" customHeight="1" x14ac:dyDescent="0.25">
      <c r="B1213" s="618">
        <f>'7. LISTADO DE PELÍCULAS'!B992</f>
        <v>0</v>
      </c>
      <c r="C1213" s="619">
        <f>'7. LISTADO DE PELÍCULAS'!C992</f>
        <v>0</v>
      </c>
      <c r="D1213" s="618">
        <f>'7. LISTADO DE PELÍCULAS'!D992</f>
        <v>0</v>
      </c>
      <c r="E1213" s="625" t="e">
        <f>VLOOKUP(D1213,PAÍSES!$A$2:$C$200,3,FALSE)</f>
        <v>#N/A</v>
      </c>
      <c r="F1213" s="622">
        <f>'7. LISTADO DE PELÍCULAS'!F992</f>
        <v>0</v>
      </c>
      <c r="G1213" s="624">
        <f>'7. LISTADO DE PELÍCULAS'!G992</f>
        <v>0</v>
      </c>
      <c r="H1213" s="622">
        <f>'7. LISTADO DE PELÍCULAS'!H992</f>
        <v>0</v>
      </c>
      <c r="I1213" s="623">
        <f>'7. LISTADO DE PELÍCULAS'!I992</f>
        <v>0</v>
      </c>
      <c r="J1213" s="623">
        <f>'7. LISTADO DE PELÍCULAS'!J992</f>
        <v>0</v>
      </c>
      <c r="K1213" s="624">
        <f>'7. LISTADO DE PELÍCULAS'!K992</f>
        <v>0</v>
      </c>
      <c r="L1213" s="622">
        <f>'7. LISTADO DE PELÍCULAS'!L992</f>
        <v>0</v>
      </c>
      <c r="M1213" s="623">
        <f>'7. LISTADO DE PELÍCULAS'!M992</f>
        <v>0</v>
      </c>
      <c r="N1213" s="624">
        <f>'7. LISTADO DE PELÍCULAS'!N992</f>
        <v>0</v>
      </c>
      <c r="O1213" s="32"/>
    </row>
    <row r="1214" spans="2:15" s="352" customFormat="1" ht="35.1" customHeight="1" x14ac:dyDescent="0.25">
      <c r="B1214" s="618">
        <f>'7. LISTADO DE PELÍCULAS'!B993</f>
        <v>0</v>
      </c>
      <c r="C1214" s="619">
        <f>'7. LISTADO DE PELÍCULAS'!C993</f>
        <v>0</v>
      </c>
      <c r="D1214" s="618">
        <f>'7. LISTADO DE PELÍCULAS'!D993</f>
        <v>0</v>
      </c>
      <c r="E1214" s="625" t="e">
        <f>VLOOKUP(D1214,PAÍSES!$A$2:$C$200,3,FALSE)</f>
        <v>#N/A</v>
      </c>
      <c r="F1214" s="622">
        <f>'7. LISTADO DE PELÍCULAS'!F993</f>
        <v>0</v>
      </c>
      <c r="G1214" s="624">
        <f>'7. LISTADO DE PELÍCULAS'!G993</f>
        <v>0</v>
      </c>
      <c r="H1214" s="622">
        <f>'7. LISTADO DE PELÍCULAS'!H993</f>
        <v>0</v>
      </c>
      <c r="I1214" s="623">
        <f>'7. LISTADO DE PELÍCULAS'!I993</f>
        <v>0</v>
      </c>
      <c r="J1214" s="623">
        <f>'7. LISTADO DE PELÍCULAS'!J993</f>
        <v>0</v>
      </c>
      <c r="K1214" s="624">
        <f>'7. LISTADO DE PELÍCULAS'!K993</f>
        <v>0</v>
      </c>
      <c r="L1214" s="622">
        <f>'7. LISTADO DE PELÍCULAS'!L993</f>
        <v>0</v>
      </c>
      <c r="M1214" s="623">
        <f>'7. LISTADO DE PELÍCULAS'!M993</f>
        <v>0</v>
      </c>
      <c r="N1214" s="624">
        <f>'7. LISTADO DE PELÍCULAS'!N993</f>
        <v>0</v>
      </c>
      <c r="O1214" s="32"/>
    </row>
    <row r="1215" spans="2:15" s="352" customFormat="1" ht="35.1" customHeight="1" x14ac:dyDescent="0.25">
      <c r="B1215" s="618">
        <f>'7. LISTADO DE PELÍCULAS'!B994</f>
        <v>0</v>
      </c>
      <c r="C1215" s="619">
        <f>'7. LISTADO DE PELÍCULAS'!C994</f>
        <v>0</v>
      </c>
      <c r="D1215" s="618">
        <f>'7. LISTADO DE PELÍCULAS'!D994</f>
        <v>0</v>
      </c>
      <c r="E1215" s="625" t="e">
        <f>VLOOKUP(D1215,PAÍSES!$A$2:$C$200,3,FALSE)</f>
        <v>#N/A</v>
      </c>
      <c r="F1215" s="622">
        <f>'7. LISTADO DE PELÍCULAS'!F994</f>
        <v>0</v>
      </c>
      <c r="G1215" s="624">
        <f>'7. LISTADO DE PELÍCULAS'!G994</f>
        <v>0</v>
      </c>
      <c r="H1215" s="622">
        <f>'7. LISTADO DE PELÍCULAS'!H994</f>
        <v>0</v>
      </c>
      <c r="I1215" s="623">
        <f>'7. LISTADO DE PELÍCULAS'!I994</f>
        <v>0</v>
      </c>
      <c r="J1215" s="623">
        <f>'7. LISTADO DE PELÍCULAS'!J994</f>
        <v>0</v>
      </c>
      <c r="K1215" s="624">
        <f>'7. LISTADO DE PELÍCULAS'!K994</f>
        <v>0</v>
      </c>
      <c r="L1215" s="622">
        <f>'7. LISTADO DE PELÍCULAS'!L994</f>
        <v>0</v>
      </c>
      <c r="M1215" s="623">
        <f>'7. LISTADO DE PELÍCULAS'!M994</f>
        <v>0</v>
      </c>
      <c r="N1215" s="624">
        <f>'7. LISTADO DE PELÍCULAS'!N994</f>
        <v>0</v>
      </c>
      <c r="O1215" s="32"/>
    </row>
    <row r="1216" spans="2:15" s="352" customFormat="1" ht="35.1" customHeight="1" x14ac:dyDescent="0.25">
      <c r="B1216" s="618">
        <f>'7. LISTADO DE PELÍCULAS'!B995</f>
        <v>0</v>
      </c>
      <c r="C1216" s="619">
        <f>'7. LISTADO DE PELÍCULAS'!C995</f>
        <v>0</v>
      </c>
      <c r="D1216" s="618">
        <f>'7. LISTADO DE PELÍCULAS'!D995</f>
        <v>0</v>
      </c>
      <c r="E1216" s="625" t="e">
        <f>VLOOKUP(D1216,PAÍSES!$A$2:$C$200,3,FALSE)</f>
        <v>#N/A</v>
      </c>
      <c r="F1216" s="622">
        <f>'7. LISTADO DE PELÍCULAS'!F995</f>
        <v>0</v>
      </c>
      <c r="G1216" s="624">
        <f>'7. LISTADO DE PELÍCULAS'!G995</f>
        <v>0</v>
      </c>
      <c r="H1216" s="622">
        <f>'7. LISTADO DE PELÍCULAS'!H995</f>
        <v>0</v>
      </c>
      <c r="I1216" s="623">
        <f>'7. LISTADO DE PELÍCULAS'!I995</f>
        <v>0</v>
      </c>
      <c r="J1216" s="623">
        <f>'7. LISTADO DE PELÍCULAS'!J995</f>
        <v>0</v>
      </c>
      <c r="K1216" s="624">
        <f>'7. LISTADO DE PELÍCULAS'!K995</f>
        <v>0</v>
      </c>
      <c r="L1216" s="622">
        <f>'7. LISTADO DE PELÍCULAS'!L995</f>
        <v>0</v>
      </c>
      <c r="M1216" s="623">
        <f>'7. LISTADO DE PELÍCULAS'!M995</f>
        <v>0</v>
      </c>
      <c r="N1216" s="624">
        <f>'7. LISTADO DE PELÍCULAS'!N995</f>
        <v>0</v>
      </c>
      <c r="O1216" s="32"/>
    </row>
    <row r="1217" spans="2:15" s="352" customFormat="1" ht="35.1" customHeight="1" x14ac:dyDescent="0.25">
      <c r="B1217" s="618">
        <f>'7. LISTADO DE PELÍCULAS'!B996</f>
        <v>0</v>
      </c>
      <c r="C1217" s="619">
        <f>'7. LISTADO DE PELÍCULAS'!C996</f>
        <v>0</v>
      </c>
      <c r="D1217" s="618">
        <f>'7. LISTADO DE PELÍCULAS'!D996</f>
        <v>0</v>
      </c>
      <c r="E1217" s="625" t="e">
        <f>VLOOKUP(D1217,PAÍSES!$A$2:$C$200,3,FALSE)</f>
        <v>#N/A</v>
      </c>
      <c r="F1217" s="622">
        <f>'7. LISTADO DE PELÍCULAS'!F996</f>
        <v>0</v>
      </c>
      <c r="G1217" s="624">
        <f>'7. LISTADO DE PELÍCULAS'!G996</f>
        <v>0</v>
      </c>
      <c r="H1217" s="622">
        <f>'7. LISTADO DE PELÍCULAS'!H996</f>
        <v>0</v>
      </c>
      <c r="I1217" s="623">
        <f>'7. LISTADO DE PELÍCULAS'!I996</f>
        <v>0</v>
      </c>
      <c r="J1217" s="623">
        <f>'7. LISTADO DE PELÍCULAS'!J996</f>
        <v>0</v>
      </c>
      <c r="K1217" s="624">
        <f>'7. LISTADO DE PELÍCULAS'!K996</f>
        <v>0</v>
      </c>
      <c r="L1217" s="622">
        <f>'7. LISTADO DE PELÍCULAS'!L996</f>
        <v>0</v>
      </c>
      <c r="M1217" s="623">
        <f>'7. LISTADO DE PELÍCULAS'!M996</f>
        <v>0</v>
      </c>
      <c r="N1217" s="624">
        <f>'7. LISTADO DE PELÍCULAS'!N996</f>
        <v>0</v>
      </c>
      <c r="O1217" s="32"/>
    </row>
    <row r="1218" spans="2:15" s="352" customFormat="1" ht="35.1" customHeight="1" x14ac:dyDescent="0.25">
      <c r="B1218" s="618">
        <f>'7. LISTADO DE PELÍCULAS'!B997</f>
        <v>0</v>
      </c>
      <c r="C1218" s="619">
        <f>'7. LISTADO DE PELÍCULAS'!C997</f>
        <v>0</v>
      </c>
      <c r="D1218" s="618">
        <f>'7. LISTADO DE PELÍCULAS'!D997</f>
        <v>0</v>
      </c>
      <c r="E1218" s="625" t="e">
        <f>VLOOKUP(D1218,PAÍSES!$A$2:$C$200,3,FALSE)</f>
        <v>#N/A</v>
      </c>
      <c r="F1218" s="622">
        <f>'7. LISTADO DE PELÍCULAS'!F997</f>
        <v>0</v>
      </c>
      <c r="G1218" s="624">
        <f>'7. LISTADO DE PELÍCULAS'!G997</f>
        <v>0</v>
      </c>
      <c r="H1218" s="622">
        <f>'7. LISTADO DE PELÍCULAS'!H997</f>
        <v>0</v>
      </c>
      <c r="I1218" s="623">
        <f>'7. LISTADO DE PELÍCULAS'!I997</f>
        <v>0</v>
      </c>
      <c r="J1218" s="623">
        <f>'7. LISTADO DE PELÍCULAS'!J997</f>
        <v>0</v>
      </c>
      <c r="K1218" s="624">
        <f>'7. LISTADO DE PELÍCULAS'!K997</f>
        <v>0</v>
      </c>
      <c r="L1218" s="622">
        <f>'7. LISTADO DE PELÍCULAS'!L997</f>
        <v>0</v>
      </c>
      <c r="M1218" s="623">
        <f>'7. LISTADO DE PELÍCULAS'!M997</f>
        <v>0</v>
      </c>
      <c r="N1218" s="624">
        <f>'7. LISTADO DE PELÍCULAS'!N997</f>
        <v>0</v>
      </c>
      <c r="O1218" s="32"/>
    </row>
    <row r="1219" spans="2:15" s="352" customFormat="1" ht="35.1" customHeight="1" x14ac:dyDescent="0.25">
      <c r="B1219" s="618">
        <f>'7. LISTADO DE PELÍCULAS'!B998</f>
        <v>0</v>
      </c>
      <c r="C1219" s="619">
        <f>'7. LISTADO DE PELÍCULAS'!C998</f>
        <v>0</v>
      </c>
      <c r="D1219" s="618">
        <f>'7. LISTADO DE PELÍCULAS'!D998</f>
        <v>0</v>
      </c>
      <c r="E1219" s="625" t="e">
        <f>VLOOKUP(D1219,PAÍSES!$A$2:$C$200,3,FALSE)</f>
        <v>#N/A</v>
      </c>
      <c r="F1219" s="622">
        <f>'7. LISTADO DE PELÍCULAS'!F998</f>
        <v>0</v>
      </c>
      <c r="G1219" s="624">
        <f>'7. LISTADO DE PELÍCULAS'!G998</f>
        <v>0</v>
      </c>
      <c r="H1219" s="622">
        <f>'7. LISTADO DE PELÍCULAS'!H998</f>
        <v>0</v>
      </c>
      <c r="I1219" s="623">
        <f>'7. LISTADO DE PELÍCULAS'!I998</f>
        <v>0</v>
      </c>
      <c r="J1219" s="623">
        <f>'7. LISTADO DE PELÍCULAS'!J998</f>
        <v>0</v>
      </c>
      <c r="K1219" s="624">
        <f>'7. LISTADO DE PELÍCULAS'!K998</f>
        <v>0</v>
      </c>
      <c r="L1219" s="622">
        <f>'7. LISTADO DE PELÍCULAS'!L998</f>
        <v>0</v>
      </c>
      <c r="M1219" s="623">
        <f>'7. LISTADO DE PELÍCULAS'!M998</f>
        <v>0</v>
      </c>
      <c r="N1219" s="624">
        <f>'7. LISTADO DE PELÍCULAS'!N998</f>
        <v>0</v>
      </c>
      <c r="O1219" s="32"/>
    </row>
    <row r="1220" spans="2:15" s="352" customFormat="1" ht="35.1" customHeight="1" x14ac:dyDescent="0.25">
      <c r="B1220" s="618">
        <f>'7. LISTADO DE PELÍCULAS'!B999</f>
        <v>0</v>
      </c>
      <c r="C1220" s="619">
        <f>'7. LISTADO DE PELÍCULAS'!C999</f>
        <v>0</v>
      </c>
      <c r="D1220" s="618">
        <f>'7. LISTADO DE PELÍCULAS'!D999</f>
        <v>0</v>
      </c>
      <c r="E1220" s="625" t="e">
        <f>VLOOKUP(D1220,PAÍSES!$A$2:$C$200,3,FALSE)</f>
        <v>#N/A</v>
      </c>
      <c r="F1220" s="622">
        <f>'7. LISTADO DE PELÍCULAS'!F999</f>
        <v>0</v>
      </c>
      <c r="G1220" s="624">
        <f>'7. LISTADO DE PELÍCULAS'!G999</f>
        <v>0</v>
      </c>
      <c r="H1220" s="622">
        <f>'7. LISTADO DE PELÍCULAS'!H999</f>
        <v>0</v>
      </c>
      <c r="I1220" s="623">
        <f>'7. LISTADO DE PELÍCULAS'!I999</f>
        <v>0</v>
      </c>
      <c r="J1220" s="623">
        <f>'7. LISTADO DE PELÍCULAS'!J999</f>
        <v>0</v>
      </c>
      <c r="K1220" s="624">
        <f>'7. LISTADO DE PELÍCULAS'!K999</f>
        <v>0</v>
      </c>
      <c r="L1220" s="622">
        <f>'7. LISTADO DE PELÍCULAS'!L999</f>
        <v>0</v>
      </c>
      <c r="M1220" s="623">
        <f>'7. LISTADO DE PELÍCULAS'!M999</f>
        <v>0</v>
      </c>
      <c r="N1220" s="624">
        <f>'7. LISTADO DE PELÍCULAS'!N999</f>
        <v>0</v>
      </c>
      <c r="O1220" s="32"/>
    </row>
    <row r="1221" spans="2:15" s="352" customFormat="1" ht="35.1" customHeight="1" x14ac:dyDescent="0.25">
      <c r="B1221" s="618">
        <f>'7. LISTADO DE PELÍCULAS'!B1000</f>
        <v>0</v>
      </c>
      <c r="C1221" s="619">
        <f>'7. LISTADO DE PELÍCULAS'!C1000</f>
        <v>0</v>
      </c>
      <c r="D1221" s="618">
        <f>'7. LISTADO DE PELÍCULAS'!D1000</f>
        <v>0</v>
      </c>
      <c r="E1221" s="625" t="e">
        <f>VLOOKUP(D1221,PAÍSES!$A$2:$C$200,3,FALSE)</f>
        <v>#N/A</v>
      </c>
      <c r="F1221" s="622">
        <f>'7. LISTADO DE PELÍCULAS'!F1000</f>
        <v>0</v>
      </c>
      <c r="G1221" s="624">
        <f>'7. LISTADO DE PELÍCULAS'!G1000</f>
        <v>0</v>
      </c>
      <c r="H1221" s="622">
        <f>'7. LISTADO DE PELÍCULAS'!H1000</f>
        <v>0</v>
      </c>
      <c r="I1221" s="623">
        <f>'7. LISTADO DE PELÍCULAS'!I1000</f>
        <v>0</v>
      </c>
      <c r="J1221" s="623">
        <f>'7. LISTADO DE PELÍCULAS'!J1000</f>
        <v>0</v>
      </c>
      <c r="K1221" s="624">
        <f>'7. LISTADO DE PELÍCULAS'!K1000</f>
        <v>0</v>
      </c>
      <c r="L1221" s="622">
        <f>'7. LISTADO DE PELÍCULAS'!L1000</f>
        <v>0</v>
      </c>
      <c r="M1221" s="623">
        <f>'7. LISTADO DE PELÍCULAS'!M1000</f>
        <v>0</v>
      </c>
      <c r="N1221" s="624">
        <f>'7. LISTADO DE PELÍCULAS'!N1000</f>
        <v>0</v>
      </c>
      <c r="O1221" s="32"/>
    </row>
    <row r="1222" spans="2:15" s="352" customFormat="1" ht="35.1" customHeight="1" x14ac:dyDescent="0.25">
      <c r="B1222" s="618">
        <f>'7. LISTADO DE PELÍCULAS'!B1001</f>
        <v>0</v>
      </c>
      <c r="C1222" s="619">
        <f>'7. LISTADO DE PELÍCULAS'!C1001</f>
        <v>0</v>
      </c>
      <c r="D1222" s="618">
        <f>'7. LISTADO DE PELÍCULAS'!D1001</f>
        <v>0</v>
      </c>
      <c r="E1222" s="625" t="e">
        <f>VLOOKUP(D1222,PAÍSES!$A$2:$C$200,3,FALSE)</f>
        <v>#N/A</v>
      </c>
      <c r="F1222" s="622">
        <f>'7. LISTADO DE PELÍCULAS'!F1001</f>
        <v>0</v>
      </c>
      <c r="G1222" s="624">
        <f>'7. LISTADO DE PELÍCULAS'!G1001</f>
        <v>0</v>
      </c>
      <c r="H1222" s="622">
        <f>'7. LISTADO DE PELÍCULAS'!H1001</f>
        <v>0</v>
      </c>
      <c r="I1222" s="623">
        <f>'7. LISTADO DE PELÍCULAS'!I1001</f>
        <v>0</v>
      </c>
      <c r="J1222" s="623">
        <f>'7. LISTADO DE PELÍCULAS'!J1001</f>
        <v>0</v>
      </c>
      <c r="K1222" s="624">
        <f>'7. LISTADO DE PELÍCULAS'!K1001</f>
        <v>0</v>
      </c>
      <c r="L1222" s="622">
        <f>'7. LISTADO DE PELÍCULAS'!L1001</f>
        <v>0</v>
      </c>
      <c r="M1222" s="623">
        <f>'7. LISTADO DE PELÍCULAS'!M1001</f>
        <v>0</v>
      </c>
      <c r="N1222" s="624">
        <f>'7. LISTADO DE PELÍCULAS'!N1001</f>
        <v>0</v>
      </c>
      <c r="O1222" s="32"/>
    </row>
    <row r="1223" spans="2:15" s="352" customFormat="1" ht="35.1" customHeight="1" x14ac:dyDescent="0.25">
      <c r="B1223" s="618">
        <f>'7. LISTADO DE PELÍCULAS'!B1002</f>
        <v>0</v>
      </c>
      <c r="C1223" s="619">
        <f>'7. LISTADO DE PELÍCULAS'!C1002</f>
        <v>0</v>
      </c>
      <c r="D1223" s="618">
        <f>'7. LISTADO DE PELÍCULAS'!D1002</f>
        <v>0</v>
      </c>
      <c r="E1223" s="625" t="e">
        <f>VLOOKUP(D1223,PAÍSES!$A$2:$C$200,3,FALSE)</f>
        <v>#N/A</v>
      </c>
      <c r="F1223" s="622">
        <f>'7. LISTADO DE PELÍCULAS'!F1002</f>
        <v>0</v>
      </c>
      <c r="G1223" s="624">
        <f>'7. LISTADO DE PELÍCULAS'!G1002</f>
        <v>0</v>
      </c>
      <c r="H1223" s="622">
        <f>'7. LISTADO DE PELÍCULAS'!H1002</f>
        <v>0</v>
      </c>
      <c r="I1223" s="623">
        <f>'7. LISTADO DE PELÍCULAS'!I1002</f>
        <v>0</v>
      </c>
      <c r="J1223" s="623">
        <f>'7. LISTADO DE PELÍCULAS'!J1002</f>
        <v>0</v>
      </c>
      <c r="K1223" s="624">
        <f>'7. LISTADO DE PELÍCULAS'!K1002</f>
        <v>0</v>
      </c>
      <c r="L1223" s="622">
        <f>'7. LISTADO DE PELÍCULAS'!L1002</f>
        <v>0</v>
      </c>
      <c r="M1223" s="623">
        <f>'7. LISTADO DE PELÍCULAS'!M1002</f>
        <v>0</v>
      </c>
      <c r="N1223" s="624">
        <f>'7. LISTADO DE PELÍCULAS'!N1002</f>
        <v>0</v>
      </c>
      <c r="O1223" s="32"/>
    </row>
    <row r="1224" spans="2:15" s="352" customFormat="1" ht="35.1" customHeight="1" x14ac:dyDescent="0.25">
      <c r="B1224" s="618">
        <f>'7. LISTADO DE PELÍCULAS'!B1003</f>
        <v>0</v>
      </c>
      <c r="C1224" s="619">
        <f>'7. LISTADO DE PELÍCULAS'!C1003</f>
        <v>0</v>
      </c>
      <c r="D1224" s="618">
        <f>'7. LISTADO DE PELÍCULAS'!D1003</f>
        <v>0</v>
      </c>
      <c r="E1224" s="625" t="e">
        <f>VLOOKUP(D1224,PAÍSES!$A$2:$C$200,3,FALSE)</f>
        <v>#N/A</v>
      </c>
      <c r="F1224" s="622">
        <f>'7. LISTADO DE PELÍCULAS'!F1003</f>
        <v>0</v>
      </c>
      <c r="G1224" s="624">
        <f>'7. LISTADO DE PELÍCULAS'!G1003</f>
        <v>0</v>
      </c>
      <c r="H1224" s="622">
        <f>'7. LISTADO DE PELÍCULAS'!H1003</f>
        <v>0</v>
      </c>
      <c r="I1224" s="623">
        <f>'7. LISTADO DE PELÍCULAS'!I1003</f>
        <v>0</v>
      </c>
      <c r="J1224" s="623">
        <f>'7. LISTADO DE PELÍCULAS'!J1003</f>
        <v>0</v>
      </c>
      <c r="K1224" s="624">
        <f>'7. LISTADO DE PELÍCULAS'!K1003</f>
        <v>0</v>
      </c>
      <c r="L1224" s="622">
        <f>'7. LISTADO DE PELÍCULAS'!L1003</f>
        <v>0</v>
      </c>
      <c r="M1224" s="623">
        <f>'7. LISTADO DE PELÍCULAS'!M1003</f>
        <v>0</v>
      </c>
      <c r="N1224" s="624">
        <f>'7. LISTADO DE PELÍCULAS'!N1003</f>
        <v>0</v>
      </c>
      <c r="O1224" s="32"/>
    </row>
    <row r="1225" spans="2:15" s="352" customFormat="1" ht="35.1" customHeight="1" x14ac:dyDescent="0.25">
      <c r="B1225" s="618">
        <f>'7. LISTADO DE PELÍCULAS'!B1004</f>
        <v>0</v>
      </c>
      <c r="C1225" s="619">
        <f>'7. LISTADO DE PELÍCULAS'!C1004</f>
        <v>0</v>
      </c>
      <c r="D1225" s="618">
        <f>'7. LISTADO DE PELÍCULAS'!D1004</f>
        <v>0</v>
      </c>
      <c r="E1225" s="625" t="e">
        <f>VLOOKUP(D1225,PAÍSES!$A$2:$C$200,3,FALSE)</f>
        <v>#N/A</v>
      </c>
      <c r="F1225" s="622">
        <f>'7. LISTADO DE PELÍCULAS'!F1004</f>
        <v>0</v>
      </c>
      <c r="G1225" s="624">
        <f>'7. LISTADO DE PELÍCULAS'!G1004</f>
        <v>0</v>
      </c>
      <c r="H1225" s="622">
        <f>'7. LISTADO DE PELÍCULAS'!H1004</f>
        <v>0</v>
      </c>
      <c r="I1225" s="623">
        <f>'7. LISTADO DE PELÍCULAS'!I1004</f>
        <v>0</v>
      </c>
      <c r="J1225" s="623">
        <f>'7. LISTADO DE PELÍCULAS'!J1004</f>
        <v>0</v>
      </c>
      <c r="K1225" s="624">
        <f>'7. LISTADO DE PELÍCULAS'!K1004</f>
        <v>0</v>
      </c>
      <c r="L1225" s="622">
        <f>'7. LISTADO DE PELÍCULAS'!L1004</f>
        <v>0</v>
      </c>
      <c r="M1225" s="623">
        <f>'7. LISTADO DE PELÍCULAS'!M1004</f>
        <v>0</v>
      </c>
      <c r="N1225" s="624">
        <f>'7. LISTADO DE PELÍCULAS'!N1004</f>
        <v>0</v>
      </c>
      <c r="O1225" s="32"/>
    </row>
    <row r="1226" spans="2:15" s="352" customFormat="1" ht="35.1" customHeight="1" x14ac:dyDescent="0.25">
      <c r="B1226" s="618">
        <f>'7. LISTADO DE PELÍCULAS'!B1005</f>
        <v>0</v>
      </c>
      <c r="C1226" s="619">
        <f>'7. LISTADO DE PELÍCULAS'!C1005</f>
        <v>0</v>
      </c>
      <c r="D1226" s="618">
        <f>'7. LISTADO DE PELÍCULAS'!D1005</f>
        <v>0</v>
      </c>
      <c r="E1226" s="625" t="e">
        <f>VLOOKUP(D1226,PAÍSES!$A$2:$C$200,3,FALSE)</f>
        <v>#N/A</v>
      </c>
      <c r="F1226" s="622">
        <f>'7. LISTADO DE PELÍCULAS'!F1005</f>
        <v>0</v>
      </c>
      <c r="G1226" s="624">
        <f>'7. LISTADO DE PELÍCULAS'!G1005</f>
        <v>0</v>
      </c>
      <c r="H1226" s="622">
        <f>'7. LISTADO DE PELÍCULAS'!H1005</f>
        <v>0</v>
      </c>
      <c r="I1226" s="623">
        <f>'7. LISTADO DE PELÍCULAS'!I1005</f>
        <v>0</v>
      </c>
      <c r="J1226" s="623">
        <f>'7. LISTADO DE PELÍCULAS'!J1005</f>
        <v>0</v>
      </c>
      <c r="K1226" s="624">
        <f>'7. LISTADO DE PELÍCULAS'!K1005</f>
        <v>0</v>
      </c>
      <c r="L1226" s="622">
        <f>'7. LISTADO DE PELÍCULAS'!L1005</f>
        <v>0</v>
      </c>
      <c r="M1226" s="623">
        <f>'7. LISTADO DE PELÍCULAS'!M1005</f>
        <v>0</v>
      </c>
      <c r="N1226" s="624">
        <f>'7. LISTADO DE PELÍCULAS'!N1005</f>
        <v>0</v>
      </c>
      <c r="O1226" s="32"/>
    </row>
    <row r="1227" spans="2:15" s="352" customFormat="1" ht="35.1" customHeight="1" x14ac:dyDescent="0.25">
      <c r="B1227" s="618">
        <f>'7. LISTADO DE PELÍCULAS'!B1006</f>
        <v>0</v>
      </c>
      <c r="C1227" s="619">
        <f>'7. LISTADO DE PELÍCULAS'!C1006</f>
        <v>0</v>
      </c>
      <c r="D1227" s="618">
        <f>'7. LISTADO DE PELÍCULAS'!D1006</f>
        <v>0</v>
      </c>
      <c r="E1227" s="625" t="e">
        <f>VLOOKUP(D1227,PAÍSES!$A$2:$C$200,3,FALSE)</f>
        <v>#N/A</v>
      </c>
      <c r="F1227" s="622">
        <f>'7. LISTADO DE PELÍCULAS'!F1006</f>
        <v>0</v>
      </c>
      <c r="G1227" s="624">
        <f>'7. LISTADO DE PELÍCULAS'!G1006</f>
        <v>0</v>
      </c>
      <c r="H1227" s="622">
        <f>'7. LISTADO DE PELÍCULAS'!H1006</f>
        <v>0</v>
      </c>
      <c r="I1227" s="623">
        <f>'7. LISTADO DE PELÍCULAS'!I1006</f>
        <v>0</v>
      </c>
      <c r="J1227" s="623">
        <f>'7. LISTADO DE PELÍCULAS'!J1006</f>
        <v>0</v>
      </c>
      <c r="K1227" s="624">
        <f>'7. LISTADO DE PELÍCULAS'!K1006</f>
        <v>0</v>
      </c>
      <c r="L1227" s="622">
        <f>'7. LISTADO DE PELÍCULAS'!L1006</f>
        <v>0</v>
      </c>
      <c r="M1227" s="623">
        <f>'7. LISTADO DE PELÍCULAS'!M1006</f>
        <v>0</v>
      </c>
      <c r="N1227" s="624">
        <f>'7. LISTADO DE PELÍCULAS'!N1006</f>
        <v>0</v>
      </c>
      <c r="O1227" s="32"/>
    </row>
    <row r="1228" spans="2:15" s="352" customFormat="1" ht="35.1" customHeight="1" x14ac:dyDescent="0.25">
      <c r="B1228" s="618">
        <f>'7. LISTADO DE PELÍCULAS'!B1007</f>
        <v>0</v>
      </c>
      <c r="C1228" s="619">
        <f>'7. LISTADO DE PELÍCULAS'!C1007</f>
        <v>0</v>
      </c>
      <c r="D1228" s="618">
        <f>'7. LISTADO DE PELÍCULAS'!D1007</f>
        <v>0</v>
      </c>
      <c r="E1228" s="625" t="e">
        <f>VLOOKUP(D1228,PAÍSES!$A$2:$C$200,3,FALSE)</f>
        <v>#N/A</v>
      </c>
      <c r="F1228" s="622">
        <f>'7. LISTADO DE PELÍCULAS'!F1007</f>
        <v>0</v>
      </c>
      <c r="G1228" s="624">
        <f>'7. LISTADO DE PELÍCULAS'!G1007</f>
        <v>0</v>
      </c>
      <c r="H1228" s="622">
        <f>'7. LISTADO DE PELÍCULAS'!H1007</f>
        <v>0</v>
      </c>
      <c r="I1228" s="623">
        <f>'7. LISTADO DE PELÍCULAS'!I1007</f>
        <v>0</v>
      </c>
      <c r="J1228" s="623">
        <f>'7. LISTADO DE PELÍCULAS'!J1007</f>
        <v>0</v>
      </c>
      <c r="K1228" s="624">
        <f>'7. LISTADO DE PELÍCULAS'!K1007</f>
        <v>0</v>
      </c>
      <c r="L1228" s="622">
        <f>'7. LISTADO DE PELÍCULAS'!L1007</f>
        <v>0</v>
      </c>
      <c r="M1228" s="623">
        <f>'7. LISTADO DE PELÍCULAS'!M1007</f>
        <v>0</v>
      </c>
      <c r="N1228" s="624">
        <f>'7. LISTADO DE PELÍCULAS'!N1007</f>
        <v>0</v>
      </c>
      <c r="O1228" s="32"/>
    </row>
    <row r="1229" spans="2:15" s="352" customFormat="1" ht="35.1" customHeight="1" x14ac:dyDescent="0.25">
      <c r="B1229" s="618">
        <f>'7. LISTADO DE PELÍCULAS'!B1008</f>
        <v>0</v>
      </c>
      <c r="C1229" s="619">
        <f>'7. LISTADO DE PELÍCULAS'!C1008</f>
        <v>0</v>
      </c>
      <c r="D1229" s="618">
        <f>'7. LISTADO DE PELÍCULAS'!D1008</f>
        <v>0</v>
      </c>
      <c r="E1229" s="625" t="e">
        <f>VLOOKUP(D1229,PAÍSES!$A$2:$C$200,3,FALSE)</f>
        <v>#N/A</v>
      </c>
      <c r="F1229" s="622">
        <f>'7. LISTADO DE PELÍCULAS'!F1008</f>
        <v>0</v>
      </c>
      <c r="G1229" s="624">
        <f>'7. LISTADO DE PELÍCULAS'!G1008</f>
        <v>0</v>
      </c>
      <c r="H1229" s="622">
        <f>'7. LISTADO DE PELÍCULAS'!H1008</f>
        <v>0</v>
      </c>
      <c r="I1229" s="623">
        <f>'7. LISTADO DE PELÍCULAS'!I1008</f>
        <v>0</v>
      </c>
      <c r="J1229" s="623">
        <f>'7. LISTADO DE PELÍCULAS'!J1008</f>
        <v>0</v>
      </c>
      <c r="K1229" s="624">
        <f>'7. LISTADO DE PELÍCULAS'!K1008</f>
        <v>0</v>
      </c>
      <c r="L1229" s="622">
        <f>'7. LISTADO DE PELÍCULAS'!L1008</f>
        <v>0</v>
      </c>
      <c r="M1229" s="623">
        <f>'7. LISTADO DE PELÍCULAS'!M1008</f>
        <v>0</v>
      </c>
      <c r="N1229" s="624">
        <f>'7. LISTADO DE PELÍCULAS'!N1008</f>
        <v>0</v>
      </c>
      <c r="O1229" s="32"/>
    </row>
    <row r="1230" spans="2:15" s="352" customFormat="1" ht="35.1" customHeight="1" x14ac:dyDescent="0.25">
      <c r="B1230" s="618">
        <f>'7. LISTADO DE PELÍCULAS'!B1009</f>
        <v>0</v>
      </c>
      <c r="C1230" s="619">
        <f>'7. LISTADO DE PELÍCULAS'!C1009</f>
        <v>0</v>
      </c>
      <c r="D1230" s="618">
        <f>'7. LISTADO DE PELÍCULAS'!D1009</f>
        <v>0</v>
      </c>
      <c r="E1230" s="625" t="e">
        <f>VLOOKUP(D1230,PAÍSES!$A$2:$C$200,3,FALSE)</f>
        <v>#N/A</v>
      </c>
      <c r="F1230" s="622">
        <f>'7. LISTADO DE PELÍCULAS'!F1009</f>
        <v>0</v>
      </c>
      <c r="G1230" s="624">
        <f>'7. LISTADO DE PELÍCULAS'!G1009</f>
        <v>0</v>
      </c>
      <c r="H1230" s="622">
        <f>'7. LISTADO DE PELÍCULAS'!H1009</f>
        <v>0</v>
      </c>
      <c r="I1230" s="623">
        <f>'7. LISTADO DE PELÍCULAS'!I1009</f>
        <v>0</v>
      </c>
      <c r="J1230" s="623">
        <f>'7. LISTADO DE PELÍCULAS'!J1009</f>
        <v>0</v>
      </c>
      <c r="K1230" s="624">
        <f>'7. LISTADO DE PELÍCULAS'!K1009</f>
        <v>0</v>
      </c>
      <c r="L1230" s="622">
        <f>'7. LISTADO DE PELÍCULAS'!L1009</f>
        <v>0</v>
      </c>
      <c r="M1230" s="623">
        <f>'7. LISTADO DE PELÍCULAS'!M1009</f>
        <v>0</v>
      </c>
      <c r="N1230" s="624">
        <f>'7. LISTADO DE PELÍCULAS'!N1009</f>
        <v>0</v>
      </c>
      <c r="O1230" s="32"/>
    </row>
    <row r="1231" spans="2:15" s="352" customFormat="1" ht="35.1" customHeight="1" x14ac:dyDescent="0.25">
      <c r="B1231" s="618">
        <f>'7. LISTADO DE PELÍCULAS'!B1010</f>
        <v>0</v>
      </c>
      <c r="C1231" s="619">
        <f>'7. LISTADO DE PELÍCULAS'!C1010</f>
        <v>0</v>
      </c>
      <c r="D1231" s="618">
        <f>'7. LISTADO DE PELÍCULAS'!D1010</f>
        <v>0</v>
      </c>
      <c r="E1231" s="625" t="e">
        <f>VLOOKUP(D1231,PAÍSES!$A$2:$C$200,3,FALSE)</f>
        <v>#N/A</v>
      </c>
      <c r="F1231" s="622">
        <f>'7. LISTADO DE PELÍCULAS'!F1010</f>
        <v>0</v>
      </c>
      <c r="G1231" s="624">
        <f>'7. LISTADO DE PELÍCULAS'!G1010</f>
        <v>0</v>
      </c>
      <c r="H1231" s="622">
        <f>'7. LISTADO DE PELÍCULAS'!H1010</f>
        <v>0</v>
      </c>
      <c r="I1231" s="623">
        <f>'7. LISTADO DE PELÍCULAS'!I1010</f>
        <v>0</v>
      </c>
      <c r="J1231" s="623">
        <f>'7. LISTADO DE PELÍCULAS'!J1010</f>
        <v>0</v>
      </c>
      <c r="K1231" s="624">
        <f>'7. LISTADO DE PELÍCULAS'!K1010</f>
        <v>0</v>
      </c>
      <c r="L1231" s="622">
        <f>'7. LISTADO DE PELÍCULAS'!L1010</f>
        <v>0</v>
      </c>
      <c r="M1231" s="623">
        <f>'7. LISTADO DE PELÍCULAS'!M1010</f>
        <v>0</v>
      </c>
      <c r="N1231" s="624">
        <f>'7. LISTADO DE PELÍCULAS'!N1010</f>
        <v>0</v>
      </c>
      <c r="O1231" s="32"/>
    </row>
    <row r="1232" spans="2:15" s="352" customFormat="1" ht="35.1" customHeight="1" x14ac:dyDescent="0.25">
      <c r="B1232" s="618">
        <f>'7. LISTADO DE PELÍCULAS'!B1011</f>
        <v>0</v>
      </c>
      <c r="C1232" s="619">
        <f>'7. LISTADO DE PELÍCULAS'!C1011</f>
        <v>0</v>
      </c>
      <c r="D1232" s="618">
        <f>'7. LISTADO DE PELÍCULAS'!D1011</f>
        <v>0</v>
      </c>
      <c r="E1232" s="625" t="e">
        <f>VLOOKUP(D1232,PAÍSES!$A$2:$C$200,3,FALSE)</f>
        <v>#N/A</v>
      </c>
      <c r="F1232" s="622">
        <f>'7. LISTADO DE PELÍCULAS'!F1011</f>
        <v>0</v>
      </c>
      <c r="G1232" s="624">
        <f>'7. LISTADO DE PELÍCULAS'!G1011</f>
        <v>0</v>
      </c>
      <c r="H1232" s="622">
        <f>'7. LISTADO DE PELÍCULAS'!H1011</f>
        <v>0</v>
      </c>
      <c r="I1232" s="623">
        <f>'7. LISTADO DE PELÍCULAS'!I1011</f>
        <v>0</v>
      </c>
      <c r="J1232" s="623">
        <f>'7. LISTADO DE PELÍCULAS'!J1011</f>
        <v>0</v>
      </c>
      <c r="K1232" s="624">
        <f>'7. LISTADO DE PELÍCULAS'!K1011</f>
        <v>0</v>
      </c>
      <c r="L1232" s="622">
        <f>'7. LISTADO DE PELÍCULAS'!L1011</f>
        <v>0</v>
      </c>
      <c r="M1232" s="623">
        <f>'7. LISTADO DE PELÍCULAS'!M1011</f>
        <v>0</v>
      </c>
      <c r="N1232" s="624">
        <f>'7. LISTADO DE PELÍCULAS'!N1011</f>
        <v>0</v>
      </c>
      <c r="O1232" s="32"/>
    </row>
    <row r="1233" spans="2:15" s="352" customFormat="1" ht="35.1" customHeight="1" x14ac:dyDescent="0.25">
      <c r="B1233" s="618">
        <f>'7. LISTADO DE PELÍCULAS'!B1012</f>
        <v>0</v>
      </c>
      <c r="C1233" s="619">
        <f>'7. LISTADO DE PELÍCULAS'!C1012</f>
        <v>0</v>
      </c>
      <c r="D1233" s="618">
        <f>'7. LISTADO DE PELÍCULAS'!D1012</f>
        <v>0</v>
      </c>
      <c r="E1233" s="625" t="e">
        <f>VLOOKUP(D1233,PAÍSES!$A$2:$C$200,3,FALSE)</f>
        <v>#N/A</v>
      </c>
      <c r="F1233" s="622">
        <f>'7. LISTADO DE PELÍCULAS'!F1012</f>
        <v>0</v>
      </c>
      <c r="G1233" s="624">
        <f>'7. LISTADO DE PELÍCULAS'!G1012</f>
        <v>0</v>
      </c>
      <c r="H1233" s="622">
        <f>'7. LISTADO DE PELÍCULAS'!H1012</f>
        <v>0</v>
      </c>
      <c r="I1233" s="623">
        <f>'7. LISTADO DE PELÍCULAS'!I1012</f>
        <v>0</v>
      </c>
      <c r="J1233" s="623">
        <f>'7. LISTADO DE PELÍCULAS'!J1012</f>
        <v>0</v>
      </c>
      <c r="K1233" s="624">
        <f>'7. LISTADO DE PELÍCULAS'!K1012</f>
        <v>0</v>
      </c>
      <c r="L1233" s="622">
        <f>'7. LISTADO DE PELÍCULAS'!L1012</f>
        <v>0</v>
      </c>
      <c r="M1233" s="623">
        <f>'7. LISTADO DE PELÍCULAS'!M1012</f>
        <v>0</v>
      </c>
      <c r="N1233" s="624">
        <f>'7. LISTADO DE PELÍCULAS'!N1012</f>
        <v>0</v>
      </c>
      <c r="O1233" s="32"/>
    </row>
    <row r="1234" spans="2:15" s="352" customFormat="1" ht="35.1" customHeight="1" x14ac:dyDescent="0.25">
      <c r="B1234" s="618">
        <f>'7. LISTADO DE PELÍCULAS'!B1013</f>
        <v>0</v>
      </c>
      <c r="C1234" s="619">
        <f>'7. LISTADO DE PELÍCULAS'!C1013</f>
        <v>0</v>
      </c>
      <c r="D1234" s="618">
        <f>'7. LISTADO DE PELÍCULAS'!D1013</f>
        <v>0</v>
      </c>
      <c r="E1234" s="625" t="e">
        <f>VLOOKUP(D1234,PAÍSES!$A$2:$C$200,3,FALSE)</f>
        <v>#N/A</v>
      </c>
      <c r="F1234" s="622">
        <f>'7. LISTADO DE PELÍCULAS'!F1013</f>
        <v>0</v>
      </c>
      <c r="G1234" s="624">
        <f>'7. LISTADO DE PELÍCULAS'!G1013</f>
        <v>0</v>
      </c>
      <c r="H1234" s="622">
        <f>'7. LISTADO DE PELÍCULAS'!H1013</f>
        <v>0</v>
      </c>
      <c r="I1234" s="623">
        <f>'7. LISTADO DE PELÍCULAS'!I1013</f>
        <v>0</v>
      </c>
      <c r="J1234" s="623">
        <f>'7. LISTADO DE PELÍCULAS'!J1013</f>
        <v>0</v>
      </c>
      <c r="K1234" s="624">
        <f>'7. LISTADO DE PELÍCULAS'!K1013</f>
        <v>0</v>
      </c>
      <c r="L1234" s="622">
        <f>'7. LISTADO DE PELÍCULAS'!L1013</f>
        <v>0</v>
      </c>
      <c r="M1234" s="623">
        <f>'7. LISTADO DE PELÍCULAS'!M1013</f>
        <v>0</v>
      </c>
      <c r="N1234" s="624">
        <f>'7. LISTADO DE PELÍCULAS'!N1013</f>
        <v>0</v>
      </c>
      <c r="O1234" s="32"/>
    </row>
    <row r="1235" spans="2:15" s="352" customFormat="1" ht="35.1" customHeight="1" x14ac:dyDescent="0.25">
      <c r="B1235" s="618">
        <f>'7. LISTADO DE PELÍCULAS'!B1014</f>
        <v>0</v>
      </c>
      <c r="C1235" s="619">
        <f>'7. LISTADO DE PELÍCULAS'!C1014</f>
        <v>0</v>
      </c>
      <c r="D1235" s="618">
        <f>'7. LISTADO DE PELÍCULAS'!D1014</f>
        <v>0</v>
      </c>
      <c r="E1235" s="625" t="e">
        <f>VLOOKUP(D1235,PAÍSES!$A$2:$C$200,3,FALSE)</f>
        <v>#N/A</v>
      </c>
      <c r="F1235" s="622">
        <f>'7. LISTADO DE PELÍCULAS'!F1014</f>
        <v>0</v>
      </c>
      <c r="G1235" s="624">
        <f>'7. LISTADO DE PELÍCULAS'!G1014</f>
        <v>0</v>
      </c>
      <c r="H1235" s="622">
        <f>'7. LISTADO DE PELÍCULAS'!H1014</f>
        <v>0</v>
      </c>
      <c r="I1235" s="623">
        <f>'7. LISTADO DE PELÍCULAS'!I1014</f>
        <v>0</v>
      </c>
      <c r="J1235" s="623">
        <f>'7. LISTADO DE PELÍCULAS'!J1014</f>
        <v>0</v>
      </c>
      <c r="K1235" s="624">
        <f>'7. LISTADO DE PELÍCULAS'!K1014</f>
        <v>0</v>
      </c>
      <c r="L1235" s="622">
        <f>'7. LISTADO DE PELÍCULAS'!L1014</f>
        <v>0</v>
      </c>
      <c r="M1235" s="623">
        <f>'7. LISTADO DE PELÍCULAS'!M1014</f>
        <v>0</v>
      </c>
      <c r="N1235" s="624">
        <f>'7. LISTADO DE PELÍCULAS'!N1014</f>
        <v>0</v>
      </c>
      <c r="O1235" s="32"/>
    </row>
    <row r="1236" spans="2:15" s="352" customFormat="1" ht="35.1" customHeight="1" x14ac:dyDescent="0.25">
      <c r="B1236" s="618">
        <f>'7. LISTADO DE PELÍCULAS'!B1015</f>
        <v>0</v>
      </c>
      <c r="C1236" s="619">
        <f>'7. LISTADO DE PELÍCULAS'!C1015</f>
        <v>0</v>
      </c>
      <c r="D1236" s="618">
        <f>'7. LISTADO DE PELÍCULAS'!D1015</f>
        <v>0</v>
      </c>
      <c r="E1236" s="625" t="e">
        <f>VLOOKUP(D1236,PAÍSES!$A$2:$C$200,3,FALSE)</f>
        <v>#N/A</v>
      </c>
      <c r="F1236" s="622">
        <f>'7. LISTADO DE PELÍCULAS'!F1015</f>
        <v>0</v>
      </c>
      <c r="G1236" s="624">
        <f>'7. LISTADO DE PELÍCULAS'!G1015</f>
        <v>0</v>
      </c>
      <c r="H1236" s="622">
        <f>'7. LISTADO DE PELÍCULAS'!H1015</f>
        <v>0</v>
      </c>
      <c r="I1236" s="623">
        <f>'7. LISTADO DE PELÍCULAS'!I1015</f>
        <v>0</v>
      </c>
      <c r="J1236" s="623">
        <f>'7. LISTADO DE PELÍCULAS'!J1015</f>
        <v>0</v>
      </c>
      <c r="K1236" s="624">
        <f>'7. LISTADO DE PELÍCULAS'!K1015</f>
        <v>0</v>
      </c>
      <c r="L1236" s="622">
        <f>'7. LISTADO DE PELÍCULAS'!L1015</f>
        <v>0</v>
      </c>
      <c r="M1236" s="623">
        <f>'7. LISTADO DE PELÍCULAS'!M1015</f>
        <v>0</v>
      </c>
      <c r="N1236" s="624">
        <f>'7. LISTADO DE PELÍCULAS'!N1015</f>
        <v>0</v>
      </c>
      <c r="O1236" s="32"/>
    </row>
    <row r="1237" spans="2:15" s="352" customFormat="1" ht="35.1" customHeight="1" x14ac:dyDescent="0.25">
      <c r="B1237" s="618">
        <f>'7. LISTADO DE PELÍCULAS'!B1016</f>
        <v>0</v>
      </c>
      <c r="C1237" s="619">
        <f>'7. LISTADO DE PELÍCULAS'!C1016</f>
        <v>0</v>
      </c>
      <c r="D1237" s="618">
        <f>'7. LISTADO DE PELÍCULAS'!D1016</f>
        <v>0</v>
      </c>
      <c r="E1237" s="625" t="e">
        <f>VLOOKUP(D1237,PAÍSES!$A$2:$C$200,3,FALSE)</f>
        <v>#N/A</v>
      </c>
      <c r="F1237" s="622">
        <f>'7. LISTADO DE PELÍCULAS'!F1016</f>
        <v>0</v>
      </c>
      <c r="G1237" s="624">
        <f>'7. LISTADO DE PELÍCULAS'!G1016</f>
        <v>0</v>
      </c>
      <c r="H1237" s="622">
        <f>'7. LISTADO DE PELÍCULAS'!H1016</f>
        <v>0</v>
      </c>
      <c r="I1237" s="623">
        <f>'7. LISTADO DE PELÍCULAS'!I1016</f>
        <v>0</v>
      </c>
      <c r="J1237" s="623">
        <f>'7. LISTADO DE PELÍCULAS'!J1016</f>
        <v>0</v>
      </c>
      <c r="K1237" s="624">
        <f>'7. LISTADO DE PELÍCULAS'!K1016</f>
        <v>0</v>
      </c>
      <c r="L1237" s="622">
        <f>'7. LISTADO DE PELÍCULAS'!L1016</f>
        <v>0</v>
      </c>
      <c r="M1237" s="623">
        <f>'7. LISTADO DE PELÍCULAS'!M1016</f>
        <v>0</v>
      </c>
      <c r="N1237" s="624">
        <f>'7. LISTADO DE PELÍCULAS'!N1016</f>
        <v>0</v>
      </c>
      <c r="O1237" s="32"/>
    </row>
    <row r="1238" spans="2:15" s="352" customFormat="1" ht="35.1" customHeight="1" x14ac:dyDescent="0.25">
      <c r="B1238" s="618">
        <f>'7. LISTADO DE PELÍCULAS'!B1017</f>
        <v>0</v>
      </c>
      <c r="C1238" s="619">
        <f>'7. LISTADO DE PELÍCULAS'!C1017</f>
        <v>0</v>
      </c>
      <c r="D1238" s="618">
        <f>'7. LISTADO DE PELÍCULAS'!D1017</f>
        <v>0</v>
      </c>
      <c r="E1238" s="625" t="e">
        <f>VLOOKUP(D1238,PAÍSES!$A$2:$C$200,3,FALSE)</f>
        <v>#N/A</v>
      </c>
      <c r="F1238" s="622">
        <f>'7. LISTADO DE PELÍCULAS'!F1017</f>
        <v>0</v>
      </c>
      <c r="G1238" s="624">
        <f>'7. LISTADO DE PELÍCULAS'!G1017</f>
        <v>0</v>
      </c>
      <c r="H1238" s="622">
        <f>'7. LISTADO DE PELÍCULAS'!H1017</f>
        <v>0</v>
      </c>
      <c r="I1238" s="623">
        <f>'7. LISTADO DE PELÍCULAS'!I1017</f>
        <v>0</v>
      </c>
      <c r="J1238" s="623">
        <f>'7. LISTADO DE PELÍCULAS'!J1017</f>
        <v>0</v>
      </c>
      <c r="K1238" s="624">
        <f>'7. LISTADO DE PELÍCULAS'!K1017</f>
        <v>0</v>
      </c>
      <c r="L1238" s="622">
        <f>'7. LISTADO DE PELÍCULAS'!L1017</f>
        <v>0</v>
      </c>
      <c r="M1238" s="623">
        <f>'7. LISTADO DE PELÍCULAS'!M1017</f>
        <v>0</v>
      </c>
      <c r="N1238" s="624">
        <f>'7. LISTADO DE PELÍCULAS'!N1017</f>
        <v>0</v>
      </c>
      <c r="O1238" s="32"/>
    </row>
    <row r="1239" spans="2:15" s="352" customFormat="1" ht="35.1" customHeight="1" x14ac:dyDescent="0.25">
      <c r="B1239" s="618">
        <f>'7. LISTADO DE PELÍCULAS'!B1018</f>
        <v>0</v>
      </c>
      <c r="C1239" s="619">
        <f>'7. LISTADO DE PELÍCULAS'!C1018</f>
        <v>0</v>
      </c>
      <c r="D1239" s="618">
        <f>'7. LISTADO DE PELÍCULAS'!D1018</f>
        <v>0</v>
      </c>
      <c r="E1239" s="625" t="e">
        <f>VLOOKUP(D1239,PAÍSES!$A$2:$C$200,3,FALSE)</f>
        <v>#N/A</v>
      </c>
      <c r="F1239" s="622">
        <f>'7. LISTADO DE PELÍCULAS'!F1018</f>
        <v>0</v>
      </c>
      <c r="G1239" s="624">
        <f>'7. LISTADO DE PELÍCULAS'!G1018</f>
        <v>0</v>
      </c>
      <c r="H1239" s="622">
        <f>'7. LISTADO DE PELÍCULAS'!H1018</f>
        <v>0</v>
      </c>
      <c r="I1239" s="623">
        <f>'7. LISTADO DE PELÍCULAS'!I1018</f>
        <v>0</v>
      </c>
      <c r="J1239" s="623">
        <f>'7. LISTADO DE PELÍCULAS'!J1018</f>
        <v>0</v>
      </c>
      <c r="K1239" s="624">
        <f>'7. LISTADO DE PELÍCULAS'!K1018</f>
        <v>0</v>
      </c>
      <c r="L1239" s="622">
        <f>'7. LISTADO DE PELÍCULAS'!L1018</f>
        <v>0</v>
      </c>
      <c r="M1239" s="623">
        <f>'7. LISTADO DE PELÍCULAS'!M1018</f>
        <v>0</v>
      </c>
      <c r="N1239" s="624">
        <f>'7. LISTADO DE PELÍCULAS'!N1018</f>
        <v>0</v>
      </c>
      <c r="O1239" s="32"/>
    </row>
    <row r="1240" spans="2:15" s="352" customFormat="1" ht="35.1" customHeight="1" x14ac:dyDescent="0.25">
      <c r="B1240" s="618">
        <f>'7. LISTADO DE PELÍCULAS'!B1019</f>
        <v>0</v>
      </c>
      <c r="C1240" s="619">
        <f>'7. LISTADO DE PELÍCULAS'!C1019</f>
        <v>0</v>
      </c>
      <c r="D1240" s="618">
        <f>'7. LISTADO DE PELÍCULAS'!D1019</f>
        <v>0</v>
      </c>
      <c r="E1240" s="625" t="e">
        <f>VLOOKUP(D1240,PAÍSES!$A$2:$C$200,3,FALSE)</f>
        <v>#N/A</v>
      </c>
      <c r="F1240" s="622">
        <f>'7. LISTADO DE PELÍCULAS'!F1019</f>
        <v>0</v>
      </c>
      <c r="G1240" s="624">
        <f>'7. LISTADO DE PELÍCULAS'!G1019</f>
        <v>0</v>
      </c>
      <c r="H1240" s="622">
        <f>'7. LISTADO DE PELÍCULAS'!H1019</f>
        <v>0</v>
      </c>
      <c r="I1240" s="623">
        <f>'7. LISTADO DE PELÍCULAS'!I1019</f>
        <v>0</v>
      </c>
      <c r="J1240" s="623">
        <f>'7. LISTADO DE PELÍCULAS'!J1019</f>
        <v>0</v>
      </c>
      <c r="K1240" s="624">
        <f>'7. LISTADO DE PELÍCULAS'!K1019</f>
        <v>0</v>
      </c>
      <c r="L1240" s="622">
        <f>'7. LISTADO DE PELÍCULAS'!L1019</f>
        <v>0</v>
      </c>
      <c r="M1240" s="623">
        <f>'7. LISTADO DE PELÍCULAS'!M1019</f>
        <v>0</v>
      </c>
      <c r="N1240" s="624">
        <f>'7. LISTADO DE PELÍCULAS'!N1019</f>
        <v>0</v>
      </c>
      <c r="O1240" s="32"/>
    </row>
    <row r="1241" spans="2:15" s="352" customFormat="1" ht="35.1" customHeight="1" x14ac:dyDescent="0.25">
      <c r="B1241" s="618">
        <f>'7. LISTADO DE PELÍCULAS'!B1020</f>
        <v>0</v>
      </c>
      <c r="C1241" s="619">
        <f>'7. LISTADO DE PELÍCULAS'!C1020</f>
        <v>0</v>
      </c>
      <c r="D1241" s="618">
        <f>'7. LISTADO DE PELÍCULAS'!D1020</f>
        <v>0</v>
      </c>
      <c r="E1241" s="625" t="e">
        <f>VLOOKUP(D1241,PAÍSES!$A$2:$C$200,3,FALSE)</f>
        <v>#N/A</v>
      </c>
      <c r="F1241" s="622">
        <f>'7. LISTADO DE PELÍCULAS'!F1020</f>
        <v>0</v>
      </c>
      <c r="G1241" s="624">
        <f>'7. LISTADO DE PELÍCULAS'!G1020</f>
        <v>0</v>
      </c>
      <c r="H1241" s="622">
        <f>'7. LISTADO DE PELÍCULAS'!H1020</f>
        <v>0</v>
      </c>
      <c r="I1241" s="623">
        <f>'7. LISTADO DE PELÍCULAS'!I1020</f>
        <v>0</v>
      </c>
      <c r="J1241" s="623">
        <f>'7. LISTADO DE PELÍCULAS'!J1020</f>
        <v>0</v>
      </c>
      <c r="K1241" s="624">
        <f>'7. LISTADO DE PELÍCULAS'!K1020</f>
        <v>0</v>
      </c>
      <c r="L1241" s="622">
        <f>'7. LISTADO DE PELÍCULAS'!L1020</f>
        <v>0</v>
      </c>
      <c r="M1241" s="623">
        <f>'7. LISTADO DE PELÍCULAS'!M1020</f>
        <v>0</v>
      </c>
      <c r="N1241" s="624">
        <f>'7. LISTADO DE PELÍCULAS'!N1020</f>
        <v>0</v>
      </c>
      <c r="O1241" s="32"/>
    </row>
    <row r="1242" spans="2:15" s="352" customFormat="1" ht="35.1" customHeight="1" x14ac:dyDescent="0.25">
      <c r="B1242" s="618">
        <f>'7. LISTADO DE PELÍCULAS'!B1021</f>
        <v>0</v>
      </c>
      <c r="C1242" s="619">
        <f>'7. LISTADO DE PELÍCULAS'!C1021</f>
        <v>0</v>
      </c>
      <c r="D1242" s="618">
        <f>'7. LISTADO DE PELÍCULAS'!D1021</f>
        <v>0</v>
      </c>
      <c r="E1242" s="625" t="e">
        <f>VLOOKUP(D1242,PAÍSES!$A$2:$C$200,3,FALSE)</f>
        <v>#N/A</v>
      </c>
      <c r="F1242" s="622">
        <f>'7. LISTADO DE PELÍCULAS'!F1021</f>
        <v>0</v>
      </c>
      <c r="G1242" s="624">
        <f>'7. LISTADO DE PELÍCULAS'!G1021</f>
        <v>0</v>
      </c>
      <c r="H1242" s="622">
        <f>'7. LISTADO DE PELÍCULAS'!H1021</f>
        <v>0</v>
      </c>
      <c r="I1242" s="623">
        <f>'7. LISTADO DE PELÍCULAS'!I1021</f>
        <v>0</v>
      </c>
      <c r="J1242" s="623">
        <f>'7. LISTADO DE PELÍCULAS'!J1021</f>
        <v>0</v>
      </c>
      <c r="K1242" s="624">
        <f>'7. LISTADO DE PELÍCULAS'!K1021</f>
        <v>0</v>
      </c>
      <c r="L1242" s="622">
        <f>'7. LISTADO DE PELÍCULAS'!L1021</f>
        <v>0</v>
      </c>
      <c r="M1242" s="623">
        <f>'7. LISTADO DE PELÍCULAS'!M1021</f>
        <v>0</v>
      </c>
      <c r="N1242" s="624">
        <f>'7. LISTADO DE PELÍCULAS'!N1021</f>
        <v>0</v>
      </c>
      <c r="O1242" s="32"/>
    </row>
    <row r="1243" spans="2:15" s="352" customFormat="1" ht="35.1" customHeight="1" x14ac:dyDescent="0.25">
      <c r="B1243" s="618">
        <f>'7. LISTADO DE PELÍCULAS'!B1022</f>
        <v>0</v>
      </c>
      <c r="C1243" s="619">
        <f>'7. LISTADO DE PELÍCULAS'!C1022</f>
        <v>0</v>
      </c>
      <c r="D1243" s="618">
        <f>'7. LISTADO DE PELÍCULAS'!D1022</f>
        <v>0</v>
      </c>
      <c r="E1243" s="625" t="e">
        <f>VLOOKUP(D1243,PAÍSES!$A$2:$C$200,3,FALSE)</f>
        <v>#N/A</v>
      </c>
      <c r="F1243" s="622">
        <f>'7. LISTADO DE PELÍCULAS'!F1022</f>
        <v>0</v>
      </c>
      <c r="G1243" s="624">
        <f>'7. LISTADO DE PELÍCULAS'!G1022</f>
        <v>0</v>
      </c>
      <c r="H1243" s="622">
        <f>'7. LISTADO DE PELÍCULAS'!H1022</f>
        <v>0</v>
      </c>
      <c r="I1243" s="623">
        <f>'7. LISTADO DE PELÍCULAS'!I1022</f>
        <v>0</v>
      </c>
      <c r="J1243" s="623">
        <f>'7. LISTADO DE PELÍCULAS'!J1022</f>
        <v>0</v>
      </c>
      <c r="K1243" s="624">
        <f>'7. LISTADO DE PELÍCULAS'!K1022</f>
        <v>0</v>
      </c>
      <c r="L1243" s="622">
        <f>'7. LISTADO DE PELÍCULAS'!L1022</f>
        <v>0</v>
      </c>
      <c r="M1243" s="623">
        <f>'7. LISTADO DE PELÍCULAS'!M1022</f>
        <v>0</v>
      </c>
      <c r="N1243" s="624">
        <f>'7. LISTADO DE PELÍCULAS'!N1022</f>
        <v>0</v>
      </c>
      <c r="O1243" s="32"/>
    </row>
    <row r="1244" spans="2:15" s="352" customFormat="1" ht="35.1" customHeight="1" x14ac:dyDescent="0.25">
      <c r="B1244" s="618">
        <f>'7. LISTADO DE PELÍCULAS'!B1023</f>
        <v>0</v>
      </c>
      <c r="C1244" s="619">
        <f>'7. LISTADO DE PELÍCULAS'!C1023</f>
        <v>0</v>
      </c>
      <c r="D1244" s="618">
        <f>'7. LISTADO DE PELÍCULAS'!D1023</f>
        <v>0</v>
      </c>
      <c r="E1244" s="625" t="e">
        <f>VLOOKUP(D1244,PAÍSES!$A$2:$C$200,3,FALSE)</f>
        <v>#N/A</v>
      </c>
      <c r="F1244" s="622">
        <f>'7. LISTADO DE PELÍCULAS'!F1023</f>
        <v>0</v>
      </c>
      <c r="G1244" s="624">
        <f>'7. LISTADO DE PELÍCULAS'!G1023</f>
        <v>0</v>
      </c>
      <c r="H1244" s="622">
        <f>'7. LISTADO DE PELÍCULAS'!H1023</f>
        <v>0</v>
      </c>
      <c r="I1244" s="623">
        <f>'7. LISTADO DE PELÍCULAS'!I1023</f>
        <v>0</v>
      </c>
      <c r="J1244" s="623">
        <f>'7. LISTADO DE PELÍCULAS'!J1023</f>
        <v>0</v>
      </c>
      <c r="K1244" s="624">
        <f>'7. LISTADO DE PELÍCULAS'!K1023</f>
        <v>0</v>
      </c>
      <c r="L1244" s="622">
        <f>'7. LISTADO DE PELÍCULAS'!L1023</f>
        <v>0</v>
      </c>
      <c r="M1244" s="623">
        <f>'7. LISTADO DE PELÍCULAS'!M1023</f>
        <v>0</v>
      </c>
      <c r="N1244" s="624">
        <f>'7. LISTADO DE PELÍCULAS'!N1023</f>
        <v>0</v>
      </c>
      <c r="O1244" s="32"/>
    </row>
    <row r="1245" spans="2:15" s="352" customFormat="1" ht="35.1" customHeight="1" x14ac:dyDescent="0.25">
      <c r="B1245" s="618">
        <f>'7. LISTADO DE PELÍCULAS'!B1024</f>
        <v>0</v>
      </c>
      <c r="C1245" s="619">
        <f>'7. LISTADO DE PELÍCULAS'!C1024</f>
        <v>0</v>
      </c>
      <c r="D1245" s="618">
        <f>'7. LISTADO DE PELÍCULAS'!D1024</f>
        <v>0</v>
      </c>
      <c r="E1245" s="625" t="e">
        <f>VLOOKUP(D1245,PAÍSES!$A$2:$C$200,3,FALSE)</f>
        <v>#N/A</v>
      </c>
      <c r="F1245" s="622">
        <f>'7. LISTADO DE PELÍCULAS'!F1024</f>
        <v>0</v>
      </c>
      <c r="G1245" s="624">
        <f>'7. LISTADO DE PELÍCULAS'!G1024</f>
        <v>0</v>
      </c>
      <c r="H1245" s="622">
        <f>'7. LISTADO DE PELÍCULAS'!H1024</f>
        <v>0</v>
      </c>
      <c r="I1245" s="623">
        <f>'7. LISTADO DE PELÍCULAS'!I1024</f>
        <v>0</v>
      </c>
      <c r="J1245" s="623">
        <f>'7. LISTADO DE PELÍCULAS'!J1024</f>
        <v>0</v>
      </c>
      <c r="K1245" s="624">
        <f>'7. LISTADO DE PELÍCULAS'!K1024</f>
        <v>0</v>
      </c>
      <c r="L1245" s="622">
        <f>'7. LISTADO DE PELÍCULAS'!L1024</f>
        <v>0</v>
      </c>
      <c r="M1245" s="623">
        <f>'7. LISTADO DE PELÍCULAS'!M1024</f>
        <v>0</v>
      </c>
      <c r="N1245" s="624">
        <f>'7. LISTADO DE PELÍCULAS'!N1024</f>
        <v>0</v>
      </c>
      <c r="O1245" s="32"/>
    </row>
    <row r="1246" spans="2:15" s="352" customFormat="1" ht="35.1" customHeight="1" x14ac:dyDescent="0.25">
      <c r="B1246" s="618">
        <f>'7. LISTADO DE PELÍCULAS'!B1025</f>
        <v>0</v>
      </c>
      <c r="C1246" s="619">
        <f>'7. LISTADO DE PELÍCULAS'!C1025</f>
        <v>0</v>
      </c>
      <c r="D1246" s="618">
        <f>'7. LISTADO DE PELÍCULAS'!D1025</f>
        <v>0</v>
      </c>
      <c r="E1246" s="625" t="e">
        <f>VLOOKUP(D1246,PAÍSES!$A$2:$C$200,3,FALSE)</f>
        <v>#N/A</v>
      </c>
      <c r="F1246" s="622">
        <f>'7. LISTADO DE PELÍCULAS'!F1025</f>
        <v>0</v>
      </c>
      <c r="G1246" s="624">
        <f>'7. LISTADO DE PELÍCULAS'!G1025</f>
        <v>0</v>
      </c>
      <c r="H1246" s="622">
        <f>'7. LISTADO DE PELÍCULAS'!H1025</f>
        <v>0</v>
      </c>
      <c r="I1246" s="623">
        <f>'7. LISTADO DE PELÍCULAS'!I1025</f>
        <v>0</v>
      </c>
      <c r="J1246" s="623">
        <f>'7. LISTADO DE PELÍCULAS'!J1025</f>
        <v>0</v>
      </c>
      <c r="K1246" s="624">
        <f>'7. LISTADO DE PELÍCULAS'!K1025</f>
        <v>0</v>
      </c>
      <c r="L1246" s="622">
        <f>'7. LISTADO DE PELÍCULAS'!L1025</f>
        <v>0</v>
      </c>
      <c r="M1246" s="623">
        <f>'7. LISTADO DE PELÍCULAS'!M1025</f>
        <v>0</v>
      </c>
      <c r="N1246" s="624">
        <f>'7. LISTADO DE PELÍCULAS'!N1025</f>
        <v>0</v>
      </c>
      <c r="O1246" s="32"/>
    </row>
    <row r="1247" spans="2:15" s="352" customFormat="1" ht="35.1" customHeight="1" x14ac:dyDescent="0.25">
      <c r="B1247" s="618">
        <f>'7. LISTADO DE PELÍCULAS'!B1026</f>
        <v>0</v>
      </c>
      <c r="C1247" s="619">
        <f>'7. LISTADO DE PELÍCULAS'!C1026</f>
        <v>0</v>
      </c>
      <c r="D1247" s="618">
        <f>'7. LISTADO DE PELÍCULAS'!D1026</f>
        <v>0</v>
      </c>
      <c r="E1247" s="625" t="e">
        <f>VLOOKUP(D1247,PAÍSES!$A$2:$C$200,3,FALSE)</f>
        <v>#N/A</v>
      </c>
      <c r="F1247" s="622">
        <f>'7. LISTADO DE PELÍCULAS'!F1026</f>
        <v>0</v>
      </c>
      <c r="G1247" s="624">
        <f>'7. LISTADO DE PELÍCULAS'!G1026</f>
        <v>0</v>
      </c>
      <c r="H1247" s="622">
        <f>'7. LISTADO DE PELÍCULAS'!H1026</f>
        <v>0</v>
      </c>
      <c r="I1247" s="623">
        <f>'7. LISTADO DE PELÍCULAS'!I1026</f>
        <v>0</v>
      </c>
      <c r="J1247" s="623">
        <f>'7. LISTADO DE PELÍCULAS'!J1026</f>
        <v>0</v>
      </c>
      <c r="K1247" s="624">
        <f>'7. LISTADO DE PELÍCULAS'!K1026</f>
        <v>0</v>
      </c>
      <c r="L1247" s="622">
        <f>'7. LISTADO DE PELÍCULAS'!L1026</f>
        <v>0</v>
      </c>
      <c r="M1247" s="623">
        <f>'7. LISTADO DE PELÍCULAS'!M1026</f>
        <v>0</v>
      </c>
      <c r="N1247" s="624">
        <f>'7. LISTADO DE PELÍCULAS'!N1026</f>
        <v>0</v>
      </c>
      <c r="O1247" s="32"/>
    </row>
    <row r="1248" spans="2:15" s="352" customFormat="1" ht="35.1" customHeight="1" x14ac:dyDescent="0.25">
      <c r="B1248" s="618">
        <f>'7. LISTADO DE PELÍCULAS'!B1027</f>
        <v>0</v>
      </c>
      <c r="C1248" s="619">
        <f>'7. LISTADO DE PELÍCULAS'!C1027</f>
        <v>0</v>
      </c>
      <c r="D1248" s="618">
        <f>'7. LISTADO DE PELÍCULAS'!D1027</f>
        <v>0</v>
      </c>
      <c r="E1248" s="625" t="e">
        <f>VLOOKUP(D1248,PAÍSES!$A$2:$C$200,3,FALSE)</f>
        <v>#N/A</v>
      </c>
      <c r="F1248" s="622">
        <f>'7. LISTADO DE PELÍCULAS'!F1027</f>
        <v>0</v>
      </c>
      <c r="G1248" s="624">
        <f>'7. LISTADO DE PELÍCULAS'!G1027</f>
        <v>0</v>
      </c>
      <c r="H1248" s="622">
        <f>'7. LISTADO DE PELÍCULAS'!H1027</f>
        <v>0</v>
      </c>
      <c r="I1248" s="623">
        <f>'7. LISTADO DE PELÍCULAS'!I1027</f>
        <v>0</v>
      </c>
      <c r="J1248" s="623">
        <f>'7. LISTADO DE PELÍCULAS'!J1027</f>
        <v>0</v>
      </c>
      <c r="K1248" s="624">
        <f>'7. LISTADO DE PELÍCULAS'!K1027</f>
        <v>0</v>
      </c>
      <c r="L1248" s="622">
        <f>'7. LISTADO DE PELÍCULAS'!L1027</f>
        <v>0</v>
      </c>
      <c r="M1248" s="623">
        <f>'7. LISTADO DE PELÍCULAS'!M1027</f>
        <v>0</v>
      </c>
      <c r="N1248" s="624">
        <f>'7. LISTADO DE PELÍCULAS'!N1027</f>
        <v>0</v>
      </c>
      <c r="O1248" s="32"/>
    </row>
    <row r="1249" spans="2:15" s="352" customFormat="1" ht="35.1" customHeight="1" x14ac:dyDescent="0.25">
      <c r="B1249" s="618">
        <f>'7. LISTADO DE PELÍCULAS'!B1028</f>
        <v>0</v>
      </c>
      <c r="C1249" s="619">
        <f>'7. LISTADO DE PELÍCULAS'!C1028</f>
        <v>0</v>
      </c>
      <c r="D1249" s="618">
        <f>'7. LISTADO DE PELÍCULAS'!D1028</f>
        <v>0</v>
      </c>
      <c r="E1249" s="625" t="e">
        <f>VLOOKUP(D1249,PAÍSES!$A$2:$C$200,3,FALSE)</f>
        <v>#N/A</v>
      </c>
      <c r="F1249" s="622">
        <f>'7. LISTADO DE PELÍCULAS'!F1028</f>
        <v>0</v>
      </c>
      <c r="G1249" s="624">
        <f>'7. LISTADO DE PELÍCULAS'!G1028</f>
        <v>0</v>
      </c>
      <c r="H1249" s="622">
        <f>'7. LISTADO DE PELÍCULAS'!H1028</f>
        <v>0</v>
      </c>
      <c r="I1249" s="623">
        <f>'7. LISTADO DE PELÍCULAS'!I1028</f>
        <v>0</v>
      </c>
      <c r="J1249" s="623">
        <f>'7. LISTADO DE PELÍCULAS'!J1028</f>
        <v>0</v>
      </c>
      <c r="K1249" s="624">
        <f>'7. LISTADO DE PELÍCULAS'!K1028</f>
        <v>0</v>
      </c>
      <c r="L1249" s="622">
        <f>'7. LISTADO DE PELÍCULAS'!L1028</f>
        <v>0</v>
      </c>
      <c r="M1249" s="623">
        <f>'7. LISTADO DE PELÍCULAS'!M1028</f>
        <v>0</v>
      </c>
      <c r="N1249" s="624">
        <f>'7. LISTADO DE PELÍCULAS'!N1028</f>
        <v>0</v>
      </c>
      <c r="O1249" s="32"/>
    </row>
    <row r="1250" spans="2:15" s="352" customFormat="1" ht="35.1" customHeight="1" x14ac:dyDescent="0.25">
      <c r="B1250" s="618">
        <f>'7. LISTADO DE PELÍCULAS'!B1029</f>
        <v>0</v>
      </c>
      <c r="C1250" s="619">
        <f>'7. LISTADO DE PELÍCULAS'!C1029</f>
        <v>0</v>
      </c>
      <c r="D1250" s="618">
        <f>'7. LISTADO DE PELÍCULAS'!D1029</f>
        <v>0</v>
      </c>
      <c r="E1250" s="625" t="e">
        <f>VLOOKUP(D1250,PAÍSES!$A$2:$C$200,3,FALSE)</f>
        <v>#N/A</v>
      </c>
      <c r="F1250" s="622">
        <f>'7. LISTADO DE PELÍCULAS'!F1029</f>
        <v>0</v>
      </c>
      <c r="G1250" s="624">
        <f>'7. LISTADO DE PELÍCULAS'!G1029</f>
        <v>0</v>
      </c>
      <c r="H1250" s="622">
        <f>'7. LISTADO DE PELÍCULAS'!H1029</f>
        <v>0</v>
      </c>
      <c r="I1250" s="623">
        <f>'7. LISTADO DE PELÍCULAS'!I1029</f>
        <v>0</v>
      </c>
      <c r="J1250" s="623">
        <f>'7. LISTADO DE PELÍCULAS'!J1029</f>
        <v>0</v>
      </c>
      <c r="K1250" s="624">
        <f>'7. LISTADO DE PELÍCULAS'!K1029</f>
        <v>0</v>
      </c>
      <c r="L1250" s="622">
        <f>'7. LISTADO DE PELÍCULAS'!L1029</f>
        <v>0</v>
      </c>
      <c r="M1250" s="623">
        <f>'7. LISTADO DE PELÍCULAS'!M1029</f>
        <v>0</v>
      </c>
      <c r="N1250" s="624">
        <f>'7. LISTADO DE PELÍCULAS'!N1029</f>
        <v>0</v>
      </c>
      <c r="O1250" s="32"/>
    </row>
    <row r="1251" spans="2:15" s="352" customFormat="1" ht="35.1" customHeight="1" x14ac:dyDescent="0.25">
      <c r="B1251" s="618">
        <f>'7. LISTADO DE PELÍCULAS'!B1030</f>
        <v>0</v>
      </c>
      <c r="C1251" s="619">
        <f>'7. LISTADO DE PELÍCULAS'!C1030</f>
        <v>0</v>
      </c>
      <c r="D1251" s="618">
        <f>'7. LISTADO DE PELÍCULAS'!D1030</f>
        <v>0</v>
      </c>
      <c r="E1251" s="625" t="e">
        <f>VLOOKUP(D1251,PAÍSES!$A$2:$C$200,3,FALSE)</f>
        <v>#N/A</v>
      </c>
      <c r="F1251" s="622">
        <f>'7. LISTADO DE PELÍCULAS'!F1030</f>
        <v>0</v>
      </c>
      <c r="G1251" s="624">
        <f>'7. LISTADO DE PELÍCULAS'!G1030</f>
        <v>0</v>
      </c>
      <c r="H1251" s="622">
        <f>'7. LISTADO DE PELÍCULAS'!H1030</f>
        <v>0</v>
      </c>
      <c r="I1251" s="623">
        <f>'7. LISTADO DE PELÍCULAS'!I1030</f>
        <v>0</v>
      </c>
      <c r="J1251" s="623">
        <f>'7. LISTADO DE PELÍCULAS'!J1030</f>
        <v>0</v>
      </c>
      <c r="K1251" s="624">
        <f>'7. LISTADO DE PELÍCULAS'!K1030</f>
        <v>0</v>
      </c>
      <c r="L1251" s="622">
        <f>'7. LISTADO DE PELÍCULAS'!L1030</f>
        <v>0</v>
      </c>
      <c r="M1251" s="623">
        <f>'7. LISTADO DE PELÍCULAS'!M1030</f>
        <v>0</v>
      </c>
      <c r="N1251" s="624">
        <f>'7. LISTADO DE PELÍCULAS'!N1030</f>
        <v>0</v>
      </c>
      <c r="O1251" s="32"/>
    </row>
    <row r="1252" spans="2:15" s="352" customFormat="1" ht="35.1" customHeight="1" x14ac:dyDescent="0.25">
      <c r="B1252" s="618">
        <f>'7. LISTADO DE PELÍCULAS'!B1031</f>
        <v>0</v>
      </c>
      <c r="C1252" s="619">
        <f>'7. LISTADO DE PELÍCULAS'!C1031</f>
        <v>0</v>
      </c>
      <c r="D1252" s="618">
        <f>'7. LISTADO DE PELÍCULAS'!D1031</f>
        <v>0</v>
      </c>
      <c r="E1252" s="625" t="e">
        <f>VLOOKUP(D1252,PAÍSES!$A$2:$C$200,3,FALSE)</f>
        <v>#N/A</v>
      </c>
      <c r="F1252" s="622">
        <f>'7. LISTADO DE PELÍCULAS'!F1031</f>
        <v>0</v>
      </c>
      <c r="G1252" s="624">
        <f>'7. LISTADO DE PELÍCULAS'!G1031</f>
        <v>0</v>
      </c>
      <c r="H1252" s="622">
        <f>'7. LISTADO DE PELÍCULAS'!H1031</f>
        <v>0</v>
      </c>
      <c r="I1252" s="623">
        <f>'7. LISTADO DE PELÍCULAS'!I1031</f>
        <v>0</v>
      </c>
      <c r="J1252" s="623">
        <f>'7. LISTADO DE PELÍCULAS'!J1031</f>
        <v>0</v>
      </c>
      <c r="K1252" s="624">
        <f>'7. LISTADO DE PELÍCULAS'!K1031</f>
        <v>0</v>
      </c>
      <c r="L1252" s="622">
        <f>'7. LISTADO DE PELÍCULAS'!L1031</f>
        <v>0</v>
      </c>
      <c r="M1252" s="623">
        <f>'7. LISTADO DE PELÍCULAS'!M1031</f>
        <v>0</v>
      </c>
      <c r="N1252" s="624">
        <f>'7. LISTADO DE PELÍCULAS'!N1031</f>
        <v>0</v>
      </c>
      <c r="O1252" s="32"/>
    </row>
    <row r="1253" spans="2:15" s="352" customFormat="1" ht="35.1" customHeight="1" x14ac:dyDescent="0.25">
      <c r="B1253" s="618">
        <f>'7. LISTADO DE PELÍCULAS'!B1032</f>
        <v>0</v>
      </c>
      <c r="C1253" s="619">
        <f>'7. LISTADO DE PELÍCULAS'!C1032</f>
        <v>0</v>
      </c>
      <c r="D1253" s="618">
        <f>'7. LISTADO DE PELÍCULAS'!D1032</f>
        <v>0</v>
      </c>
      <c r="E1253" s="625" t="e">
        <f>VLOOKUP(D1253,PAÍSES!$A$2:$C$200,3,FALSE)</f>
        <v>#N/A</v>
      </c>
      <c r="F1253" s="622">
        <f>'7. LISTADO DE PELÍCULAS'!F1032</f>
        <v>0</v>
      </c>
      <c r="G1253" s="624">
        <f>'7. LISTADO DE PELÍCULAS'!G1032</f>
        <v>0</v>
      </c>
      <c r="H1253" s="622">
        <f>'7. LISTADO DE PELÍCULAS'!H1032</f>
        <v>0</v>
      </c>
      <c r="I1253" s="623">
        <f>'7. LISTADO DE PELÍCULAS'!I1032</f>
        <v>0</v>
      </c>
      <c r="J1253" s="623">
        <f>'7. LISTADO DE PELÍCULAS'!J1032</f>
        <v>0</v>
      </c>
      <c r="K1253" s="624">
        <f>'7. LISTADO DE PELÍCULAS'!K1032</f>
        <v>0</v>
      </c>
      <c r="L1253" s="622">
        <f>'7. LISTADO DE PELÍCULAS'!L1032</f>
        <v>0</v>
      </c>
      <c r="M1253" s="623">
        <f>'7. LISTADO DE PELÍCULAS'!M1032</f>
        <v>0</v>
      </c>
      <c r="N1253" s="624">
        <f>'7. LISTADO DE PELÍCULAS'!N1032</f>
        <v>0</v>
      </c>
      <c r="O1253" s="32"/>
    </row>
    <row r="1254" spans="2:15" s="352" customFormat="1" ht="35.1" customHeight="1" x14ac:dyDescent="0.25">
      <c r="B1254" s="618">
        <f>'7. LISTADO DE PELÍCULAS'!B1033</f>
        <v>0</v>
      </c>
      <c r="C1254" s="619">
        <f>'7. LISTADO DE PELÍCULAS'!C1033</f>
        <v>0</v>
      </c>
      <c r="D1254" s="618">
        <f>'7. LISTADO DE PELÍCULAS'!D1033</f>
        <v>0</v>
      </c>
      <c r="E1254" s="625" t="e">
        <f>VLOOKUP(D1254,PAÍSES!$A$2:$C$200,3,FALSE)</f>
        <v>#N/A</v>
      </c>
      <c r="F1254" s="622">
        <f>'7. LISTADO DE PELÍCULAS'!F1033</f>
        <v>0</v>
      </c>
      <c r="G1254" s="624">
        <f>'7. LISTADO DE PELÍCULAS'!G1033</f>
        <v>0</v>
      </c>
      <c r="H1254" s="622">
        <f>'7. LISTADO DE PELÍCULAS'!H1033</f>
        <v>0</v>
      </c>
      <c r="I1254" s="623">
        <f>'7. LISTADO DE PELÍCULAS'!I1033</f>
        <v>0</v>
      </c>
      <c r="J1254" s="623">
        <f>'7. LISTADO DE PELÍCULAS'!J1033</f>
        <v>0</v>
      </c>
      <c r="K1254" s="624">
        <f>'7. LISTADO DE PELÍCULAS'!K1033</f>
        <v>0</v>
      </c>
      <c r="L1254" s="622">
        <f>'7. LISTADO DE PELÍCULAS'!L1033</f>
        <v>0</v>
      </c>
      <c r="M1254" s="623">
        <f>'7. LISTADO DE PELÍCULAS'!M1033</f>
        <v>0</v>
      </c>
      <c r="N1254" s="624">
        <f>'7. LISTADO DE PELÍCULAS'!N1033</f>
        <v>0</v>
      </c>
      <c r="O1254" s="32"/>
    </row>
    <row r="1255" spans="2:15" s="352" customFormat="1" ht="35.1" customHeight="1" x14ac:dyDescent="0.25">
      <c r="B1255" s="618">
        <f>'7. LISTADO DE PELÍCULAS'!B1034</f>
        <v>0</v>
      </c>
      <c r="C1255" s="619">
        <f>'7. LISTADO DE PELÍCULAS'!C1034</f>
        <v>0</v>
      </c>
      <c r="D1255" s="618">
        <f>'7. LISTADO DE PELÍCULAS'!D1034</f>
        <v>0</v>
      </c>
      <c r="E1255" s="625" t="e">
        <f>VLOOKUP(D1255,PAÍSES!$A$2:$C$200,3,FALSE)</f>
        <v>#N/A</v>
      </c>
      <c r="F1255" s="622">
        <f>'7. LISTADO DE PELÍCULAS'!F1034</f>
        <v>0</v>
      </c>
      <c r="G1255" s="624">
        <f>'7. LISTADO DE PELÍCULAS'!G1034</f>
        <v>0</v>
      </c>
      <c r="H1255" s="622">
        <f>'7. LISTADO DE PELÍCULAS'!H1034</f>
        <v>0</v>
      </c>
      <c r="I1255" s="623">
        <f>'7. LISTADO DE PELÍCULAS'!I1034</f>
        <v>0</v>
      </c>
      <c r="J1255" s="623">
        <f>'7. LISTADO DE PELÍCULAS'!J1034</f>
        <v>0</v>
      </c>
      <c r="K1255" s="624">
        <f>'7. LISTADO DE PELÍCULAS'!K1034</f>
        <v>0</v>
      </c>
      <c r="L1255" s="622">
        <f>'7. LISTADO DE PELÍCULAS'!L1034</f>
        <v>0</v>
      </c>
      <c r="M1255" s="623">
        <f>'7. LISTADO DE PELÍCULAS'!M1034</f>
        <v>0</v>
      </c>
      <c r="N1255" s="624">
        <f>'7. LISTADO DE PELÍCULAS'!N1034</f>
        <v>0</v>
      </c>
      <c r="O1255" s="32"/>
    </row>
    <row r="1256" spans="2:15" s="352" customFormat="1" ht="35.1" customHeight="1" x14ac:dyDescent="0.25">
      <c r="B1256" s="618">
        <f>'7. LISTADO DE PELÍCULAS'!B1035</f>
        <v>0</v>
      </c>
      <c r="C1256" s="619">
        <f>'7. LISTADO DE PELÍCULAS'!C1035</f>
        <v>0</v>
      </c>
      <c r="D1256" s="618">
        <f>'7. LISTADO DE PELÍCULAS'!D1035</f>
        <v>0</v>
      </c>
      <c r="E1256" s="625" t="e">
        <f>VLOOKUP(D1256,PAÍSES!$A$2:$C$200,3,FALSE)</f>
        <v>#N/A</v>
      </c>
      <c r="F1256" s="622">
        <f>'7. LISTADO DE PELÍCULAS'!F1035</f>
        <v>0</v>
      </c>
      <c r="G1256" s="624">
        <f>'7. LISTADO DE PELÍCULAS'!G1035</f>
        <v>0</v>
      </c>
      <c r="H1256" s="622">
        <f>'7. LISTADO DE PELÍCULAS'!H1035</f>
        <v>0</v>
      </c>
      <c r="I1256" s="623">
        <f>'7. LISTADO DE PELÍCULAS'!I1035</f>
        <v>0</v>
      </c>
      <c r="J1256" s="623">
        <f>'7. LISTADO DE PELÍCULAS'!J1035</f>
        <v>0</v>
      </c>
      <c r="K1256" s="624">
        <f>'7. LISTADO DE PELÍCULAS'!K1035</f>
        <v>0</v>
      </c>
      <c r="L1256" s="622">
        <f>'7. LISTADO DE PELÍCULAS'!L1035</f>
        <v>0</v>
      </c>
      <c r="M1256" s="623">
        <f>'7. LISTADO DE PELÍCULAS'!M1035</f>
        <v>0</v>
      </c>
      <c r="N1256" s="624">
        <f>'7. LISTADO DE PELÍCULAS'!N1035</f>
        <v>0</v>
      </c>
      <c r="O1256" s="32"/>
    </row>
    <row r="1257" spans="2:15" s="352" customFormat="1" ht="35.1" customHeight="1" x14ac:dyDescent="0.25">
      <c r="B1257" s="618">
        <f>'7. LISTADO DE PELÍCULAS'!B1036</f>
        <v>0</v>
      </c>
      <c r="C1257" s="619">
        <f>'7. LISTADO DE PELÍCULAS'!C1036</f>
        <v>0</v>
      </c>
      <c r="D1257" s="618">
        <f>'7. LISTADO DE PELÍCULAS'!D1036</f>
        <v>0</v>
      </c>
      <c r="E1257" s="625" t="e">
        <f>VLOOKUP(D1257,PAÍSES!$A$2:$C$200,3,FALSE)</f>
        <v>#N/A</v>
      </c>
      <c r="F1257" s="622">
        <f>'7. LISTADO DE PELÍCULAS'!F1036</f>
        <v>0</v>
      </c>
      <c r="G1257" s="624">
        <f>'7. LISTADO DE PELÍCULAS'!G1036</f>
        <v>0</v>
      </c>
      <c r="H1257" s="622">
        <f>'7. LISTADO DE PELÍCULAS'!H1036</f>
        <v>0</v>
      </c>
      <c r="I1257" s="623">
        <f>'7. LISTADO DE PELÍCULAS'!I1036</f>
        <v>0</v>
      </c>
      <c r="J1257" s="623">
        <f>'7. LISTADO DE PELÍCULAS'!J1036</f>
        <v>0</v>
      </c>
      <c r="K1257" s="624">
        <f>'7. LISTADO DE PELÍCULAS'!K1036</f>
        <v>0</v>
      </c>
      <c r="L1257" s="622">
        <f>'7. LISTADO DE PELÍCULAS'!L1036</f>
        <v>0</v>
      </c>
      <c r="M1257" s="623">
        <f>'7. LISTADO DE PELÍCULAS'!M1036</f>
        <v>0</v>
      </c>
      <c r="N1257" s="624">
        <f>'7. LISTADO DE PELÍCULAS'!N1036</f>
        <v>0</v>
      </c>
      <c r="O1257" s="32"/>
    </row>
    <row r="1258" spans="2:15" s="352" customFormat="1" ht="35.1" customHeight="1" x14ac:dyDescent="0.25">
      <c r="B1258" s="618">
        <f>'7. LISTADO DE PELÍCULAS'!B1037</f>
        <v>0</v>
      </c>
      <c r="C1258" s="619">
        <f>'7. LISTADO DE PELÍCULAS'!C1037</f>
        <v>0</v>
      </c>
      <c r="D1258" s="618">
        <f>'7. LISTADO DE PELÍCULAS'!D1037</f>
        <v>0</v>
      </c>
      <c r="E1258" s="625" t="e">
        <f>VLOOKUP(D1258,PAÍSES!$A$2:$C$200,3,FALSE)</f>
        <v>#N/A</v>
      </c>
      <c r="F1258" s="622">
        <f>'7. LISTADO DE PELÍCULAS'!F1037</f>
        <v>0</v>
      </c>
      <c r="G1258" s="624">
        <f>'7. LISTADO DE PELÍCULAS'!G1037</f>
        <v>0</v>
      </c>
      <c r="H1258" s="622">
        <f>'7. LISTADO DE PELÍCULAS'!H1037</f>
        <v>0</v>
      </c>
      <c r="I1258" s="623">
        <f>'7. LISTADO DE PELÍCULAS'!I1037</f>
        <v>0</v>
      </c>
      <c r="J1258" s="623">
        <f>'7. LISTADO DE PELÍCULAS'!J1037</f>
        <v>0</v>
      </c>
      <c r="K1258" s="624">
        <f>'7. LISTADO DE PELÍCULAS'!K1037</f>
        <v>0</v>
      </c>
      <c r="L1258" s="622">
        <f>'7. LISTADO DE PELÍCULAS'!L1037</f>
        <v>0</v>
      </c>
      <c r="M1258" s="623">
        <f>'7. LISTADO DE PELÍCULAS'!M1037</f>
        <v>0</v>
      </c>
      <c r="N1258" s="624">
        <f>'7. LISTADO DE PELÍCULAS'!N1037</f>
        <v>0</v>
      </c>
      <c r="O1258" s="32"/>
    </row>
    <row r="1259" spans="2:15" s="352" customFormat="1" ht="35.1" customHeight="1" x14ac:dyDescent="0.25">
      <c r="B1259" s="618">
        <f>'7. LISTADO DE PELÍCULAS'!B1038</f>
        <v>0</v>
      </c>
      <c r="C1259" s="619">
        <f>'7. LISTADO DE PELÍCULAS'!C1038</f>
        <v>0</v>
      </c>
      <c r="D1259" s="618">
        <f>'7. LISTADO DE PELÍCULAS'!D1038</f>
        <v>0</v>
      </c>
      <c r="E1259" s="625" t="e">
        <f>VLOOKUP(D1259,PAÍSES!$A$2:$C$200,3,FALSE)</f>
        <v>#N/A</v>
      </c>
      <c r="F1259" s="622">
        <f>'7. LISTADO DE PELÍCULAS'!F1038</f>
        <v>0</v>
      </c>
      <c r="G1259" s="624">
        <f>'7. LISTADO DE PELÍCULAS'!G1038</f>
        <v>0</v>
      </c>
      <c r="H1259" s="622">
        <f>'7. LISTADO DE PELÍCULAS'!H1038</f>
        <v>0</v>
      </c>
      <c r="I1259" s="623">
        <f>'7. LISTADO DE PELÍCULAS'!I1038</f>
        <v>0</v>
      </c>
      <c r="J1259" s="623">
        <f>'7. LISTADO DE PELÍCULAS'!J1038</f>
        <v>0</v>
      </c>
      <c r="K1259" s="624">
        <f>'7. LISTADO DE PELÍCULAS'!K1038</f>
        <v>0</v>
      </c>
      <c r="L1259" s="622">
        <f>'7. LISTADO DE PELÍCULAS'!L1038</f>
        <v>0</v>
      </c>
      <c r="M1259" s="623">
        <f>'7. LISTADO DE PELÍCULAS'!M1038</f>
        <v>0</v>
      </c>
      <c r="N1259" s="624">
        <f>'7. LISTADO DE PELÍCULAS'!N1038</f>
        <v>0</v>
      </c>
      <c r="O1259" s="32"/>
    </row>
    <row r="1260" spans="2:15" s="352" customFormat="1" ht="35.1" customHeight="1" x14ac:dyDescent="0.25">
      <c r="B1260" s="618">
        <f>'7. LISTADO DE PELÍCULAS'!B1039</f>
        <v>0</v>
      </c>
      <c r="C1260" s="619">
        <f>'7. LISTADO DE PELÍCULAS'!C1039</f>
        <v>0</v>
      </c>
      <c r="D1260" s="618">
        <f>'7. LISTADO DE PELÍCULAS'!D1039</f>
        <v>0</v>
      </c>
      <c r="E1260" s="625" t="e">
        <f>VLOOKUP(D1260,PAÍSES!$A$2:$C$200,3,FALSE)</f>
        <v>#N/A</v>
      </c>
      <c r="F1260" s="622">
        <f>'7. LISTADO DE PELÍCULAS'!F1039</f>
        <v>0</v>
      </c>
      <c r="G1260" s="624">
        <f>'7. LISTADO DE PELÍCULAS'!G1039</f>
        <v>0</v>
      </c>
      <c r="H1260" s="622">
        <f>'7. LISTADO DE PELÍCULAS'!H1039</f>
        <v>0</v>
      </c>
      <c r="I1260" s="623">
        <f>'7. LISTADO DE PELÍCULAS'!I1039</f>
        <v>0</v>
      </c>
      <c r="J1260" s="623">
        <f>'7. LISTADO DE PELÍCULAS'!J1039</f>
        <v>0</v>
      </c>
      <c r="K1260" s="624">
        <f>'7. LISTADO DE PELÍCULAS'!K1039</f>
        <v>0</v>
      </c>
      <c r="L1260" s="622">
        <f>'7. LISTADO DE PELÍCULAS'!L1039</f>
        <v>0</v>
      </c>
      <c r="M1260" s="623">
        <f>'7. LISTADO DE PELÍCULAS'!M1039</f>
        <v>0</v>
      </c>
      <c r="N1260" s="624">
        <f>'7. LISTADO DE PELÍCULAS'!N1039</f>
        <v>0</v>
      </c>
      <c r="O1260" s="32"/>
    </row>
    <row r="1261" spans="2:15" s="352" customFormat="1" ht="35.1" customHeight="1" x14ac:dyDescent="0.25">
      <c r="B1261" s="618">
        <f>'7. LISTADO DE PELÍCULAS'!B1040</f>
        <v>0</v>
      </c>
      <c r="C1261" s="619">
        <f>'7. LISTADO DE PELÍCULAS'!C1040</f>
        <v>0</v>
      </c>
      <c r="D1261" s="618">
        <f>'7. LISTADO DE PELÍCULAS'!D1040</f>
        <v>0</v>
      </c>
      <c r="E1261" s="625" t="e">
        <f>VLOOKUP(D1261,PAÍSES!$A$2:$C$200,3,FALSE)</f>
        <v>#N/A</v>
      </c>
      <c r="F1261" s="622">
        <f>'7. LISTADO DE PELÍCULAS'!F1040</f>
        <v>0</v>
      </c>
      <c r="G1261" s="624">
        <f>'7. LISTADO DE PELÍCULAS'!G1040</f>
        <v>0</v>
      </c>
      <c r="H1261" s="622">
        <f>'7. LISTADO DE PELÍCULAS'!H1040</f>
        <v>0</v>
      </c>
      <c r="I1261" s="623">
        <f>'7. LISTADO DE PELÍCULAS'!I1040</f>
        <v>0</v>
      </c>
      <c r="J1261" s="623">
        <f>'7. LISTADO DE PELÍCULAS'!J1040</f>
        <v>0</v>
      </c>
      <c r="K1261" s="624">
        <f>'7. LISTADO DE PELÍCULAS'!K1040</f>
        <v>0</v>
      </c>
      <c r="L1261" s="622">
        <f>'7. LISTADO DE PELÍCULAS'!L1040</f>
        <v>0</v>
      </c>
      <c r="M1261" s="623">
        <f>'7. LISTADO DE PELÍCULAS'!M1040</f>
        <v>0</v>
      </c>
      <c r="N1261" s="624">
        <f>'7. LISTADO DE PELÍCULAS'!N1040</f>
        <v>0</v>
      </c>
      <c r="O1261" s="32"/>
    </row>
    <row r="1262" spans="2:15" s="352" customFormat="1" ht="35.1" customHeight="1" x14ac:dyDescent="0.25">
      <c r="B1262" s="618">
        <f>'7. LISTADO DE PELÍCULAS'!B1041</f>
        <v>0</v>
      </c>
      <c r="C1262" s="619">
        <f>'7. LISTADO DE PELÍCULAS'!C1041</f>
        <v>0</v>
      </c>
      <c r="D1262" s="618">
        <f>'7. LISTADO DE PELÍCULAS'!D1041</f>
        <v>0</v>
      </c>
      <c r="E1262" s="625" t="e">
        <f>VLOOKUP(D1262,PAÍSES!$A$2:$C$200,3,FALSE)</f>
        <v>#N/A</v>
      </c>
      <c r="F1262" s="622">
        <f>'7. LISTADO DE PELÍCULAS'!F1041</f>
        <v>0</v>
      </c>
      <c r="G1262" s="624">
        <f>'7. LISTADO DE PELÍCULAS'!G1041</f>
        <v>0</v>
      </c>
      <c r="H1262" s="622">
        <f>'7. LISTADO DE PELÍCULAS'!H1041</f>
        <v>0</v>
      </c>
      <c r="I1262" s="623">
        <f>'7. LISTADO DE PELÍCULAS'!I1041</f>
        <v>0</v>
      </c>
      <c r="J1262" s="623">
        <f>'7. LISTADO DE PELÍCULAS'!J1041</f>
        <v>0</v>
      </c>
      <c r="K1262" s="624">
        <f>'7. LISTADO DE PELÍCULAS'!K1041</f>
        <v>0</v>
      </c>
      <c r="L1262" s="622">
        <f>'7. LISTADO DE PELÍCULAS'!L1041</f>
        <v>0</v>
      </c>
      <c r="M1262" s="623">
        <f>'7. LISTADO DE PELÍCULAS'!M1041</f>
        <v>0</v>
      </c>
      <c r="N1262" s="624">
        <f>'7. LISTADO DE PELÍCULAS'!N1041</f>
        <v>0</v>
      </c>
      <c r="O1262" s="32"/>
    </row>
    <row r="1263" spans="2:15" s="352" customFormat="1" ht="35.1" customHeight="1" x14ac:dyDescent="0.25">
      <c r="B1263" s="618">
        <f>'7. LISTADO DE PELÍCULAS'!B1042</f>
        <v>0</v>
      </c>
      <c r="C1263" s="619">
        <f>'7. LISTADO DE PELÍCULAS'!C1042</f>
        <v>0</v>
      </c>
      <c r="D1263" s="618">
        <f>'7. LISTADO DE PELÍCULAS'!D1042</f>
        <v>0</v>
      </c>
      <c r="E1263" s="625" t="e">
        <f>VLOOKUP(D1263,PAÍSES!$A$2:$C$200,3,FALSE)</f>
        <v>#N/A</v>
      </c>
      <c r="F1263" s="622">
        <f>'7. LISTADO DE PELÍCULAS'!F1042</f>
        <v>0</v>
      </c>
      <c r="G1263" s="624">
        <f>'7. LISTADO DE PELÍCULAS'!G1042</f>
        <v>0</v>
      </c>
      <c r="H1263" s="622">
        <f>'7. LISTADO DE PELÍCULAS'!H1042</f>
        <v>0</v>
      </c>
      <c r="I1263" s="623">
        <f>'7. LISTADO DE PELÍCULAS'!I1042</f>
        <v>0</v>
      </c>
      <c r="J1263" s="623">
        <f>'7. LISTADO DE PELÍCULAS'!J1042</f>
        <v>0</v>
      </c>
      <c r="K1263" s="624">
        <f>'7. LISTADO DE PELÍCULAS'!K1042</f>
        <v>0</v>
      </c>
      <c r="L1263" s="622">
        <f>'7. LISTADO DE PELÍCULAS'!L1042</f>
        <v>0</v>
      </c>
      <c r="M1263" s="623">
        <f>'7. LISTADO DE PELÍCULAS'!M1042</f>
        <v>0</v>
      </c>
      <c r="N1263" s="624">
        <f>'7. LISTADO DE PELÍCULAS'!N1042</f>
        <v>0</v>
      </c>
      <c r="O1263" s="32"/>
    </row>
    <row r="1264" spans="2:15" s="352" customFormat="1" ht="35.1" customHeight="1" x14ac:dyDescent="0.25">
      <c r="B1264" s="618">
        <f>'7. LISTADO DE PELÍCULAS'!B1043</f>
        <v>0</v>
      </c>
      <c r="C1264" s="619">
        <f>'7. LISTADO DE PELÍCULAS'!C1043</f>
        <v>0</v>
      </c>
      <c r="D1264" s="618">
        <f>'7. LISTADO DE PELÍCULAS'!D1043</f>
        <v>0</v>
      </c>
      <c r="E1264" s="625" t="e">
        <f>VLOOKUP(D1264,PAÍSES!$A$2:$C$200,3,FALSE)</f>
        <v>#N/A</v>
      </c>
      <c r="F1264" s="622">
        <f>'7. LISTADO DE PELÍCULAS'!F1043</f>
        <v>0</v>
      </c>
      <c r="G1264" s="624">
        <f>'7. LISTADO DE PELÍCULAS'!G1043</f>
        <v>0</v>
      </c>
      <c r="H1264" s="622">
        <f>'7. LISTADO DE PELÍCULAS'!H1043</f>
        <v>0</v>
      </c>
      <c r="I1264" s="623">
        <f>'7. LISTADO DE PELÍCULAS'!I1043</f>
        <v>0</v>
      </c>
      <c r="J1264" s="623">
        <f>'7. LISTADO DE PELÍCULAS'!J1043</f>
        <v>0</v>
      </c>
      <c r="K1264" s="624">
        <f>'7. LISTADO DE PELÍCULAS'!K1043</f>
        <v>0</v>
      </c>
      <c r="L1264" s="622">
        <f>'7. LISTADO DE PELÍCULAS'!L1043</f>
        <v>0</v>
      </c>
      <c r="M1264" s="623">
        <f>'7. LISTADO DE PELÍCULAS'!M1043</f>
        <v>0</v>
      </c>
      <c r="N1264" s="624">
        <f>'7. LISTADO DE PELÍCULAS'!N1043</f>
        <v>0</v>
      </c>
      <c r="O1264" s="32"/>
    </row>
    <row r="1265" spans="2:15" s="352" customFormat="1" ht="35.1" customHeight="1" x14ac:dyDescent="0.25">
      <c r="B1265" s="618">
        <f>'7. LISTADO DE PELÍCULAS'!B1044</f>
        <v>0</v>
      </c>
      <c r="C1265" s="619">
        <f>'7. LISTADO DE PELÍCULAS'!C1044</f>
        <v>0</v>
      </c>
      <c r="D1265" s="618">
        <f>'7. LISTADO DE PELÍCULAS'!D1044</f>
        <v>0</v>
      </c>
      <c r="E1265" s="625" t="e">
        <f>VLOOKUP(D1265,PAÍSES!$A$2:$C$200,3,FALSE)</f>
        <v>#N/A</v>
      </c>
      <c r="F1265" s="622">
        <f>'7. LISTADO DE PELÍCULAS'!F1044</f>
        <v>0</v>
      </c>
      <c r="G1265" s="624">
        <f>'7. LISTADO DE PELÍCULAS'!G1044</f>
        <v>0</v>
      </c>
      <c r="H1265" s="622">
        <f>'7. LISTADO DE PELÍCULAS'!H1044</f>
        <v>0</v>
      </c>
      <c r="I1265" s="623">
        <f>'7. LISTADO DE PELÍCULAS'!I1044</f>
        <v>0</v>
      </c>
      <c r="J1265" s="623">
        <f>'7. LISTADO DE PELÍCULAS'!J1044</f>
        <v>0</v>
      </c>
      <c r="K1265" s="624">
        <f>'7. LISTADO DE PELÍCULAS'!K1044</f>
        <v>0</v>
      </c>
      <c r="L1265" s="622">
        <f>'7. LISTADO DE PELÍCULAS'!L1044</f>
        <v>0</v>
      </c>
      <c r="M1265" s="623">
        <f>'7. LISTADO DE PELÍCULAS'!M1044</f>
        <v>0</v>
      </c>
      <c r="N1265" s="624">
        <f>'7. LISTADO DE PELÍCULAS'!N1044</f>
        <v>0</v>
      </c>
      <c r="O1265" s="32"/>
    </row>
    <row r="1266" spans="2:15" s="352" customFormat="1" ht="35.1" customHeight="1" x14ac:dyDescent="0.25">
      <c r="B1266" s="618">
        <f>'7. LISTADO DE PELÍCULAS'!B1045</f>
        <v>0</v>
      </c>
      <c r="C1266" s="619">
        <f>'7. LISTADO DE PELÍCULAS'!C1045</f>
        <v>0</v>
      </c>
      <c r="D1266" s="618">
        <f>'7. LISTADO DE PELÍCULAS'!D1045</f>
        <v>0</v>
      </c>
      <c r="E1266" s="625" t="e">
        <f>VLOOKUP(D1266,PAÍSES!$A$2:$C$200,3,FALSE)</f>
        <v>#N/A</v>
      </c>
      <c r="F1266" s="622">
        <f>'7. LISTADO DE PELÍCULAS'!F1045</f>
        <v>0</v>
      </c>
      <c r="G1266" s="624">
        <f>'7. LISTADO DE PELÍCULAS'!G1045</f>
        <v>0</v>
      </c>
      <c r="H1266" s="622">
        <f>'7. LISTADO DE PELÍCULAS'!H1045</f>
        <v>0</v>
      </c>
      <c r="I1266" s="623">
        <f>'7. LISTADO DE PELÍCULAS'!I1045</f>
        <v>0</v>
      </c>
      <c r="J1266" s="623">
        <f>'7. LISTADO DE PELÍCULAS'!J1045</f>
        <v>0</v>
      </c>
      <c r="K1266" s="624">
        <f>'7. LISTADO DE PELÍCULAS'!K1045</f>
        <v>0</v>
      </c>
      <c r="L1266" s="622">
        <f>'7. LISTADO DE PELÍCULAS'!L1045</f>
        <v>0</v>
      </c>
      <c r="M1266" s="623">
        <f>'7. LISTADO DE PELÍCULAS'!M1045</f>
        <v>0</v>
      </c>
      <c r="N1266" s="624">
        <f>'7. LISTADO DE PELÍCULAS'!N1045</f>
        <v>0</v>
      </c>
      <c r="O1266" s="32"/>
    </row>
    <row r="1267" spans="2:15" s="352" customFormat="1" ht="35.1" customHeight="1" x14ac:dyDescent="0.25">
      <c r="B1267" s="618">
        <f>'7. LISTADO DE PELÍCULAS'!B1046</f>
        <v>0</v>
      </c>
      <c r="C1267" s="619">
        <f>'7. LISTADO DE PELÍCULAS'!C1046</f>
        <v>0</v>
      </c>
      <c r="D1267" s="618">
        <f>'7. LISTADO DE PELÍCULAS'!D1046</f>
        <v>0</v>
      </c>
      <c r="E1267" s="625" t="e">
        <f>VLOOKUP(D1267,PAÍSES!$A$2:$C$200,3,FALSE)</f>
        <v>#N/A</v>
      </c>
      <c r="F1267" s="622">
        <f>'7. LISTADO DE PELÍCULAS'!F1046</f>
        <v>0</v>
      </c>
      <c r="G1267" s="624">
        <f>'7. LISTADO DE PELÍCULAS'!G1046</f>
        <v>0</v>
      </c>
      <c r="H1267" s="622">
        <f>'7. LISTADO DE PELÍCULAS'!H1046</f>
        <v>0</v>
      </c>
      <c r="I1267" s="623">
        <f>'7. LISTADO DE PELÍCULAS'!I1046</f>
        <v>0</v>
      </c>
      <c r="J1267" s="623">
        <f>'7. LISTADO DE PELÍCULAS'!J1046</f>
        <v>0</v>
      </c>
      <c r="K1267" s="624">
        <f>'7. LISTADO DE PELÍCULAS'!K1046</f>
        <v>0</v>
      </c>
      <c r="L1267" s="622">
        <f>'7. LISTADO DE PELÍCULAS'!L1046</f>
        <v>0</v>
      </c>
      <c r="M1267" s="623">
        <f>'7. LISTADO DE PELÍCULAS'!M1046</f>
        <v>0</v>
      </c>
      <c r="N1267" s="624">
        <f>'7. LISTADO DE PELÍCULAS'!N1046</f>
        <v>0</v>
      </c>
      <c r="O1267" s="32"/>
    </row>
    <row r="1268" spans="2:15" s="352" customFormat="1" ht="35.1" customHeight="1" x14ac:dyDescent="0.25">
      <c r="B1268" s="618">
        <f>'7. LISTADO DE PELÍCULAS'!B1047</f>
        <v>0</v>
      </c>
      <c r="C1268" s="619">
        <f>'7. LISTADO DE PELÍCULAS'!C1047</f>
        <v>0</v>
      </c>
      <c r="D1268" s="618">
        <f>'7. LISTADO DE PELÍCULAS'!D1047</f>
        <v>0</v>
      </c>
      <c r="E1268" s="625" t="e">
        <f>VLOOKUP(D1268,PAÍSES!$A$2:$C$200,3,FALSE)</f>
        <v>#N/A</v>
      </c>
      <c r="F1268" s="622">
        <f>'7. LISTADO DE PELÍCULAS'!F1047</f>
        <v>0</v>
      </c>
      <c r="G1268" s="624">
        <f>'7. LISTADO DE PELÍCULAS'!G1047</f>
        <v>0</v>
      </c>
      <c r="H1268" s="622">
        <f>'7. LISTADO DE PELÍCULAS'!H1047</f>
        <v>0</v>
      </c>
      <c r="I1268" s="623">
        <f>'7. LISTADO DE PELÍCULAS'!I1047</f>
        <v>0</v>
      </c>
      <c r="J1268" s="623">
        <f>'7. LISTADO DE PELÍCULAS'!J1047</f>
        <v>0</v>
      </c>
      <c r="K1268" s="624">
        <f>'7. LISTADO DE PELÍCULAS'!K1047</f>
        <v>0</v>
      </c>
      <c r="L1268" s="622">
        <f>'7. LISTADO DE PELÍCULAS'!L1047</f>
        <v>0</v>
      </c>
      <c r="M1268" s="623">
        <f>'7. LISTADO DE PELÍCULAS'!M1047</f>
        <v>0</v>
      </c>
      <c r="N1268" s="624">
        <f>'7. LISTADO DE PELÍCULAS'!N1047</f>
        <v>0</v>
      </c>
      <c r="O1268" s="32"/>
    </row>
    <row r="1269" spans="2:15" s="352" customFormat="1" ht="35.1" customHeight="1" x14ac:dyDescent="0.25">
      <c r="B1269" s="618">
        <f>'7. LISTADO DE PELÍCULAS'!B1048</f>
        <v>0</v>
      </c>
      <c r="C1269" s="619">
        <f>'7. LISTADO DE PELÍCULAS'!C1048</f>
        <v>0</v>
      </c>
      <c r="D1269" s="618">
        <f>'7. LISTADO DE PELÍCULAS'!D1048</f>
        <v>0</v>
      </c>
      <c r="E1269" s="625" t="e">
        <f>VLOOKUP(D1269,PAÍSES!$A$2:$C$200,3,FALSE)</f>
        <v>#N/A</v>
      </c>
      <c r="F1269" s="622">
        <f>'7. LISTADO DE PELÍCULAS'!F1048</f>
        <v>0</v>
      </c>
      <c r="G1269" s="624">
        <f>'7. LISTADO DE PELÍCULAS'!G1048</f>
        <v>0</v>
      </c>
      <c r="H1269" s="622">
        <f>'7. LISTADO DE PELÍCULAS'!H1048</f>
        <v>0</v>
      </c>
      <c r="I1269" s="623">
        <f>'7. LISTADO DE PELÍCULAS'!I1048</f>
        <v>0</v>
      </c>
      <c r="J1269" s="623">
        <f>'7. LISTADO DE PELÍCULAS'!J1048</f>
        <v>0</v>
      </c>
      <c r="K1269" s="624">
        <f>'7. LISTADO DE PELÍCULAS'!K1048</f>
        <v>0</v>
      </c>
      <c r="L1269" s="622">
        <f>'7. LISTADO DE PELÍCULAS'!L1048</f>
        <v>0</v>
      </c>
      <c r="M1269" s="623">
        <f>'7. LISTADO DE PELÍCULAS'!M1048</f>
        <v>0</v>
      </c>
      <c r="N1269" s="624">
        <f>'7. LISTADO DE PELÍCULAS'!N1048</f>
        <v>0</v>
      </c>
      <c r="O1269" s="32"/>
    </row>
    <row r="1270" spans="2:15" s="352" customFormat="1" ht="35.1" customHeight="1" x14ac:dyDescent="0.25">
      <c r="B1270" s="618">
        <f>'7. LISTADO DE PELÍCULAS'!B1049</f>
        <v>0</v>
      </c>
      <c r="C1270" s="619">
        <f>'7. LISTADO DE PELÍCULAS'!C1049</f>
        <v>0</v>
      </c>
      <c r="D1270" s="618">
        <f>'7. LISTADO DE PELÍCULAS'!D1049</f>
        <v>0</v>
      </c>
      <c r="E1270" s="625" t="e">
        <f>VLOOKUP(D1270,PAÍSES!$A$2:$C$200,3,FALSE)</f>
        <v>#N/A</v>
      </c>
      <c r="F1270" s="622">
        <f>'7. LISTADO DE PELÍCULAS'!F1049</f>
        <v>0</v>
      </c>
      <c r="G1270" s="624">
        <f>'7. LISTADO DE PELÍCULAS'!G1049</f>
        <v>0</v>
      </c>
      <c r="H1270" s="622">
        <f>'7. LISTADO DE PELÍCULAS'!H1049</f>
        <v>0</v>
      </c>
      <c r="I1270" s="623">
        <f>'7. LISTADO DE PELÍCULAS'!I1049</f>
        <v>0</v>
      </c>
      <c r="J1270" s="623">
        <f>'7. LISTADO DE PELÍCULAS'!J1049</f>
        <v>0</v>
      </c>
      <c r="K1270" s="624">
        <f>'7. LISTADO DE PELÍCULAS'!K1049</f>
        <v>0</v>
      </c>
      <c r="L1270" s="622">
        <f>'7. LISTADO DE PELÍCULAS'!L1049</f>
        <v>0</v>
      </c>
      <c r="M1270" s="623">
        <f>'7. LISTADO DE PELÍCULAS'!M1049</f>
        <v>0</v>
      </c>
      <c r="N1270" s="624">
        <f>'7. LISTADO DE PELÍCULAS'!N1049</f>
        <v>0</v>
      </c>
      <c r="O1270" s="32"/>
    </row>
    <row r="1271" spans="2:15" s="352" customFormat="1" ht="35.1" customHeight="1" x14ac:dyDescent="0.25">
      <c r="B1271" s="618">
        <f>'7. LISTADO DE PELÍCULAS'!B1050</f>
        <v>0</v>
      </c>
      <c r="C1271" s="619">
        <f>'7. LISTADO DE PELÍCULAS'!C1050</f>
        <v>0</v>
      </c>
      <c r="D1271" s="618">
        <f>'7. LISTADO DE PELÍCULAS'!D1050</f>
        <v>0</v>
      </c>
      <c r="E1271" s="625" t="e">
        <f>VLOOKUP(D1271,PAÍSES!$A$2:$C$200,3,FALSE)</f>
        <v>#N/A</v>
      </c>
      <c r="F1271" s="622">
        <f>'7. LISTADO DE PELÍCULAS'!F1050</f>
        <v>0</v>
      </c>
      <c r="G1271" s="624">
        <f>'7. LISTADO DE PELÍCULAS'!G1050</f>
        <v>0</v>
      </c>
      <c r="H1271" s="622">
        <f>'7. LISTADO DE PELÍCULAS'!H1050</f>
        <v>0</v>
      </c>
      <c r="I1271" s="623">
        <f>'7. LISTADO DE PELÍCULAS'!I1050</f>
        <v>0</v>
      </c>
      <c r="J1271" s="623">
        <f>'7. LISTADO DE PELÍCULAS'!J1050</f>
        <v>0</v>
      </c>
      <c r="K1271" s="624">
        <f>'7. LISTADO DE PELÍCULAS'!K1050</f>
        <v>0</v>
      </c>
      <c r="L1271" s="622">
        <f>'7. LISTADO DE PELÍCULAS'!L1050</f>
        <v>0</v>
      </c>
      <c r="M1271" s="623">
        <f>'7. LISTADO DE PELÍCULAS'!M1050</f>
        <v>0</v>
      </c>
      <c r="N1271" s="624">
        <f>'7. LISTADO DE PELÍCULAS'!N1050</f>
        <v>0</v>
      </c>
      <c r="O1271" s="32"/>
    </row>
    <row r="1272" spans="2:15" s="352" customFormat="1" ht="35.1" customHeight="1" x14ac:dyDescent="0.25">
      <c r="B1272" s="618">
        <f>'7. LISTADO DE PELÍCULAS'!B1051</f>
        <v>0</v>
      </c>
      <c r="C1272" s="619">
        <f>'7. LISTADO DE PELÍCULAS'!C1051</f>
        <v>0</v>
      </c>
      <c r="D1272" s="618">
        <f>'7. LISTADO DE PELÍCULAS'!D1051</f>
        <v>0</v>
      </c>
      <c r="E1272" s="625" t="e">
        <f>VLOOKUP(D1272,PAÍSES!$A$2:$C$200,3,FALSE)</f>
        <v>#N/A</v>
      </c>
      <c r="F1272" s="622">
        <f>'7. LISTADO DE PELÍCULAS'!F1051</f>
        <v>0</v>
      </c>
      <c r="G1272" s="624">
        <f>'7. LISTADO DE PELÍCULAS'!G1051</f>
        <v>0</v>
      </c>
      <c r="H1272" s="622">
        <f>'7. LISTADO DE PELÍCULAS'!H1051</f>
        <v>0</v>
      </c>
      <c r="I1272" s="623">
        <f>'7. LISTADO DE PELÍCULAS'!I1051</f>
        <v>0</v>
      </c>
      <c r="J1272" s="623">
        <f>'7. LISTADO DE PELÍCULAS'!J1051</f>
        <v>0</v>
      </c>
      <c r="K1272" s="624">
        <f>'7. LISTADO DE PELÍCULAS'!K1051</f>
        <v>0</v>
      </c>
      <c r="L1272" s="622">
        <f>'7. LISTADO DE PELÍCULAS'!L1051</f>
        <v>0</v>
      </c>
      <c r="M1272" s="623">
        <f>'7. LISTADO DE PELÍCULAS'!M1051</f>
        <v>0</v>
      </c>
      <c r="N1272" s="624">
        <f>'7. LISTADO DE PELÍCULAS'!N1051</f>
        <v>0</v>
      </c>
      <c r="O1272" s="32"/>
    </row>
    <row r="1273" spans="2:15" s="352" customFormat="1" ht="35.1" customHeight="1" x14ac:dyDescent="0.25">
      <c r="B1273" s="618">
        <f>'7. LISTADO DE PELÍCULAS'!B1052</f>
        <v>0</v>
      </c>
      <c r="C1273" s="619">
        <f>'7. LISTADO DE PELÍCULAS'!C1052</f>
        <v>0</v>
      </c>
      <c r="D1273" s="618">
        <f>'7. LISTADO DE PELÍCULAS'!D1052</f>
        <v>0</v>
      </c>
      <c r="E1273" s="625" t="e">
        <f>VLOOKUP(D1273,PAÍSES!$A$2:$C$200,3,FALSE)</f>
        <v>#N/A</v>
      </c>
      <c r="F1273" s="622">
        <f>'7. LISTADO DE PELÍCULAS'!F1052</f>
        <v>0</v>
      </c>
      <c r="G1273" s="624">
        <f>'7. LISTADO DE PELÍCULAS'!G1052</f>
        <v>0</v>
      </c>
      <c r="H1273" s="622">
        <f>'7. LISTADO DE PELÍCULAS'!H1052</f>
        <v>0</v>
      </c>
      <c r="I1273" s="623">
        <f>'7. LISTADO DE PELÍCULAS'!I1052</f>
        <v>0</v>
      </c>
      <c r="J1273" s="623">
        <f>'7. LISTADO DE PELÍCULAS'!J1052</f>
        <v>0</v>
      </c>
      <c r="K1273" s="624">
        <f>'7. LISTADO DE PELÍCULAS'!K1052</f>
        <v>0</v>
      </c>
      <c r="L1273" s="622">
        <f>'7. LISTADO DE PELÍCULAS'!L1052</f>
        <v>0</v>
      </c>
      <c r="M1273" s="623">
        <f>'7. LISTADO DE PELÍCULAS'!M1052</f>
        <v>0</v>
      </c>
      <c r="N1273" s="624">
        <f>'7. LISTADO DE PELÍCULAS'!N1052</f>
        <v>0</v>
      </c>
      <c r="O1273" s="32"/>
    </row>
    <row r="1274" spans="2:15" s="352" customFormat="1" ht="35.1" customHeight="1" x14ac:dyDescent="0.25">
      <c r="B1274" s="618">
        <f>'7. LISTADO DE PELÍCULAS'!B1053</f>
        <v>0</v>
      </c>
      <c r="C1274" s="619">
        <f>'7. LISTADO DE PELÍCULAS'!C1053</f>
        <v>0</v>
      </c>
      <c r="D1274" s="618">
        <f>'7. LISTADO DE PELÍCULAS'!D1053</f>
        <v>0</v>
      </c>
      <c r="E1274" s="625" t="e">
        <f>VLOOKUP(D1274,PAÍSES!$A$2:$C$200,3,FALSE)</f>
        <v>#N/A</v>
      </c>
      <c r="F1274" s="622">
        <f>'7. LISTADO DE PELÍCULAS'!F1053</f>
        <v>0</v>
      </c>
      <c r="G1274" s="624">
        <f>'7. LISTADO DE PELÍCULAS'!G1053</f>
        <v>0</v>
      </c>
      <c r="H1274" s="622">
        <f>'7. LISTADO DE PELÍCULAS'!H1053</f>
        <v>0</v>
      </c>
      <c r="I1274" s="623">
        <f>'7. LISTADO DE PELÍCULAS'!I1053</f>
        <v>0</v>
      </c>
      <c r="J1274" s="623">
        <f>'7. LISTADO DE PELÍCULAS'!J1053</f>
        <v>0</v>
      </c>
      <c r="K1274" s="624">
        <f>'7. LISTADO DE PELÍCULAS'!K1053</f>
        <v>0</v>
      </c>
      <c r="L1274" s="622">
        <f>'7. LISTADO DE PELÍCULAS'!L1053</f>
        <v>0</v>
      </c>
      <c r="M1274" s="623">
        <f>'7. LISTADO DE PELÍCULAS'!M1053</f>
        <v>0</v>
      </c>
      <c r="N1274" s="624">
        <f>'7. LISTADO DE PELÍCULAS'!N1053</f>
        <v>0</v>
      </c>
      <c r="O1274" s="32"/>
    </row>
    <row r="1275" spans="2:15" s="352" customFormat="1" ht="35.1" customHeight="1" x14ac:dyDescent="0.25">
      <c r="B1275" s="618">
        <f>'7. LISTADO DE PELÍCULAS'!B1054</f>
        <v>0</v>
      </c>
      <c r="C1275" s="619">
        <f>'7. LISTADO DE PELÍCULAS'!C1054</f>
        <v>0</v>
      </c>
      <c r="D1275" s="618">
        <f>'7. LISTADO DE PELÍCULAS'!D1054</f>
        <v>0</v>
      </c>
      <c r="E1275" s="625" t="e">
        <f>VLOOKUP(D1275,PAÍSES!$A$2:$C$200,3,FALSE)</f>
        <v>#N/A</v>
      </c>
      <c r="F1275" s="622">
        <f>'7. LISTADO DE PELÍCULAS'!F1054</f>
        <v>0</v>
      </c>
      <c r="G1275" s="624">
        <f>'7. LISTADO DE PELÍCULAS'!G1054</f>
        <v>0</v>
      </c>
      <c r="H1275" s="622">
        <f>'7. LISTADO DE PELÍCULAS'!H1054</f>
        <v>0</v>
      </c>
      <c r="I1275" s="623">
        <f>'7. LISTADO DE PELÍCULAS'!I1054</f>
        <v>0</v>
      </c>
      <c r="J1275" s="623">
        <f>'7. LISTADO DE PELÍCULAS'!J1054</f>
        <v>0</v>
      </c>
      <c r="K1275" s="624">
        <f>'7. LISTADO DE PELÍCULAS'!K1054</f>
        <v>0</v>
      </c>
      <c r="L1275" s="622">
        <f>'7. LISTADO DE PELÍCULAS'!L1054</f>
        <v>0</v>
      </c>
      <c r="M1275" s="623">
        <f>'7. LISTADO DE PELÍCULAS'!M1054</f>
        <v>0</v>
      </c>
      <c r="N1275" s="624">
        <f>'7. LISTADO DE PELÍCULAS'!N1054</f>
        <v>0</v>
      </c>
      <c r="O1275" s="32"/>
    </row>
    <row r="1276" spans="2:15" s="352" customFormat="1" ht="35.1" customHeight="1" x14ac:dyDescent="0.25">
      <c r="B1276" s="618">
        <f>'7. LISTADO DE PELÍCULAS'!B1055</f>
        <v>0</v>
      </c>
      <c r="C1276" s="619">
        <f>'7. LISTADO DE PELÍCULAS'!C1055</f>
        <v>0</v>
      </c>
      <c r="D1276" s="618">
        <f>'7. LISTADO DE PELÍCULAS'!D1055</f>
        <v>0</v>
      </c>
      <c r="E1276" s="625" t="e">
        <f>VLOOKUP(D1276,PAÍSES!$A$2:$C$200,3,FALSE)</f>
        <v>#N/A</v>
      </c>
      <c r="F1276" s="622">
        <f>'7. LISTADO DE PELÍCULAS'!F1055</f>
        <v>0</v>
      </c>
      <c r="G1276" s="624">
        <f>'7. LISTADO DE PELÍCULAS'!G1055</f>
        <v>0</v>
      </c>
      <c r="H1276" s="622">
        <f>'7. LISTADO DE PELÍCULAS'!H1055</f>
        <v>0</v>
      </c>
      <c r="I1276" s="623">
        <f>'7. LISTADO DE PELÍCULAS'!I1055</f>
        <v>0</v>
      </c>
      <c r="J1276" s="623">
        <f>'7. LISTADO DE PELÍCULAS'!J1055</f>
        <v>0</v>
      </c>
      <c r="K1276" s="624">
        <f>'7. LISTADO DE PELÍCULAS'!K1055</f>
        <v>0</v>
      </c>
      <c r="L1276" s="622">
        <f>'7. LISTADO DE PELÍCULAS'!L1055</f>
        <v>0</v>
      </c>
      <c r="M1276" s="623">
        <f>'7. LISTADO DE PELÍCULAS'!M1055</f>
        <v>0</v>
      </c>
      <c r="N1276" s="624">
        <f>'7. LISTADO DE PELÍCULAS'!N1055</f>
        <v>0</v>
      </c>
      <c r="O1276" s="32"/>
    </row>
    <row r="1277" spans="2:15" s="352" customFormat="1" ht="35.1" customHeight="1" x14ac:dyDescent="0.25">
      <c r="B1277" s="618">
        <f>'7. LISTADO DE PELÍCULAS'!B1056</f>
        <v>0</v>
      </c>
      <c r="C1277" s="619">
        <f>'7. LISTADO DE PELÍCULAS'!C1056</f>
        <v>0</v>
      </c>
      <c r="D1277" s="618">
        <f>'7. LISTADO DE PELÍCULAS'!D1056</f>
        <v>0</v>
      </c>
      <c r="E1277" s="625" t="e">
        <f>VLOOKUP(D1277,PAÍSES!$A$2:$C$200,3,FALSE)</f>
        <v>#N/A</v>
      </c>
      <c r="F1277" s="622">
        <f>'7. LISTADO DE PELÍCULAS'!F1056</f>
        <v>0</v>
      </c>
      <c r="G1277" s="624">
        <f>'7. LISTADO DE PELÍCULAS'!G1056</f>
        <v>0</v>
      </c>
      <c r="H1277" s="622">
        <f>'7. LISTADO DE PELÍCULAS'!H1056</f>
        <v>0</v>
      </c>
      <c r="I1277" s="623">
        <f>'7. LISTADO DE PELÍCULAS'!I1056</f>
        <v>0</v>
      </c>
      <c r="J1277" s="623">
        <f>'7. LISTADO DE PELÍCULAS'!J1056</f>
        <v>0</v>
      </c>
      <c r="K1277" s="624">
        <f>'7. LISTADO DE PELÍCULAS'!K1056</f>
        <v>0</v>
      </c>
      <c r="L1277" s="622">
        <f>'7. LISTADO DE PELÍCULAS'!L1056</f>
        <v>0</v>
      </c>
      <c r="M1277" s="623">
        <f>'7. LISTADO DE PELÍCULAS'!M1056</f>
        <v>0</v>
      </c>
      <c r="N1277" s="624">
        <f>'7. LISTADO DE PELÍCULAS'!N1056</f>
        <v>0</v>
      </c>
      <c r="O1277" s="32"/>
    </row>
    <row r="1278" spans="2:15" s="352" customFormat="1" ht="35.1" customHeight="1" x14ac:dyDescent="0.25">
      <c r="B1278" s="618">
        <f>'7. LISTADO DE PELÍCULAS'!B1057</f>
        <v>0</v>
      </c>
      <c r="C1278" s="619">
        <f>'7. LISTADO DE PELÍCULAS'!C1057</f>
        <v>0</v>
      </c>
      <c r="D1278" s="618">
        <f>'7. LISTADO DE PELÍCULAS'!D1057</f>
        <v>0</v>
      </c>
      <c r="E1278" s="625" t="e">
        <f>VLOOKUP(D1278,PAÍSES!$A$2:$C$200,3,FALSE)</f>
        <v>#N/A</v>
      </c>
      <c r="F1278" s="622">
        <f>'7. LISTADO DE PELÍCULAS'!F1057</f>
        <v>0</v>
      </c>
      <c r="G1278" s="624">
        <f>'7. LISTADO DE PELÍCULAS'!G1057</f>
        <v>0</v>
      </c>
      <c r="H1278" s="622">
        <f>'7. LISTADO DE PELÍCULAS'!H1057</f>
        <v>0</v>
      </c>
      <c r="I1278" s="623">
        <f>'7. LISTADO DE PELÍCULAS'!I1057</f>
        <v>0</v>
      </c>
      <c r="J1278" s="623">
        <f>'7. LISTADO DE PELÍCULAS'!J1057</f>
        <v>0</v>
      </c>
      <c r="K1278" s="624">
        <f>'7. LISTADO DE PELÍCULAS'!K1057</f>
        <v>0</v>
      </c>
      <c r="L1278" s="622">
        <f>'7. LISTADO DE PELÍCULAS'!L1057</f>
        <v>0</v>
      </c>
      <c r="M1278" s="623">
        <f>'7. LISTADO DE PELÍCULAS'!M1057</f>
        <v>0</v>
      </c>
      <c r="N1278" s="624">
        <f>'7. LISTADO DE PELÍCULAS'!N1057</f>
        <v>0</v>
      </c>
      <c r="O1278" s="32"/>
    </row>
    <row r="1279" spans="2:15" s="352" customFormat="1" ht="35.1" customHeight="1" x14ac:dyDescent="0.25">
      <c r="B1279" s="618">
        <f>'7. LISTADO DE PELÍCULAS'!B1058</f>
        <v>0</v>
      </c>
      <c r="C1279" s="619">
        <f>'7. LISTADO DE PELÍCULAS'!C1058</f>
        <v>0</v>
      </c>
      <c r="D1279" s="618">
        <f>'7. LISTADO DE PELÍCULAS'!D1058</f>
        <v>0</v>
      </c>
      <c r="E1279" s="625" t="e">
        <f>VLOOKUP(D1279,PAÍSES!$A$2:$C$200,3,FALSE)</f>
        <v>#N/A</v>
      </c>
      <c r="F1279" s="622">
        <f>'7. LISTADO DE PELÍCULAS'!F1058</f>
        <v>0</v>
      </c>
      <c r="G1279" s="624">
        <f>'7. LISTADO DE PELÍCULAS'!G1058</f>
        <v>0</v>
      </c>
      <c r="H1279" s="622">
        <f>'7. LISTADO DE PELÍCULAS'!H1058</f>
        <v>0</v>
      </c>
      <c r="I1279" s="623">
        <f>'7. LISTADO DE PELÍCULAS'!I1058</f>
        <v>0</v>
      </c>
      <c r="J1279" s="623">
        <f>'7. LISTADO DE PELÍCULAS'!J1058</f>
        <v>0</v>
      </c>
      <c r="K1279" s="624">
        <f>'7. LISTADO DE PELÍCULAS'!K1058</f>
        <v>0</v>
      </c>
      <c r="L1279" s="622">
        <f>'7. LISTADO DE PELÍCULAS'!L1058</f>
        <v>0</v>
      </c>
      <c r="M1279" s="623">
        <f>'7. LISTADO DE PELÍCULAS'!M1058</f>
        <v>0</v>
      </c>
      <c r="N1279" s="624">
        <f>'7. LISTADO DE PELÍCULAS'!N1058</f>
        <v>0</v>
      </c>
      <c r="O1279" s="32"/>
    </row>
    <row r="1280" spans="2:15" s="352" customFormat="1" ht="35.1" customHeight="1" x14ac:dyDescent="0.25">
      <c r="B1280" s="618">
        <f>'7. LISTADO DE PELÍCULAS'!B1059</f>
        <v>0</v>
      </c>
      <c r="C1280" s="619">
        <f>'7. LISTADO DE PELÍCULAS'!C1059</f>
        <v>0</v>
      </c>
      <c r="D1280" s="618">
        <f>'7. LISTADO DE PELÍCULAS'!D1059</f>
        <v>0</v>
      </c>
      <c r="E1280" s="625" t="e">
        <f>VLOOKUP(D1280,PAÍSES!$A$2:$C$200,3,FALSE)</f>
        <v>#N/A</v>
      </c>
      <c r="F1280" s="622">
        <f>'7. LISTADO DE PELÍCULAS'!F1059</f>
        <v>0</v>
      </c>
      <c r="G1280" s="624">
        <f>'7. LISTADO DE PELÍCULAS'!G1059</f>
        <v>0</v>
      </c>
      <c r="H1280" s="622">
        <f>'7. LISTADO DE PELÍCULAS'!H1059</f>
        <v>0</v>
      </c>
      <c r="I1280" s="623">
        <f>'7. LISTADO DE PELÍCULAS'!I1059</f>
        <v>0</v>
      </c>
      <c r="J1280" s="623">
        <f>'7. LISTADO DE PELÍCULAS'!J1059</f>
        <v>0</v>
      </c>
      <c r="K1280" s="624">
        <f>'7. LISTADO DE PELÍCULAS'!K1059</f>
        <v>0</v>
      </c>
      <c r="L1280" s="622">
        <f>'7. LISTADO DE PELÍCULAS'!L1059</f>
        <v>0</v>
      </c>
      <c r="M1280" s="623">
        <f>'7. LISTADO DE PELÍCULAS'!M1059</f>
        <v>0</v>
      </c>
      <c r="N1280" s="624">
        <f>'7. LISTADO DE PELÍCULAS'!N1059</f>
        <v>0</v>
      </c>
      <c r="O1280" s="32"/>
    </row>
    <row r="1281" spans="2:15" s="352" customFormat="1" ht="35.1" customHeight="1" x14ac:dyDescent="0.25">
      <c r="B1281" s="618">
        <f>'7. LISTADO DE PELÍCULAS'!B1060</f>
        <v>0</v>
      </c>
      <c r="C1281" s="619">
        <f>'7. LISTADO DE PELÍCULAS'!C1060</f>
        <v>0</v>
      </c>
      <c r="D1281" s="618">
        <f>'7. LISTADO DE PELÍCULAS'!D1060</f>
        <v>0</v>
      </c>
      <c r="E1281" s="625" t="e">
        <f>VLOOKUP(D1281,PAÍSES!$A$2:$C$200,3,FALSE)</f>
        <v>#N/A</v>
      </c>
      <c r="F1281" s="622">
        <f>'7. LISTADO DE PELÍCULAS'!F1060</f>
        <v>0</v>
      </c>
      <c r="G1281" s="624">
        <f>'7. LISTADO DE PELÍCULAS'!G1060</f>
        <v>0</v>
      </c>
      <c r="H1281" s="622">
        <f>'7. LISTADO DE PELÍCULAS'!H1060</f>
        <v>0</v>
      </c>
      <c r="I1281" s="623">
        <f>'7. LISTADO DE PELÍCULAS'!I1060</f>
        <v>0</v>
      </c>
      <c r="J1281" s="623">
        <f>'7. LISTADO DE PELÍCULAS'!J1060</f>
        <v>0</v>
      </c>
      <c r="K1281" s="624">
        <f>'7. LISTADO DE PELÍCULAS'!K1060</f>
        <v>0</v>
      </c>
      <c r="L1281" s="622">
        <f>'7. LISTADO DE PELÍCULAS'!L1060</f>
        <v>0</v>
      </c>
      <c r="M1281" s="623">
        <f>'7. LISTADO DE PELÍCULAS'!M1060</f>
        <v>0</v>
      </c>
      <c r="N1281" s="624">
        <f>'7. LISTADO DE PELÍCULAS'!N1060</f>
        <v>0</v>
      </c>
      <c r="O1281" s="32"/>
    </row>
    <row r="1282" spans="2:15" s="352" customFormat="1" ht="35.1" customHeight="1" x14ac:dyDescent="0.25">
      <c r="B1282" s="618">
        <f>'7. LISTADO DE PELÍCULAS'!B1061</f>
        <v>0</v>
      </c>
      <c r="C1282" s="619">
        <f>'7. LISTADO DE PELÍCULAS'!C1061</f>
        <v>0</v>
      </c>
      <c r="D1282" s="618">
        <f>'7. LISTADO DE PELÍCULAS'!D1061</f>
        <v>0</v>
      </c>
      <c r="E1282" s="625" t="e">
        <f>VLOOKUP(D1282,PAÍSES!$A$2:$C$200,3,FALSE)</f>
        <v>#N/A</v>
      </c>
      <c r="F1282" s="622">
        <f>'7. LISTADO DE PELÍCULAS'!F1061</f>
        <v>0</v>
      </c>
      <c r="G1282" s="624">
        <f>'7. LISTADO DE PELÍCULAS'!G1061</f>
        <v>0</v>
      </c>
      <c r="H1282" s="622">
        <f>'7. LISTADO DE PELÍCULAS'!H1061</f>
        <v>0</v>
      </c>
      <c r="I1282" s="623">
        <f>'7. LISTADO DE PELÍCULAS'!I1061</f>
        <v>0</v>
      </c>
      <c r="J1282" s="623">
        <f>'7. LISTADO DE PELÍCULAS'!J1061</f>
        <v>0</v>
      </c>
      <c r="K1282" s="624">
        <f>'7. LISTADO DE PELÍCULAS'!K1061</f>
        <v>0</v>
      </c>
      <c r="L1282" s="622">
        <f>'7. LISTADO DE PELÍCULAS'!L1061</f>
        <v>0</v>
      </c>
      <c r="M1282" s="623">
        <f>'7. LISTADO DE PELÍCULAS'!M1061</f>
        <v>0</v>
      </c>
      <c r="N1282" s="624">
        <f>'7. LISTADO DE PELÍCULAS'!N1061</f>
        <v>0</v>
      </c>
      <c r="O1282" s="32"/>
    </row>
    <row r="1283" spans="2:15" s="352" customFormat="1" ht="35.1" customHeight="1" x14ac:dyDescent="0.25">
      <c r="B1283" s="618">
        <f>'7. LISTADO DE PELÍCULAS'!B1062</f>
        <v>0</v>
      </c>
      <c r="C1283" s="619">
        <f>'7. LISTADO DE PELÍCULAS'!C1062</f>
        <v>0</v>
      </c>
      <c r="D1283" s="618">
        <f>'7. LISTADO DE PELÍCULAS'!D1062</f>
        <v>0</v>
      </c>
      <c r="E1283" s="625" t="e">
        <f>VLOOKUP(D1283,PAÍSES!$A$2:$C$200,3,FALSE)</f>
        <v>#N/A</v>
      </c>
      <c r="F1283" s="622">
        <f>'7. LISTADO DE PELÍCULAS'!F1062</f>
        <v>0</v>
      </c>
      <c r="G1283" s="624">
        <f>'7. LISTADO DE PELÍCULAS'!G1062</f>
        <v>0</v>
      </c>
      <c r="H1283" s="622">
        <f>'7. LISTADO DE PELÍCULAS'!H1062</f>
        <v>0</v>
      </c>
      <c r="I1283" s="623">
        <f>'7. LISTADO DE PELÍCULAS'!I1062</f>
        <v>0</v>
      </c>
      <c r="J1283" s="623">
        <f>'7. LISTADO DE PELÍCULAS'!J1062</f>
        <v>0</v>
      </c>
      <c r="K1283" s="624">
        <f>'7. LISTADO DE PELÍCULAS'!K1062</f>
        <v>0</v>
      </c>
      <c r="L1283" s="622">
        <f>'7. LISTADO DE PELÍCULAS'!L1062</f>
        <v>0</v>
      </c>
      <c r="M1283" s="623">
        <f>'7. LISTADO DE PELÍCULAS'!M1062</f>
        <v>0</v>
      </c>
      <c r="N1283" s="624">
        <f>'7. LISTADO DE PELÍCULAS'!N1062</f>
        <v>0</v>
      </c>
      <c r="O1283" s="32"/>
    </row>
    <row r="1284" spans="2:15" s="352" customFormat="1" ht="35.1" customHeight="1" x14ac:dyDescent="0.25">
      <c r="B1284" s="618">
        <f>'7. LISTADO DE PELÍCULAS'!B1063</f>
        <v>0</v>
      </c>
      <c r="C1284" s="619">
        <f>'7. LISTADO DE PELÍCULAS'!C1063</f>
        <v>0</v>
      </c>
      <c r="D1284" s="618">
        <f>'7. LISTADO DE PELÍCULAS'!D1063</f>
        <v>0</v>
      </c>
      <c r="E1284" s="625" t="e">
        <f>VLOOKUP(D1284,PAÍSES!$A$2:$C$200,3,FALSE)</f>
        <v>#N/A</v>
      </c>
      <c r="F1284" s="622">
        <f>'7. LISTADO DE PELÍCULAS'!F1063</f>
        <v>0</v>
      </c>
      <c r="G1284" s="624">
        <f>'7. LISTADO DE PELÍCULAS'!G1063</f>
        <v>0</v>
      </c>
      <c r="H1284" s="622">
        <f>'7. LISTADO DE PELÍCULAS'!H1063</f>
        <v>0</v>
      </c>
      <c r="I1284" s="623">
        <f>'7. LISTADO DE PELÍCULAS'!I1063</f>
        <v>0</v>
      </c>
      <c r="J1284" s="623">
        <f>'7. LISTADO DE PELÍCULAS'!J1063</f>
        <v>0</v>
      </c>
      <c r="K1284" s="624">
        <f>'7. LISTADO DE PELÍCULAS'!K1063</f>
        <v>0</v>
      </c>
      <c r="L1284" s="622">
        <f>'7. LISTADO DE PELÍCULAS'!L1063</f>
        <v>0</v>
      </c>
      <c r="M1284" s="623">
        <f>'7. LISTADO DE PELÍCULAS'!M1063</f>
        <v>0</v>
      </c>
      <c r="N1284" s="624">
        <f>'7. LISTADO DE PELÍCULAS'!N1063</f>
        <v>0</v>
      </c>
      <c r="O1284" s="32"/>
    </row>
    <row r="1285" spans="2:15" s="352" customFormat="1" ht="35.1" customHeight="1" x14ac:dyDescent="0.25">
      <c r="B1285" s="618">
        <f>'7. LISTADO DE PELÍCULAS'!B1064</f>
        <v>0</v>
      </c>
      <c r="C1285" s="619">
        <f>'7. LISTADO DE PELÍCULAS'!C1064</f>
        <v>0</v>
      </c>
      <c r="D1285" s="618">
        <f>'7. LISTADO DE PELÍCULAS'!D1064</f>
        <v>0</v>
      </c>
      <c r="E1285" s="625" t="e">
        <f>VLOOKUP(D1285,PAÍSES!$A$2:$C$200,3,FALSE)</f>
        <v>#N/A</v>
      </c>
      <c r="F1285" s="622">
        <f>'7. LISTADO DE PELÍCULAS'!F1064</f>
        <v>0</v>
      </c>
      <c r="G1285" s="624">
        <f>'7. LISTADO DE PELÍCULAS'!G1064</f>
        <v>0</v>
      </c>
      <c r="H1285" s="622">
        <f>'7. LISTADO DE PELÍCULAS'!H1064</f>
        <v>0</v>
      </c>
      <c r="I1285" s="623">
        <f>'7. LISTADO DE PELÍCULAS'!I1064</f>
        <v>0</v>
      </c>
      <c r="J1285" s="623">
        <f>'7. LISTADO DE PELÍCULAS'!J1064</f>
        <v>0</v>
      </c>
      <c r="K1285" s="624">
        <f>'7. LISTADO DE PELÍCULAS'!K1064</f>
        <v>0</v>
      </c>
      <c r="L1285" s="622">
        <f>'7. LISTADO DE PELÍCULAS'!L1064</f>
        <v>0</v>
      </c>
      <c r="M1285" s="623">
        <f>'7. LISTADO DE PELÍCULAS'!M1064</f>
        <v>0</v>
      </c>
      <c r="N1285" s="624">
        <f>'7. LISTADO DE PELÍCULAS'!N1064</f>
        <v>0</v>
      </c>
      <c r="O1285" s="32"/>
    </row>
    <row r="1286" spans="2:15" s="352" customFormat="1" ht="35.1" customHeight="1" x14ac:dyDescent="0.25">
      <c r="B1286" s="618">
        <f>'7. LISTADO DE PELÍCULAS'!B1065</f>
        <v>0</v>
      </c>
      <c r="C1286" s="619">
        <f>'7. LISTADO DE PELÍCULAS'!C1065</f>
        <v>0</v>
      </c>
      <c r="D1286" s="618">
        <f>'7. LISTADO DE PELÍCULAS'!D1065</f>
        <v>0</v>
      </c>
      <c r="E1286" s="625" t="e">
        <f>VLOOKUP(D1286,PAÍSES!$A$2:$C$200,3,FALSE)</f>
        <v>#N/A</v>
      </c>
      <c r="F1286" s="622">
        <f>'7. LISTADO DE PELÍCULAS'!F1065</f>
        <v>0</v>
      </c>
      <c r="G1286" s="624">
        <f>'7. LISTADO DE PELÍCULAS'!G1065</f>
        <v>0</v>
      </c>
      <c r="H1286" s="622">
        <f>'7. LISTADO DE PELÍCULAS'!H1065</f>
        <v>0</v>
      </c>
      <c r="I1286" s="623">
        <f>'7. LISTADO DE PELÍCULAS'!I1065</f>
        <v>0</v>
      </c>
      <c r="J1286" s="623">
        <f>'7. LISTADO DE PELÍCULAS'!J1065</f>
        <v>0</v>
      </c>
      <c r="K1286" s="624">
        <f>'7. LISTADO DE PELÍCULAS'!K1065</f>
        <v>0</v>
      </c>
      <c r="L1286" s="622">
        <f>'7. LISTADO DE PELÍCULAS'!L1065</f>
        <v>0</v>
      </c>
      <c r="M1286" s="623">
        <f>'7. LISTADO DE PELÍCULAS'!M1065</f>
        <v>0</v>
      </c>
      <c r="N1286" s="624">
        <f>'7. LISTADO DE PELÍCULAS'!N1065</f>
        <v>0</v>
      </c>
      <c r="O1286" s="32"/>
    </row>
    <row r="1287" spans="2:15" s="352" customFormat="1" ht="35.1" customHeight="1" x14ac:dyDescent="0.25">
      <c r="B1287" s="618">
        <f>'7. LISTADO DE PELÍCULAS'!B1066</f>
        <v>0</v>
      </c>
      <c r="C1287" s="619">
        <f>'7. LISTADO DE PELÍCULAS'!C1066</f>
        <v>0</v>
      </c>
      <c r="D1287" s="618">
        <f>'7. LISTADO DE PELÍCULAS'!D1066</f>
        <v>0</v>
      </c>
      <c r="E1287" s="625" t="e">
        <f>VLOOKUP(D1287,PAÍSES!$A$2:$C$200,3,FALSE)</f>
        <v>#N/A</v>
      </c>
      <c r="F1287" s="622">
        <f>'7. LISTADO DE PELÍCULAS'!F1066</f>
        <v>0</v>
      </c>
      <c r="G1287" s="624">
        <f>'7. LISTADO DE PELÍCULAS'!G1066</f>
        <v>0</v>
      </c>
      <c r="H1287" s="622">
        <f>'7. LISTADO DE PELÍCULAS'!H1066</f>
        <v>0</v>
      </c>
      <c r="I1287" s="623">
        <f>'7. LISTADO DE PELÍCULAS'!I1066</f>
        <v>0</v>
      </c>
      <c r="J1287" s="623">
        <f>'7. LISTADO DE PELÍCULAS'!J1066</f>
        <v>0</v>
      </c>
      <c r="K1287" s="624">
        <f>'7. LISTADO DE PELÍCULAS'!K1066</f>
        <v>0</v>
      </c>
      <c r="L1287" s="622">
        <f>'7. LISTADO DE PELÍCULAS'!L1066</f>
        <v>0</v>
      </c>
      <c r="M1287" s="623">
        <f>'7. LISTADO DE PELÍCULAS'!M1066</f>
        <v>0</v>
      </c>
      <c r="N1287" s="624">
        <f>'7. LISTADO DE PELÍCULAS'!N1066</f>
        <v>0</v>
      </c>
      <c r="O1287" s="32"/>
    </row>
    <row r="1288" spans="2:15" s="352" customFormat="1" ht="35.1" customHeight="1" x14ac:dyDescent="0.25">
      <c r="B1288" s="618">
        <f>'7. LISTADO DE PELÍCULAS'!B1067</f>
        <v>0</v>
      </c>
      <c r="C1288" s="619">
        <f>'7. LISTADO DE PELÍCULAS'!C1067</f>
        <v>0</v>
      </c>
      <c r="D1288" s="618">
        <f>'7. LISTADO DE PELÍCULAS'!D1067</f>
        <v>0</v>
      </c>
      <c r="E1288" s="625" t="e">
        <f>VLOOKUP(D1288,PAÍSES!$A$2:$C$200,3,FALSE)</f>
        <v>#N/A</v>
      </c>
      <c r="F1288" s="622">
        <f>'7. LISTADO DE PELÍCULAS'!F1067</f>
        <v>0</v>
      </c>
      <c r="G1288" s="624">
        <f>'7. LISTADO DE PELÍCULAS'!G1067</f>
        <v>0</v>
      </c>
      <c r="H1288" s="622">
        <f>'7. LISTADO DE PELÍCULAS'!H1067</f>
        <v>0</v>
      </c>
      <c r="I1288" s="623">
        <f>'7. LISTADO DE PELÍCULAS'!I1067</f>
        <v>0</v>
      </c>
      <c r="J1288" s="623">
        <f>'7. LISTADO DE PELÍCULAS'!J1067</f>
        <v>0</v>
      </c>
      <c r="K1288" s="624">
        <f>'7. LISTADO DE PELÍCULAS'!K1067</f>
        <v>0</v>
      </c>
      <c r="L1288" s="622">
        <f>'7. LISTADO DE PELÍCULAS'!L1067</f>
        <v>0</v>
      </c>
      <c r="M1288" s="623">
        <f>'7. LISTADO DE PELÍCULAS'!M1067</f>
        <v>0</v>
      </c>
      <c r="N1288" s="624">
        <f>'7. LISTADO DE PELÍCULAS'!N1067</f>
        <v>0</v>
      </c>
      <c r="O1288" s="32"/>
    </row>
    <row r="1289" spans="2:15" s="352" customFormat="1" ht="35.1" customHeight="1" x14ac:dyDescent="0.25">
      <c r="B1289" s="618">
        <f>'7. LISTADO DE PELÍCULAS'!B1068</f>
        <v>0</v>
      </c>
      <c r="C1289" s="619">
        <f>'7. LISTADO DE PELÍCULAS'!C1068</f>
        <v>0</v>
      </c>
      <c r="D1289" s="618">
        <f>'7. LISTADO DE PELÍCULAS'!D1068</f>
        <v>0</v>
      </c>
      <c r="E1289" s="625" t="e">
        <f>VLOOKUP(D1289,PAÍSES!$A$2:$C$200,3,FALSE)</f>
        <v>#N/A</v>
      </c>
      <c r="F1289" s="622">
        <f>'7. LISTADO DE PELÍCULAS'!F1068</f>
        <v>0</v>
      </c>
      <c r="G1289" s="624">
        <f>'7. LISTADO DE PELÍCULAS'!G1068</f>
        <v>0</v>
      </c>
      <c r="H1289" s="622">
        <f>'7. LISTADO DE PELÍCULAS'!H1068</f>
        <v>0</v>
      </c>
      <c r="I1289" s="623">
        <f>'7. LISTADO DE PELÍCULAS'!I1068</f>
        <v>0</v>
      </c>
      <c r="J1289" s="623">
        <f>'7. LISTADO DE PELÍCULAS'!J1068</f>
        <v>0</v>
      </c>
      <c r="K1289" s="624">
        <f>'7. LISTADO DE PELÍCULAS'!K1068</f>
        <v>0</v>
      </c>
      <c r="L1289" s="622">
        <f>'7. LISTADO DE PELÍCULAS'!L1068</f>
        <v>0</v>
      </c>
      <c r="M1289" s="623">
        <f>'7. LISTADO DE PELÍCULAS'!M1068</f>
        <v>0</v>
      </c>
      <c r="N1289" s="624">
        <f>'7. LISTADO DE PELÍCULAS'!N1068</f>
        <v>0</v>
      </c>
      <c r="O1289" s="32"/>
    </row>
    <row r="1290" spans="2:15" s="352" customFormat="1" ht="35.1" customHeight="1" x14ac:dyDescent="0.25">
      <c r="B1290" s="618">
        <f>'7. LISTADO DE PELÍCULAS'!B1069</f>
        <v>0</v>
      </c>
      <c r="C1290" s="619">
        <f>'7. LISTADO DE PELÍCULAS'!C1069</f>
        <v>0</v>
      </c>
      <c r="D1290" s="618">
        <f>'7. LISTADO DE PELÍCULAS'!D1069</f>
        <v>0</v>
      </c>
      <c r="E1290" s="625" t="e">
        <f>VLOOKUP(D1290,PAÍSES!$A$2:$C$200,3,FALSE)</f>
        <v>#N/A</v>
      </c>
      <c r="F1290" s="622">
        <f>'7. LISTADO DE PELÍCULAS'!F1069</f>
        <v>0</v>
      </c>
      <c r="G1290" s="624">
        <f>'7. LISTADO DE PELÍCULAS'!G1069</f>
        <v>0</v>
      </c>
      <c r="H1290" s="622">
        <f>'7. LISTADO DE PELÍCULAS'!H1069</f>
        <v>0</v>
      </c>
      <c r="I1290" s="623">
        <f>'7. LISTADO DE PELÍCULAS'!I1069</f>
        <v>0</v>
      </c>
      <c r="J1290" s="623">
        <f>'7. LISTADO DE PELÍCULAS'!J1069</f>
        <v>0</v>
      </c>
      <c r="K1290" s="624">
        <f>'7. LISTADO DE PELÍCULAS'!K1069</f>
        <v>0</v>
      </c>
      <c r="L1290" s="622">
        <f>'7. LISTADO DE PELÍCULAS'!L1069</f>
        <v>0</v>
      </c>
      <c r="M1290" s="623">
        <f>'7. LISTADO DE PELÍCULAS'!M1069</f>
        <v>0</v>
      </c>
      <c r="N1290" s="624">
        <f>'7. LISTADO DE PELÍCULAS'!N1069</f>
        <v>0</v>
      </c>
      <c r="O1290" s="32"/>
    </row>
    <row r="1291" spans="2:15" s="352" customFormat="1" ht="35.1" customHeight="1" x14ac:dyDescent="0.25">
      <c r="B1291" s="618">
        <f>'7. LISTADO DE PELÍCULAS'!B1070</f>
        <v>0</v>
      </c>
      <c r="C1291" s="619">
        <f>'7. LISTADO DE PELÍCULAS'!C1070</f>
        <v>0</v>
      </c>
      <c r="D1291" s="618">
        <f>'7. LISTADO DE PELÍCULAS'!D1070</f>
        <v>0</v>
      </c>
      <c r="E1291" s="625" t="e">
        <f>VLOOKUP(D1291,PAÍSES!$A$2:$C$200,3,FALSE)</f>
        <v>#N/A</v>
      </c>
      <c r="F1291" s="622">
        <f>'7. LISTADO DE PELÍCULAS'!F1070</f>
        <v>0</v>
      </c>
      <c r="G1291" s="624">
        <f>'7. LISTADO DE PELÍCULAS'!G1070</f>
        <v>0</v>
      </c>
      <c r="H1291" s="622">
        <f>'7. LISTADO DE PELÍCULAS'!H1070</f>
        <v>0</v>
      </c>
      <c r="I1291" s="623">
        <f>'7. LISTADO DE PELÍCULAS'!I1070</f>
        <v>0</v>
      </c>
      <c r="J1291" s="623">
        <f>'7. LISTADO DE PELÍCULAS'!J1070</f>
        <v>0</v>
      </c>
      <c r="K1291" s="624">
        <f>'7. LISTADO DE PELÍCULAS'!K1070</f>
        <v>0</v>
      </c>
      <c r="L1291" s="622">
        <f>'7. LISTADO DE PELÍCULAS'!L1070</f>
        <v>0</v>
      </c>
      <c r="M1291" s="623">
        <f>'7. LISTADO DE PELÍCULAS'!M1070</f>
        <v>0</v>
      </c>
      <c r="N1291" s="624">
        <f>'7. LISTADO DE PELÍCULAS'!N1070</f>
        <v>0</v>
      </c>
      <c r="O1291" s="32"/>
    </row>
    <row r="1292" spans="2:15" s="352" customFormat="1" ht="35.1" customHeight="1" x14ac:dyDescent="0.25">
      <c r="B1292" s="618">
        <f>'7. LISTADO DE PELÍCULAS'!B1071</f>
        <v>0</v>
      </c>
      <c r="C1292" s="619">
        <f>'7. LISTADO DE PELÍCULAS'!C1071</f>
        <v>0</v>
      </c>
      <c r="D1292" s="618">
        <f>'7. LISTADO DE PELÍCULAS'!D1071</f>
        <v>0</v>
      </c>
      <c r="E1292" s="625" t="e">
        <f>VLOOKUP(D1292,PAÍSES!$A$2:$C$200,3,FALSE)</f>
        <v>#N/A</v>
      </c>
      <c r="F1292" s="622">
        <f>'7. LISTADO DE PELÍCULAS'!F1071</f>
        <v>0</v>
      </c>
      <c r="G1292" s="624">
        <f>'7. LISTADO DE PELÍCULAS'!G1071</f>
        <v>0</v>
      </c>
      <c r="H1292" s="622">
        <f>'7. LISTADO DE PELÍCULAS'!H1071</f>
        <v>0</v>
      </c>
      <c r="I1292" s="623">
        <f>'7. LISTADO DE PELÍCULAS'!I1071</f>
        <v>0</v>
      </c>
      <c r="J1292" s="623">
        <f>'7. LISTADO DE PELÍCULAS'!J1071</f>
        <v>0</v>
      </c>
      <c r="K1292" s="624">
        <f>'7. LISTADO DE PELÍCULAS'!K1071</f>
        <v>0</v>
      </c>
      <c r="L1292" s="622">
        <f>'7. LISTADO DE PELÍCULAS'!L1071</f>
        <v>0</v>
      </c>
      <c r="M1292" s="623">
        <f>'7. LISTADO DE PELÍCULAS'!M1071</f>
        <v>0</v>
      </c>
      <c r="N1292" s="624">
        <f>'7. LISTADO DE PELÍCULAS'!N1071</f>
        <v>0</v>
      </c>
      <c r="O1292" s="32"/>
    </row>
    <row r="1293" spans="2:15" s="352" customFormat="1" ht="35.1" customHeight="1" x14ac:dyDescent="0.25">
      <c r="B1293" s="618">
        <f>'7. LISTADO DE PELÍCULAS'!B1072</f>
        <v>0</v>
      </c>
      <c r="C1293" s="619">
        <f>'7. LISTADO DE PELÍCULAS'!C1072</f>
        <v>0</v>
      </c>
      <c r="D1293" s="618">
        <f>'7. LISTADO DE PELÍCULAS'!D1072</f>
        <v>0</v>
      </c>
      <c r="E1293" s="625" t="e">
        <f>VLOOKUP(D1293,PAÍSES!$A$2:$C$200,3,FALSE)</f>
        <v>#N/A</v>
      </c>
      <c r="F1293" s="622">
        <f>'7. LISTADO DE PELÍCULAS'!F1072</f>
        <v>0</v>
      </c>
      <c r="G1293" s="624">
        <f>'7. LISTADO DE PELÍCULAS'!G1072</f>
        <v>0</v>
      </c>
      <c r="H1293" s="622">
        <f>'7. LISTADO DE PELÍCULAS'!H1072</f>
        <v>0</v>
      </c>
      <c r="I1293" s="623">
        <f>'7. LISTADO DE PELÍCULAS'!I1072</f>
        <v>0</v>
      </c>
      <c r="J1293" s="623">
        <f>'7. LISTADO DE PELÍCULAS'!J1072</f>
        <v>0</v>
      </c>
      <c r="K1293" s="624">
        <f>'7. LISTADO DE PELÍCULAS'!K1072</f>
        <v>0</v>
      </c>
      <c r="L1293" s="622">
        <f>'7. LISTADO DE PELÍCULAS'!L1072</f>
        <v>0</v>
      </c>
      <c r="M1293" s="623">
        <f>'7. LISTADO DE PELÍCULAS'!M1072</f>
        <v>0</v>
      </c>
      <c r="N1293" s="624">
        <f>'7. LISTADO DE PELÍCULAS'!N1072</f>
        <v>0</v>
      </c>
      <c r="O1293" s="32"/>
    </row>
    <row r="1294" spans="2:15" s="352" customFormat="1" ht="35.1" customHeight="1" x14ac:dyDescent="0.25">
      <c r="B1294" s="618">
        <f>'7. LISTADO DE PELÍCULAS'!B1073</f>
        <v>0</v>
      </c>
      <c r="C1294" s="619">
        <f>'7. LISTADO DE PELÍCULAS'!C1073</f>
        <v>0</v>
      </c>
      <c r="D1294" s="618">
        <f>'7. LISTADO DE PELÍCULAS'!D1073</f>
        <v>0</v>
      </c>
      <c r="E1294" s="625" t="e">
        <f>VLOOKUP(D1294,PAÍSES!$A$2:$C$200,3,FALSE)</f>
        <v>#N/A</v>
      </c>
      <c r="F1294" s="622">
        <f>'7. LISTADO DE PELÍCULAS'!F1073</f>
        <v>0</v>
      </c>
      <c r="G1294" s="624">
        <f>'7. LISTADO DE PELÍCULAS'!G1073</f>
        <v>0</v>
      </c>
      <c r="H1294" s="622">
        <f>'7. LISTADO DE PELÍCULAS'!H1073</f>
        <v>0</v>
      </c>
      <c r="I1294" s="623">
        <f>'7. LISTADO DE PELÍCULAS'!I1073</f>
        <v>0</v>
      </c>
      <c r="J1294" s="623">
        <f>'7. LISTADO DE PELÍCULAS'!J1073</f>
        <v>0</v>
      </c>
      <c r="K1294" s="624">
        <f>'7. LISTADO DE PELÍCULAS'!K1073</f>
        <v>0</v>
      </c>
      <c r="L1294" s="622">
        <f>'7. LISTADO DE PELÍCULAS'!L1073</f>
        <v>0</v>
      </c>
      <c r="M1294" s="623">
        <f>'7. LISTADO DE PELÍCULAS'!M1073</f>
        <v>0</v>
      </c>
      <c r="N1294" s="624">
        <f>'7. LISTADO DE PELÍCULAS'!N1073</f>
        <v>0</v>
      </c>
      <c r="O1294" s="32"/>
    </row>
    <row r="1295" spans="2:15" s="352" customFormat="1" ht="35.1" customHeight="1" x14ac:dyDescent="0.25">
      <c r="B1295" s="618">
        <f>'7. LISTADO DE PELÍCULAS'!B1074</f>
        <v>0</v>
      </c>
      <c r="C1295" s="619">
        <f>'7. LISTADO DE PELÍCULAS'!C1074</f>
        <v>0</v>
      </c>
      <c r="D1295" s="618">
        <f>'7. LISTADO DE PELÍCULAS'!D1074</f>
        <v>0</v>
      </c>
      <c r="E1295" s="625" t="e">
        <f>VLOOKUP(D1295,PAÍSES!$A$2:$C$200,3,FALSE)</f>
        <v>#N/A</v>
      </c>
      <c r="F1295" s="622">
        <f>'7. LISTADO DE PELÍCULAS'!F1074</f>
        <v>0</v>
      </c>
      <c r="G1295" s="624">
        <f>'7. LISTADO DE PELÍCULAS'!G1074</f>
        <v>0</v>
      </c>
      <c r="H1295" s="622">
        <f>'7. LISTADO DE PELÍCULAS'!H1074</f>
        <v>0</v>
      </c>
      <c r="I1295" s="623">
        <f>'7. LISTADO DE PELÍCULAS'!I1074</f>
        <v>0</v>
      </c>
      <c r="J1295" s="623">
        <f>'7. LISTADO DE PELÍCULAS'!J1074</f>
        <v>0</v>
      </c>
      <c r="K1295" s="624">
        <f>'7. LISTADO DE PELÍCULAS'!K1074</f>
        <v>0</v>
      </c>
      <c r="L1295" s="622">
        <f>'7. LISTADO DE PELÍCULAS'!L1074</f>
        <v>0</v>
      </c>
      <c r="M1295" s="623">
        <f>'7. LISTADO DE PELÍCULAS'!M1074</f>
        <v>0</v>
      </c>
      <c r="N1295" s="624">
        <f>'7. LISTADO DE PELÍCULAS'!N1074</f>
        <v>0</v>
      </c>
      <c r="O1295" s="32"/>
    </row>
    <row r="1296" spans="2:15" s="352" customFormat="1" ht="35.1" customHeight="1" x14ac:dyDescent="0.25">
      <c r="B1296" s="618">
        <f>'7. LISTADO DE PELÍCULAS'!B1075</f>
        <v>0</v>
      </c>
      <c r="C1296" s="619">
        <f>'7. LISTADO DE PELÍCULAS'!C1075</f>
        <v>0</v>
      </c>
      <c r="D1296" s="618">
        <f>'7. LISTADO DE PELÍCULAS'!D1075</f>
        <v>0</v>
      </c>
      <c r="E1296" s="625" t="e">
        <f>VLOOKUP(D1296,PAÍSES!$A$2:$C$200,3,FALSE)</f>
        <v>#N/A</v>
      </c>
      <c r="F1296" s="622">
        <f>'7. LISTADO DE PELÍCULAS'!F1075</f>
        <v>0</v>
      </c>
      <c r="G1296" s="624">
        <f>'7. LISTADO DE PELÍCULAS'!G1075</f>
        <v>0</v>
      </c>
      <c r="H1296" s="622">
        <f>'7. LISTADO DE PELÍCULAS'!H1075</f>
        <v>0</v>
      </c>
      <c r="I1296" s="623">
        <f>'7. LISTADO DE PELÍCULAS'!I1075</f>
        <v>0</v>
      </c>
      <c r="J1296" s="623">
        <f>'7. LISTADO DE PELÍCULAS'!J1075</f>
        <v>0</v>
      </c>
      <c r="K1296" s="624">
        <f>'7. LISTADO DE PELÍCULAS'!K1075</f>
        <v>0</v>
      </c>
      <c r="L1296" s="622">
        <f>'7. LISTADO DE PELÍCULAS'!L1075</f>
        <v>0</v>
      </c>
      <c r="M1296" s="623">
        <f>'7. LISTADO DE PELÍCULAS'!M1075</f>
        <v>0</v>
      </c>
      <c r="N1296" s="624">
        <f>'7. LISTADO DE PELÍCULAS'!N1075</f>
        <v>0</v>
      </c>
      <c r="O1296" s="32"/>
    </row>
    <row r="1297" spans="2:15" s="352" customFormat="1" ht="35.1" customHeight="1" x14ac:dyDescent="0.25">
      <c r="B1297" s="618">
        <f>'7. LISTADO DE PELÍCULAS'!B1076</f>
        <v>0</v>
      </c>
      <c r="C1297" s="619">
        <f>'7. LISTADO DE PELÍCULAS'!C1076</f>
        <v>0</v>
      </c>
      <c r="D1297" s="618">
        <f>'7. LISTADO DE PELÍCULAS'!D1076</f>
        <v>0</v>
      </c>
      <c r="E1297" s="625" t="e">
        <f>VLOOKUP(D1297,PAÍSES!$A$2:$C$200,3,FALSE)</f>
        <v>#N/A</v>
      </c>
      <c r="F1297" s="622">
        <f>'7. LISTADO DE PELÍCULAS'!F1076</f>
        <v>0</v>
      </c>
      <c r="G1297" s="624">
        <f>'7. LISTADO DE PELÍCULAS'!G1076</f>
        <v>0</v>
      </c>
      <c r="H1297" s="622">
        <f>'7. LISTADO DE PELÍCULAS'!H1076</f>
        <v>0</v>
      </c>
      <c r="I1297" s="623">
        <f>'7. LISTADO DE PELÍCULAS'!I1076</f>
        <v>0</v>
      </c>
      <c r="J1297" s="623">
        <f>'7. LISTADO DE PELÍCULAS'!J1076</f>
        <v>0</v>
      </c>
      <c r="K1297" s="624">
        <f>'7. LISTADO DE PELÍCULAS'!K1076</f>
        <v>0</v>
      </c>
      <c r="L1297" s="622">
        <f>'7. LISTADO DE PELÍCULAS'!L1076</f>
        <v>0</v>
      </c>
      <c r="M1297" s="623">
        <f>'7. LISTADO DE PELÍCULAS'!M1076</f>
        <v>0</v>
      </c>
      <c r="N1297" s="624">
        <f>'7. LISTADO DE PELÍCULAS'!N1076</f>
        <v>0</v>
      </c>
      <c r="O1297" s="32"/>
    </row>
    <row r="1298" spans="2:15" s="352" customFormat="1" ht="35.1" customHeight="1" x14ac:dyDescent="0.25">
      <c r="B1298" s="618">
        <f>'7. LISTADO DE PELÍCULAS'!B1077</f>
        <v>0</v>
      </c>
      <c r="C1298" s="619">
        <f>'7. LISTADO DE PELÍCULAS'!C1077</f>
        <v>0</v>
      </c>
      <c r="D1298" s="618">
        <f>'7. LISTADO DE PELÍCULAS'!D1077</f>
        <v>0</v>
      </c>
      <c r="E1298" s="625" t="e">
        <f>VLOOKUP(D1298,PAÍSES!$A$2:$C$200,3,FALSE)</f>
        <v>#N/A</v>
      </c>
      <c r="F1298" s="622">
        <f>'7. LISTADO DE PELÍCULAS'!F1077</f>
        <v>0</v>
      </c>
      <c r="G1298" s="624">
        <f>'7. LISTADO DE PELÍCULAS'!G1077</f>
        <v>0</v>
      </c>
      <c r="H1298" s="622">
        <f>'7. LISTADO DE PELÍCULAS'!H1077</f>
        <v>0</v>
      </c>
      <c r="I1298" s="623">
        <f>'7. LISTADO DE PELÍCULAS'!I1077</f>
        <v>0</v>
      </c>
      <c r="J1298" s="623">
        <f>'7. LISTADO DE PELÍCULAS'!J1077</f>
        <v>0</v>
      </c>
      <c r="K1298" s="624">
        <f>'7. LISTADO DE PELÍCULAS'!K1077</f>
        <v>0</v>
      </c>
      <c r="L1298" s="622">
        <f>'7. LISTADO DE PELÍCULAS'!L1077</f>
        <v>0</v>
      </c>
      <c r="M1298" s="623">
        <f>'7. LISTADO DE PELÍCULAS'!M1077</f>
        <v>0</v>
      </c>
      <c r="N1298" s="624">
        <f>'7. LISTADO DE PELÍCULAS'!N1077</f>
        <v>0</v>
      </c>
      <c r="O1298" s="32"/>
    </row>
    <row r="1299" spans="2:15" s="352" customFormat="1" ht="35.1" customHeight="1" x14ac:dyDescent="0.25">
      <c r="B1299" s="618">
        <f>'7. LISTADO DE PELÍCULAS'!B1078</f>
        <v>0</v>
      </c>
      <c r="C1299" s="619">
        <f>'7. LISTADO DE PELÍCULAS'!C1078</f>
        <v>0</v>
      </c>
      <c r="D1299" s="618">
        <f>'7. LISTADO DE PELÍCULAS'!D1078</f>
        <v>0</v>
      </c>
      <c r="E1299" s="625" t="e">
        <f>VLOOKUP(D1299,PAÍSES!$A$2:$C$200,3,FALSE)</f>
        <v>#N/A</v>
      </c>
      <c r="F1299" s="622">
        <f>'7. LISTADO DE PELÍCULAS'!F1078</f>
        <v>0</v>
      </c>
      <c r="G1299" s="624">
        <f>'7. LISTADO DE PELÍCULAS'!G1078</f>
        <v>0</v>
      </c>
      <c r="H1299" s="622">
        <f>'7. LISTADO DE PELÍCULAS'!H1078</f>
        <v>0</v>
      </c>
      <c r="I1299" s="623">
        <f>'7. LISTADO DE PELÍCULAS'!I1078</f>
        <v>0</v>
      </c>
      <c r="J1299" s="623">
        <f>'7. LISTADO DE PELÍCULAS'!J1078</f>
        <v>0</v>
      </c>
      <c r="K1299" s="624">
        <f>'7. LISTADO DE PELÍCULAS'!K1078</f>
        <v>0</v>
      </c>
      <c r="L1299" s="622">
        <f>'7. LISTADO DE PELÍCULAS'!L1078</f>
        <v>0</v>
      </c>
      <c r="M1299" s="623">
        <f>'7. LISTADO DE PELÍCULAS'!M1078</f>
        <v>0</v>
      </c>
      <c r="N1299" s="624">
        <f>'7. LISTADO DE PELÍCULAS'!N1078</f>
        <v>0</v>
      </c>
      <c r="O1299" s="32"/>
    </row>
    <row r="1300" spans="2:15" s="352" customFormat="1" ht="35.1" customHeight="1" x14ac:dyDescent="0.25">
      <c r="B1300" s="618">
        <f>'7. LISTADO DE PELÍCULAS'!B1079</f>
        <v>0</v>
      </c>
      <c r="C1300" s="619">
        <f>'7. LISTADO DE PELÍCULAS'!C1079</f>
        <v>0</v>
      </c>
      <c r="D1300" s="618">
        <f>'7. LISTADO DE PELÍCULAS'!D1079</f>
        <v>0</v>
      </c>
      <c r="E1300" s="625" t="e">
        <f>VLOOKUP(D1300,PAÍSES!$A$2:$C$200,3,FALSE)</f>
        <v>#N/A</v>
      </c>
      <c r="F1300" s="622">
        <f>'7. LISTADO DE PELÍCULAS'!F1079</f>
        <v>0</v>
      </c>
      <c r="G1300" s="624">
        <f>'7. LISTADO DE PELÍCULAS'!G1079</f>
        <v>0</v>
      </c>
      <c r="H1300" s="622">
        <f>'7. LISTADO DE PELÍCULAS'!H1079</f>
        <v>0</v>
      </c>
      <c r="I1300" s="623">
        <f>'7. LISTADO DE PELÍCULAS'!I1079</f>
        <v>0</v>
      </c>
      <c r="J1300" s="623">
        <f>'7. LISTADO DE PELÍCULAS'!J1079</f>
        <v>0</v>
      </c>
      <c r="K1300" s="624">
        <f>'7. LISTADO DE PELÍCULAS'!K1079</f>
        <v>0</v>
      </c>
      <c r="L1300" s="622">
        <f>'7. LISTADO DE PELÍCULAS'!L1079</f>
        <v>0</v>
      </c>
      <c r="M1300" s="623">
        <f>'7. LISTADO DE PELÍCULAS'!M1079</f>
        <v>0</v>
      </c>
      <c r="N1300" s="624">
        <f>'7. LISTADO DE PELÍCULAS'!N1079</f>
        <v>0</v>
      </c>
      <c r="O1300" s="32"/>
    </row>
    <row r="1301" spans="2:15" s="352" customFormat="1" ht="35.1" customHeight="1" x14ac:dyDescent="0.25">
      <c r="B1301" s="618">
        <f>'7. LISTADO DE PELÍCULAS'!B1080</f>
        <v>0</v>
      </c>
      <c r="C1301" s="619">
        <f>'7. LISTADO DE PELÍCULAS'!C1080</f>
        <v>0</v>
      </c>
      <c r="D1301" s="618">
        <f>'7. LISTADO DE PELÍCULAS'!D1080</f>
        <v>0</v>
      </c>
      <c r="E1301" s="625" t="e">
        <f>VLOOKUP(D1301,PAÍSES!$A$2:$C$200,3,FALSE)</f>
        <v>#N/A</v>
      </c>
      <c r="F1301" s="622">
        <f>'7. LISTADO DE PELÍCULAS'!F1080</f>
        <v>0</v>
      </c>
      <c r="G1301" s="624">
        <f>'7. LISTADO DE PELÍCULAS'!G1080</f>
        <v>0</v>
      </c>
      <c r="H1301" s="622">
        <f>'7. LISTADO DE PELÍCULAS'!H1080</f>
        <v>0</v>
      </c>
      <c r="I1301" s="623">
        <f>'7. LISTADO DE PELÍCULAS'!I1080</f>
        <v>0</v>
      </c>
      <c r="J1301" s="623">
        <f>'7. LISTADO DE PELÍCULAS'!J1080</f>
        <v>0</v>
      </c>
      <c r="K1301" s="624">
        <f>'7. LISTADO DE PELÍCULAS'!K1080</f>
        <v>0</v>
      </c>
      <c r="L1301" s="622">
        <f>'7. LISTADO DE PELÍCULAS'!L1080</f>
        <v>0</v>
      </c>
      <c r="M1301" s="623">
        <f>'7. LISTADO DE PELÍCULAS'!M1080</f>
        <v>0</v>
      </c>
      <c r="N1301" s="624">
        <f>'7. LISTADO DE PELÍCULAS'!N1080</f>
        <v>0</v>
      </c>
      <c r="O1301" s="32"/>
    </row>
    <row r="1302" spans="2:15" s="352" customFormat="1" ht="35.1" customHeight="1" x14ac:dyDescent="0.25">
      <c r="B1302" s="618">
        <f>'7. LISTADO DE PELÍCULAS'!B1081</f>
        <v>0</v>
      </c>
      <c r="C1302" s="619">
        <f>'7. LISTADO DE PELÍCULAS'!C1081</f>
        <v>0</v>
      </c>
      <c r="D1302" s="618">
        <f>'7. LISTADO DE PELÍCULAS'!D1081</f>
        <v>0</v>
      </c>
      <c r="E1302" s="625" t="e">
        <f>VLOOKUP(D1302,PAÍSES!$A$2:$C$200,3,FALSE)</f>
        <v>#N/A</v>
      </c>
      <c r="F1302" s="622">
        <f>'7. LISTADO DE PELÍCULAS'!F1081</f>
        <v>0</v>
      </c>
      <c r="G1302" s="624">
        <f>'7. LISTADO DE PELÍCULAS'!G1081</f>
        <v>0</v>
      </c>
      <c r="H1302" s="622">
        <f>'7. LISTADO DE PELÍCULAS'!H1081</f>
        <v>0</v>
      </c>
      <c r="I1302" s="623">
        <f>'7. LISTADO DE PELÍCULAS'!I1081</f>
        <v>0</v>
      </c>
      <c r="J1302" s="623">
        <f>'7. LISTADO DE PELÍCULAS'!J1081</f>
        <v>0</v>
      </c>
      <c r="K1302" s="624">
        <f>'7. LISTADO DE PELÍCULAS'!K1081</f>
        <v>0</v>
      </c>
      <c r="L1302" s="622">
        <f>'7. LISTADO DE PELÍCULAS'!L1081</f>
        <v>0</v>
      </c>
      <c r="M1302" s="623">
        <f>'7. LISTADO DE PELÍCULAS'!M1081</f>
        <v>0</v>
      </c>
      <c r="N1302" s="624">
        <f>'7. LISTADO DE PELÍCULAS'!N1081</f>
        <v>0</v>
      </c>
      <c r="O1302" s="32"/>
    </row>
    <row r="1303" spans="2:15" s="352" customFormat="1" ht="35.1" customHeight="1" x14ac:dyDescent="0.25">
      <c r="B1303" s="618">
        <f>'7. LISTADO DE PELÍCULAS'!B1082</f>
        <v>0</v>
      </c>
      <c r="C1303" s="619">
        <f>'7. LISTADO DE PELÍCULAS'!C1082</f>
        <v>0</v>
      </c>
      <c r="D1303" s="618">
        <f>'7. LISTADO DE PELÍCULAS'!D1082</f>
        <v>0</v>
      </c>
      <c r="E1303" s="625" t="e">
        <f>VLOOKUP(D1303,PAÍSES!$A$2:$C$200,3,FALSE)</f>
        <v>#N/A</v>
      </c>
      <c r="F1303" s="622">
        <f>'7. LISTADO DE PELÍCULAS'!F1082</f>
        <v>0</v>
      </c>
      <c r="G1303" s="624">
        <f>'7. LISTADO DE PELÍCULAS'!G1082</f>
        <v>0</v>
      </c>
      <c r="H1303" s="622">
        <f>'7. LISTADO DE PELÍCULAS'!H1082</f>
        <v>0</v>
      </c>
      <c r="I1303" s="623">
        <f>'7. LISTADO DE PELÍCULAS'!I1082</f>
        <v>0</v>
      </c>
      <c r="J1303" s="623">
        <f>'7. LISTADO DE PELÍCULAS'!J1082</f>
        <v>0</v>
      </c>
      <c r="K1303" s="624">
        <f>'7. LISTADO DE PELÍCULAS'!K1082</f>
        <v>0</v>
      </c>
      <c r="L1303" s="622">
        <f>'7. LISTADO DE PELÍCULAS'!L1082</f>
        <v>0</v>
      </c>
      <c r="M1303" s="623">
        <f>'7. LISTADO DE PELÍCULAS'!M1082</f>
        <v>0</v>
      </c>
      <c r="N1303" s="624">
        <f>'7. LISTADO DE PELÍCULAS'!N1082</f>
        <v>0</v>
      </c>
      <c r="O1303" s="32"/>
    </row>
    <row r="1304" spans="2:15" s="352" customFormat="1" ht="35.1" customHeight="1" x14ac:dyDescent="0.25">
      <c r="B1304" s="618">
        <f>'7. LISTADO DE PELÍCULAS'!B1083</f>
        <v>0</v>
      </c>
      <c r="C1304" s="619">
        <f>'7. LISTADO DE PELÍCULAS'!C1083</f>
        <v>0</v>
      </c>
      <c r="D1304" s="618">
        <f>'7. LISTADO DE PELÍCULAS'!D1083</f>
        <v>0</v>
      </c>
      <c r="E1304" s="625" t="e">
        <f>VLOOKUP(D1304,PAÍSES!$A$2:$C$200,3,FALSE)</f>
        <v>#N/A</v>
      </c>
      <c r="F1304" s="622">
        <f>'7. LISTADO DE PELÍCULAS'!F1083</f>
        <v>0</v>
      </c>
      <c r="G1304" s="624">
        <f>'7. LISTADO DE PELÍCULAS'!G1083</f>
        <v>0</v>
      </c>
      <c r="H1304" s="622">
        <f>'7. LISTADO DE PELÍCULAS'!H1083</f>
        <v>0</v>
      </c>
      <c r="I1304" s="623">
        <f>'7. LISTADO DE PELÍCULAS'!I1083</f>
        <v>0</v>
      </c>
      <c r="J1304" s="623">
        <f>'7. LISTADO DE PELÍCULAS'!J1083</f>
        <v>0</v>
      </c>
      <c r="K1304" s="624">
        <f>'7. LISTADO DE PELÍCULAS'!K1083</f>
        <v>0</v>
      </c>
      <c r="L1304" s="622">
        <f>'7. LISTADO DE PELÍCULAS'!L1083</f>
        <v>0</v>
      </c>
      <c r="M1304" s="623">
        <f>'7. LISTADO DE PELÍCULAS'!M1083</f>
        <v>0</v>
      </c>
      <c r="N1304" s="624">
        <f>'7. LISTADO DE PELÍCULAS'!N1083</f>
        <v>0</v>
      </c>
      <c r="O1304" s="32"/>
    </row>
    <row r="1305" spans="2:15" s="352" customFormat="1" ht="35.1" customHeight="1" x14ac:dyDescent="0.25">
      <c r="B1305" s="618">
        <f>'7. LISTADO DE PELÍCULAS'!B1084</f>
        <v>0</v>
      </c>
      <c r="C1305" s="619">
        <f>'7. LISTADO DE PELÍCULAS'!C1084</f>
        <v>0</v>
      </c>
      <c r="D1305" s="618">
        <f>'7. LISTADO DE PELÍCULAS'!D1084</f>
        <v>0</v>
      </c>
      <c r="E1305" s="625" t="e">
        <f>VLOOKUP(D1305,PAÍSES!$A$2:$C$200,3,FALSE)</f>
        <v>#N/A</v>
      </c>
      <c r="F1305" s="622">
        <f>'7. LISTADO DE PELÍCULAS'!F1084</f>
        <v>0</v>
      </c>
      <c r="G1305" s="624">
        <f>'7. LISTADO DE PELÍCULAS'!G1084</f>
        <v>0</v>
      </c>
      <c r="H1305" s="622">
        <f>'7. LISTADO DE PELÍCULAS'!H1084</f>
        <v>0</v>
      </c>
      <c r="I1305" s="623">
        <f>'7. LISTADO DE PELÍCULAS'!I1084</f>
        <v>0</v>
      </c>
      <c r="J1305" s="623">
        <f>'7. LISTADO DE PELÍCULAS'!J1084</f>
        <v>0</v>
      </c>
      <c r="K1305" s="624">
        <f>'7. LISTADO DE PELÍCULAS'!K1084</f>
        <v>0</v>
      </c>
      <c r="L1305" s="622">
        <f>'7. LISTADO DE PELÍCULAS'!L1084</f>
        <v>0</v>
      </c>
      <c r="M1305" s="623">
        <f>'7. LISTADO DE PELÍCULAS'!M1084</f>
        <v>0</v>
      </c>
      <c r="N1305" s="624">
        <f>'7. LISTADO DE PELÍCULAS'!N1084</f>
        <v>0</v>
      </c>
      <c r="O1305" s="32"/>
    </row>
    <row r="1306" spans="2:15" s="352" customFormat="1" ht="35.1" customHeight="1" x14ac:dyDescent="0.25">
      <c r="B1306" s="618">
        <f>'7. LISTADO DE PELÍCULAS'!B1085</f>
        <v>0</v>
      </c>
      <c r="C1306" s="619">
        <f>'7. LISTADO DE PELÍCULAS'!C1085</f>
        <v>0</v>
      </c>
      <c r="D1306" s="618">
        <f>'7. LISTADO DE PELÍCULAS'!D1085</f>
        <v>0</v>
      </c>
      <c r="E1306" s="625" t="e">
        <f>VLOOKUP(D1306,PAÍSES!$A$2:$C$200,3,FALSE)</f>
        <v>#N/A</v>
      </c>
      <c r="F1306" s="622">
        <f>'7. LISTADO DE PELÍCULAS'!F1085</f>
        <v>0</v>
      </c>
      <c r="G1306" s="624">
        <f>'7. LISTADO DE PELÍCULAS'!G1085</f>
        <v>0</v>
      </c>
      <c r="H1306" s="622">
        <f>'7. LISTADO DE PELÍCULAS'!H1085</f>
        <v>0</v>
      </c>
      <c r="I1306" s="623">
        <f>'7. LISTADO DE PELÍCULAS'!I1085</f>
        <v>0</v>
      </c>
      <c r="J1306" s="623">
        <f>'7. LISTADO DE PELÍCULAS'!J1085</f>
        <v>0</v>
      </c>
      <c r="K1306" s="624">
        <f>'7. LISTADO DE PELÍCULAS'!K1085</f>
        <v>0</v>
      </c>
      <c r="L1306" s="622">
        <f>'7. LISTADO DE PELÍCULAS'!L1085</f>
        <v>0</v>
      </c>
      <c r="M1306" s="623">
        <f>'7. LISTADO DE PELÍCULAS'!M1085</f>
        <v>0</v>
      </c>
      <c r="N1306" s="624">
        <f>'7. LISTADO DE PELÍCULAS'!N1085</f>
        <v>0</v>
      </c>
      <c r="O1306" s="32"/>
    </row>
    <row r="1307" spans="2:15" s="352" customFormat="1" ht="35.1" customHeight="1" x14ac:dyDescent="0.25">
      <c r="B1307" s="618">
        <f>'7. LISTADO DE PELÍCULAS'!B1086</f>
        <v>0</v>
      </c>
      <c r="C1307" s="619">
        <f>'7. LISTADO DE PELÍCULAS'!C1086</f>
        <v>0</v>
      </c>
      <c r="D1307" s="618">
        <f>'7. LISTADO DE PELÍCULAS'!D1086</f>
        <v>0</v>
      </c>
      <c r="E1307" s="625" t="e">
        <f>VLOOKUP(D1307,PAÍSES!$A$2:$C$200,3,FALSE)</f>
        <v>#N/A</v>
      </c>
      <c r="F1307" s="622">
        <f>'7. LISTADO DE PELÍCULAS'!F1086</f>
        <v>0</v>
      </c>
      <c r="G1307" s="624">
        <f>'7. LISTADO DE PELÍCULAS'!G1086</f>
        <v>0</v>
      </c>
      <c r="H1307" s="622">
        <f>'7. LISTADO DE PELÍCULAS'!H1086</f>
        <v>0</v>
      </c>
      <c r="I1307" s="623">
        <f>'7. LISTADO DE PELÍCULAS'!I1086</f>
        <v>0</v>
      </c>
      <c r="J1307" s="623">
        <f>'7. LISTADO DE PELÍCULAS'!J1086</f>
        <v>0</v>
      </c>
      <c r="K1307" s="624">
        <f>'7. LISTADO DE PELÍCULAS'!K1086</f>
        <v>0</v>
      </c>
      <c r="L1307" s="622">
        <f>'7. LISTADO DE PELÍCULAS'!L1086</f>
        <v>0</v>
      </c>
      <c r="M1307" s="623">
        <f>'7. LISTADO DE PELÍCULAS'!M1086</f>
        <v>0</v>
      </c>
      <c r="N1307" s="624">
        <f>'7. LISTADO DE PELÍCULAS'!N1086</f>
        <v>0</v>
      </c>
      <c r="O1307" s="32"/>
    </row>
    <row r="1308" spans="2:15" s="352" customFormat="1" ht="35.1" customHeight="1" x14ac:dyDescent="0.25">
      <c r="B1308" s="618">
        <f>'7. LISTADO DE PELÍCULAS'!B1087</f>
        <v>0</v>
      </c>
      <c r="C1308" s="619">
        <f>'7. LISTADO DE PELÍCULAS'!C1087</f>
        <v>0</v>
      </c>
      <c r="D1308" s="618">
        <f>'7. LISTADO DE PELÍCULAS'!D1087</f>
        <v>0</v>
      </c>
      <c r="E1308" s="625" t="e">
        <f>VLOOKUP(D1308,PAÍSES!$A$2:$C$200,3,FALSE)</f>
        <v>#N/A</v>
      </c>
      <c r="F1308" s="622">
        <f>'7. LISTADO DE PELÍCULAS'!F1087</f>
        <v>0</v>
      </c>
      <c r="G1308" s="624">
        <f>'7. LISTADO DE PELÍCULAS'!G1087</f>
        <v>0</v>
      </c>
      <c r="H1308" s="622">
        <f>'7. LISTADO DE PELÍCULAS'!H1087</f>
        <v>0</v>
      </c>
      <c r="I1308" s="623">
        <f>'7. LISTADO DE PELÍCULAS'!I1087</f>
        <v>0</v>
      </c>
      <c r="J1308" s="623">
        <f>'7. LISTADO DE PELÍCULAS'!J1087</f>
        <v>0</v>
      </c>
      <c r="K1308" s="624">
        <f>'7. LISTADO DE PELÍCULAS'!K1087</f>
        <v>0</v>
      </c>
      <c r="L1308" s="622">
        <f>'7. LISTADO DE PELÍCULAS'!L1087</f>
        <v>0</v>
      </c>
      <c r="M1308" s="623">
        <f>'7. LISTADO DE PELÍCULAS'!M1087</f>
        <v>0</v>
      </c>
      <c r="N1308" s="624">
        <f>'7. LISTADO DE PELÍCULAS'!N1087</f>
        <v>0</v>
      </c>
      <c r="O1308" s="32"/>
    </row>
    <row r="1309" spans="2:15" s="352" customFormat="1" ht="35.1" customHeight="1" x14ac:dyDescent="0.25">
      <c r="B1309" s="618">
        <f>'7. LISTADO DE PELÍCULAS'!B1088</f>
        <v>0</v>
      </c>
      <c r="C1309" s="619">
        <f>'7. LISTADO DE PELÍCULAS'!C1088</f>
        <v>0</v>
      </c>
      <c r="D1309" s="618">
        <f>'7. LISTADO DE PELÍCULAS'!D1088</f>
        <v>0</v>
      </c>
      <c r="E1309" s="625" t="e">
        <f>VLOOKUP(D1309,PAÍSES!$A$2:$C$200,3,FALSE)</f>
        <v>#N/A</v>
      </c>
      <c r="F1309" s="622">
        <f>'7. LISTADO DE PELÍCULAS'!F1088</f>
        <v>0</v>
      </c>
      <c r="G1309" s="624">
        <f>'7. LISTADO DE PELÍCULAS'!G1088</f>
        <v>0</v>
      </c>
      <c r="H1309" s="622">
        <f>'7. LISTADO DE PELÍCULAS'!H1088</f>
        <v>0</v>
      </c>
      <c r="I1309" s="623">
        <f>'7. LISTADO DE PELÍCULAS'!I1088</f>
        <v>0</v>
      </c>
      <c r="J1309" s="623">
        <f>'7. LISTADO DE PELÍCULAS'!J1088</f>
        <v>0</v>
      </c>
      <c r="K1309" s="624">
        <f>'7. LISTADO DE PELÍCULAS'!K1088</f>
        <v>0</v>
      </c>
      <c r="L1309" s="622">
        <f>'7. LISTADO DE PELÍCULAS'!L1088</f>
        <v>0</v>
      </c>
      <c r="M1309" s="623">
        <f>'7. LISTADO DE PELÍCULAS'!M1088</f>
        <v>0</v>
      </c>
      <c r="N1309" s="624">
        <f>'7. LISTADO DE PELÍCULAS'!N1088</f>
        <v>0</v>
      </c>
      <c r="O1309" s="32"/>
    </row>
    <row r="1310" spans="2:15" s="352" customFormat="1" ht="35.1" customHeight="1" x14ac:dyDescent="0.25">
      <c r="B1310" s="618">
        <f>'7. LISTADO DE PELÍCULAS'!B1089</f>
        <v>0</v>
      </c>
      <c r="C1310" s="619">
        <f>'7. LISTADO DE PELÍCULAS'!C1089</f>
        <v>0</v>
      </c>
      <c r="D1310" s="618">
        <f>'7. LISTADO DE PELÍCULAS'!D1089</f>
        <v>0</v>
      </c>
      <c r="E1310" s="625" t="e">
        <f>VLOOKUP(D1310,PAÍSES!$A$2:$C$200,3,FALSE)</f>
        <v>#N/A</v>
      </c>
      <c r="F1310" s="622">
        <f>'7. LISTADO DE PELÍCULAS'!F1089</f>
        <v>0</v>
      </c>
      <c r="G1310" s="624">
        <f>'7. LISTADO DE PELÍCULAS'!G1089</f>
        <v>0</v>
      </c>
      <c r="H1310" s="622">
        <f>'7. LISTADO DE PELÍCULAS'!H1089</f>
        <v>0</v>
      </c>
      <c r="I1310" s="623">
        <f>'7. LISTADO DE PELÍCULAS'!I1089</f>
        <v>0</v>
      </c>
      <c r="J1310" s="623">
        <f>'7. LISTADO DE PELÍCULAS'!J1089</f>
        <v>0</v>
      </c>
      <c r="K1310" s="624">
        <f>'7. LISTADO DE PELÍCULAS'!K1089</f>
        <v>0</v>
      </c>
      <c r="L1310" s="622">
        <f>'7. LISTADO DE PELÍCULAS'!L1089</f>
        <v>0</v>
      </c>
      <c r="M1310" s="623">
        <f>'7. LISTADO DE PELÍCULAS'!M1089</f>
        <v>0</v>
      </c>
      <c r="N1310" s="624">
        <f>'7. LISTADO DE PELÍCULAS'!N1089</f>
        <v>0</v>
      </c>
      <c r="O1310" s="32"/>
    </row>
    <row r="1311" spans="2:15" s="352" customFormat="1" ht="35.1" customHeight="1" x14ac:dyDescent="0.25">
      <c r="B1311" s="618">
        <f>'7. LISTADO DE PELÍCULAS'!B1090</f>
        <v>0</v>
      </c>
      <c r="C1311" s="619">
        <f>'7. LISTADO DE PELÍCULAS'!C1090</f>
        <v>0</v>
      </c>
      <c r="D1311" s="618">
        <f>'7. LISTADO DE PELÍCULAS'!D1090</f>
        <v>0</v>
      </c>
      <c r="E1311" s="625" t="e">
        <f>VLOOKUP(D1311,PAÍSES!$A$2:$C$200,3,FALSE)</f>
        <v>#N/A</v>
      </c>
      <c r="F1311" s="622">
        <f>'7. LISTADO DE PELÍCULAS'!F1090</f>
        <v>0</v>
      </c>
      <c r="G1311" s="624">
        <f>'7. LISTADO DE PELÍCULAS'!G1090</f>
        <v>0</v>
      </c>
      <c r="H1311" s="622">
        <f>'7. LISTADO DE PELÍCULAS'!H1090</f>
        <v>0</v>
      </c>
      <c r="I1311" s="623">
        <f>'7. LISTADO DE PELÍCULAS'!I1090</f>
        <v>0</v>
      </c>
      <c r="J1311" s="623">
        <f>'7. LISTADO DE PELÍCULAS'!J1090</f>
        <v>0</v>
      </c>
      <c r="K1311" s="624">
        <f>'7. LISTADO DE PELÍCULAS'!K1090</f>
        <v>0</v>
      </c>
      <c r="L1311" s="622">
        <f>'7. LISTADO DE PELÍCULAS'!L1090</f>
        <v>0</v>
      </c>
      <c r="M1311" s="623">
        <f>'7. LISTADO DE PELÍCULAS'!M1090</f>
        <v>0</v>
      </c>
      <c r="N1311" s="624">
        <f>'7. LISTADO DE PELÍCULAS'!N1090</f>
        <v>0</v>
      </c>
      <c r="O1311" s="32"/>
    </row>
    <row r="1312" spans="2:15" s="352" customFormat="1" ht="35.1" customHeight="1" x14ac:dyDescent="0.25">
      <c r="B1312" s="618">
        <f>'7. LISTADO DE PELÍCULAS'!B1091</f>
        <v>0</v>
      </c>
      <c r="C1312" s="619">
        <f>'7. LISTADO DE PELÍCULAS'!C1091</f>
        <v>0</v>
      </c>
      <c r="D1312" s="618">
        <f>'7. LISTADO DE PELÍCULAS'!D1091</f>
        <v>0</v>
      </c>
      <c r="E1312" s="625" t="e">
        <f>VLOOKUP(D1312,PAÍSES!$A$2:$C$200,3,FALSE)</f>
        <v>#N/A</v>
      </c>
      <c r="F1312" s="622">
        <f>'7. LISTADO DE PELÍCULAS'!F1091</f>
        <v>0</v>
      </c>
      <c r="G1312" s="624">
        <f>'7. LISTADO DE PELÍCULAS'!G1091</f>
        <v>0</v>
      </c>
      <c r="H1312" s="622">
        <f>'7. LISTADO DE PELÍCULAS'!H1091</f>
        <v>0</v>
      </c>
      <c r="I1312" s="623">
        <f>'7. LISTADO DE PELÍCULAS'!I1091</f>
        <v>0</v>
      </c>
      <c r="J1312" s="623">
        <f>'7. LISTADO DE PELÍCULAS'!J1091</f>
        <v>0</v>
      </c>
      <c r="K1312" s="624">
        <f>'7. LISTADO DE PELÍCULAS'!K1091</f>
        <v>0</v>
      </c>
      <c r="L1312" s="622">
        <f>'7. LISTADO DE PELÍCULAS'!L1091</f>
        <v>0</v>
      </c>
      <c r="M1312" s="623">
        <f>'7. LISTADO DE PELÍCULAS'!M1091</f>
        <v>0</v>
      </c>
      <c r="N1312" s="624">
        <f>'7. LISTADO DE PELÍCULAS'!N1091</f>
        <v>0</v>
      </c>
      <c r="O1312" s="32"/>
    </row>
    <row r="1313" spans="2:15" s="352" customFormat="1" ht="35.1" customHeight="1" x14ac:dyDescent="0.25">
      <c r="B1313" s="618">
        <f>'7. LISTADO DE PELÍCULAS'!B1092</f>
        <v>0</v>
      </c>
      <c r="C1313" s="619">
        <f>'7. LISTADO DE PELÍCULAS'!C1092</f>
        <v>0</v>
      </c>
      <c r="D1313" s="618">
        <f>'7. LISTADO DE PELÍCULAS'!D1092</f>
        <v>0</v>
      </c>
      <c r="E1313" s="625" t="e">
        <f>VLOOKUP(D1313,PAÍSES!$A$2:$C$200,3,FALSE)</f>
        <v>#N/A</v>
      </c>
      <c r="F1313" s="622">
        <f>'7. LISTADO DE PELÍCULAS'!F1092</f>
        <v>0</v>
      </c>
      <c r="G1313" s="624">
        <f>'7. LISTADO DE PELÍCULAS'!G1092</f>
        <v>0</v>
      </c>
      <c r="H1313" s="622">
        <f>'7. LISTADO DE PELÍCULAS'!H1092</f>
        <v>0</v>
      </c>
      <c r="I1313" s="623">
        <f>'7. LISTADO DE PELÍCULAS'!I1092</f>
        <v>0</v>
      </c>
      <c r="J1313" s="623">
        <f>'7. LISTADO DE PELÍCULAS'!J1092</f>
        <v>0</v>
      </c>
      <c r="K1313" s="624">
        <f>'7. LISTADO DE PELÍCULAS'!K1092</f>
        <v>0</v>
      </c>
      <c r="L1313" s="622">
        <f>'7. LISTADO DE PELÍCULAS'!L1092</f>
        <v>0</v>
      </c>
      <c r="M1313" s="623">
        <f>'7. LISTADO DE PELÍCULAS'!M1092</f>
        <v>0</v>
      </c>
      <c r="N1313" s="624">
        <f>'7. LISTADO DE PELÍCULAS'!N1092</f>
        <v>0</v>
      </c>
      <c r="O1313" s="32"/>
    </row>
    <row r="1314" spans="2:15" s="352" customFormat="1" ht="35.1" customHeight="1" x14ac:dyDescent="0.25">
      <c r="B1314" s="618">
        <f>'7. LISTADO DE PELÍCULAS'!B1093</f>
        <v>0</v>
      </c>
      <c r="C1314" s="619">
        <f>'7. LISTADO DE PELÍCULAS'!C1093</f>
        <v>0</v>
      </c>
      <c r="D1314" s="618">
        <f>'7. LISTADO DE PELÍCULAS'!D1093</f>
        <v>0</v>
      </c>
      <c r="E1314" s="625" t="e">
        <f>VLOOKUP(D1314,PAÍSES!$A$2:$C$200,3,FALSE)</f>
        <v>#N/A</v>
      </c>
      <c r="F1314" s="622">
        <f>'7. LISTADO DE PELÍCULAS'!F1093</f>
        <v>0</v>
      </c>
      <c r="G1314" s="624">
        <f>'7. LISTADO DE PELÍCULAS'!G1093</f>
        <v>0</v>
      </c>
      <c r="H1314" s="622">
        <f>'7. LISTADO DE PELÍCULAS'!H1093</f>
        <v>0</v>
      </c>
      <c r="I1314" s="623">
        <f>'7. LISTADO DE PELÍCULAS'!I1093</f>
        <v>0</v>
      </c>
      <c r="J1314" s="623">
        <f>'7. LISTADO DE PELÍCULAS'!J1093</f>
        <v>0</v>
      </c>
      <c r="K1314" s="624">
        <f>'7. LISTADO DE PELÍCULAS'!K1093</f>
        <v>0</v>
      </c>
      <c r="L1314" s="622">
        <f>'7. LISTADO DE PELÍCULAS'!L1093</f>
        <v>0</v>
      </c>
      <c r="M1314" s="623">
        <f>'7. LISTADO DE PELÍCULAS'!M1093</f>
        <v>0</v>
      </c>
      <c r="N1314" s="624">
        <f>'7. LISTADO DE PELÍCULAS'!N1093</f>
        <v>0</v>
      </c>
      <c r="O1314" s="32"/>
    </row>
    <row r="1315" spans="2:15" s="352" customFormat="1" ht="35.1" customHeight="1" x14ac:dyDescent="0.25">
      <c r="B1315" s="618">
        <f>'7. LISTADO DE PELÍCULAS'!B1094</f>
        <v>0</v>
      </c>
      <c r="C1315" s="619">
        <f>'7. LISTADO DE PELÍCULAS'!C1094</f>
        <v>0</v>
      </c>
      <c r="D1315" s="618">
        <f>'7. LISTADO DE PELÍCULAS'!D1094</f>
        <v>0</v>
      </c>
      <c r="E1315" s="625" t="e">
        <f>VLOOKUP(D1315,PAÍSES!$A$2:$C$200,3,FALSE)</f>
        <v>#N/A</v>
      </c>
      <c r="F1315" s="622">
        <f>'7. LISTADO DE PELÍCULAS'!F1094</f>
        <v>0</v>
      </c>
      <c r="G1315" s="624">
        <f>'7. LISTADO DE PELÍCULAS'!G1094</f>
        <v>0</v>
      </c>
      <c r="H1315" s="622">
        <f>'7. LISTADO DE PELÍCULAS'!H1094</f>
        <v>0</v>
      </c>
      <c r="I1315" s="623">
        <f>'7. LISTADO DE PELÍCULAS'!I1094</f>
        <v>0</v>
      </c>
      <c r="J1315" s="623">
        <f>'7. LISTADO DE PELÍCULAS'!J1094</f>
        <v>0</v>
      </c>
      <c r="K1315" s="624">
        <f>'7. LISTADO DE PELÍCULAS'!K1094</f>
        <v>0</v>
      </c>
      <c r="L1315" s="622">
        <f>'7. LISTADO DE PELÍCULAS'!L1094</f>
        <v>0</v>
      </c>
      <c r="M1315" s="623">
        <f>'7. LISTADO DE PELÍCULAS'!M1094</f>
        <v>0</v>
      </c>
      <c r="N1315" s="624">
        <f>'7. LISTADO DE PELÍCULAS'!N1094</f>
        <v>0</v>
      </c>
      <c r="O1315" s="32"/>
    </row>
    <row r="1316" spans="2:15" s="352" customFormat="1" ht="35.1" customHeight="1" x14ac:dyDescent="0.25">
      <c r="B1316" s="618">
        <f>'7. LISTADO DE PELÍCULAS'!B1095</f>
        <v>0</v>
      </c>
      <c r="C1316" s="619">
        <f>'7. LISTADO DE PELÍCULAS'!C1095</f>
        <v>0</v>
      </c>
      <c r="D1316" s="618">
        <f>'7. LISTADO DE PELÍCULAS'!D1095</f>
        <v>0</v>
      </c>
      <c r="E1316" s="625" t="e">
        <f>VLOOKUP(D1316,PAÍSES!$A$2:$C$200,3,FALSE)</f>
        <v>#N/A</v>
      </c>
      <c r="F1316" s="622">
        <f>'7. LISTADO DE PELÍCULAS'!F1095</f>
        <v>0</v>
      </c>
      <c r="G1316" s="624">
        <f>'7. LISTADO DE PELÍCULAS'!G1095</f>
        <v>0</v>
      </c>
      <c r="H1316" s="622">
        <f>'7. LISTADO DE PELÍCULAS'!H1095</f>
        <v>0</v>
      </c>
      <c r="I1316" s="623">
        <f>'7. LISTADO DE PELÍCULAS'!I1095</f>
        <v>0</v>
      </c>
      <c r="J1316" s="623">
        <f>'7. LISTADO DE PELÍCULAS'!J1095</f>
        <v>0</v>
      </c>
      <c r="K1316" s="624">
        <f>'7. LISTADO DE PELÍCULAS'!K1095</f>
        <v>0</v>
      </c>
      <c r="L1316" s="622">
        <f>'7. LISTADO DE PELÍCULAS'!L1095</f>
        <v>0</v>
      </c>
      <c r="M1316" s="623">
        <f>'7. LISTADO DE PELÍCULAS'!M1095</f>
        <v>0</v>
      </c>
      <c r="N1316" s="624">
        <f>'7. LISTADO DE PELÍCULAS'!N1095</f>
        <v>0</v>
      </c>
      <c r="O1316" s="32"/>
    </row>
    <row r="1317" spans="2:15" s="352" customFormat="1" ht="35.1" customHeight="1" x14ac:dyDescent="0.25">
      <c r="B1317" s="618">
        <f>'7. LISTADO DE PELÍCULAS'!B1096</f>
        <v>0</v>
      </c>
      <c r="C1317" s="619">
        <f>'7. LISTADO DE PELÍCULAS'!C1096</f>
        <v>0</v>
      </c>
      <c r="D1317" s="618">
        <f>'7. LISTADO DE PELÍCULAS'!D1096</f>
        <v>0</v>
      </c>
      <c r="E1317" s="625" t="e">
        <f>VLOOKUP(D1317,PAÍSES!$A$2:$C$200,3,FALSE)</f>
        <v>#N/A</v>
      </c>
      <c r="F1317" s="622">
        <f>'7. LISTADO DE PELÍCULAS'!F1096</f>
        <v>0</v>
      </c>
      <c r="G1317" s="624">
        <f>'7. LISTADO DE PELÍCULAS'!G1096</f>
        <v>0</v>
      </c>
      <c r="H1317" s="622">
        <f>'7. LISTADO DE PELÍCULAS'!H1096</f>
        <v>0</v>
      </c>
      <c r="I1317" s="623">
        <f>'7. LISTADO DE PELÍCULAS'!I1096</f>
        <v>0</v>
      </c>
      <c r="J1317" s="623">
        <f>'7. LISTADO DE PELÍCULAS'!J1096</f>
        <v>0</v>
      </c>
      <c r="K1317" s="624">
        <f>'7. LISTADO DE PELÍCULAS'!K1096</f>
        <v>0</v>
      </c>
      <c r="L1317" s="622">
        <f>'7. LISTADO DE PELÍCULAS'!L1096</f>
        <v>0</v>
      </c>
      <c r="M1317" s="623">
        <f>'7. LISTADO DE PELÍCULAS'!M1096</f>
        <v>0</v>
      </c>
      <c r="N1317" s="624">
        <f>'7. LISTADO DE PELÍCULAS'!N1096</f>
        <v>0</v>
      </c>
      <c r="O1317" s="32"/>
    </row>
    <row r="1318" spans="2:15" s="352" customFormat="1" ht="35.1" customHeight="1" x14ac:dyDescent="0.25">
      <c r="B1318" s="618">
        <f>'7. LISTADO DE PELÍCULAS'!B1097</f>
        <v>0</v>
      </c>
      <c r="C1318" s="619">
        <f>'7. LISTADO DE PELÍCULAS'!C1097</f>
        <v>0</v>
      </c>
      <c r="D1318" s="618">
        <f>'7. LISTADO DE PELÍCULAS'!D1097</f>
        <v>0</v>
      </c>
      <c r="E1318" s="625" t="e">
        <f>VLOOKUP(D1318,PAÍSES!$A$2:$C$200,3,FALSE)</f>
        <v>#N/A</v>
      </c>
      <c r="F1318" s="622">
        <f>'7. LISTADO DE PELÍCULAS'!F1097</f>
        <v>0</v>
      </c>
      <c r="G1318" s="624">
        <f>'7. LISTADO DE PELÍCULAS'!G1097</f>
        <v>0</v>
      </c>
      <c r="H1318" s="622">
        <f>'7. LISTADO DE PELÍCULAS'!H1097</f>
        <v>0</v>
      </c>
      <c r="I1318" s="623">
        <f>'7. LISTADO DE PELÍCULAS'!I1097</f>
        <v>0</v>
      </c>
      <c r="J1318" s="623">
        <f>'7. LISTADO DE PELÍCULAS'!J1097</f>
        <v>0</v>
      </c>
      <c r="K1318" s="624">
        <f>'7. LISTADO DE PELÍCULAS'!K1097</f>
        <v>0</v>
      </c>
      <c r="L1318" s="622">
        <f>'7. LISTADO DE PELÍCULAS'!L1097</f>
        <v>0</v>
      </c>
      <c r="M1318" s="623">
        <f>'7. LISTADO DE PELÍCULAS'!M1097</f>
        <v>0</v>
      </c>
      <c r="N1318" s="624">
        <f>'7. LISTADO DE PELÍCULAS'!N1097</f>
        <v>0</v>
      </c>
      <c r="O1318" s="32"/>
    </row>
    <row r="1319" spans="2:15" s="352" customFormat="1" ht="35.1" customHeight="1" x14ac:dyDescent="0.25">
      <c r="B1319" s="618">
        <f>'7. LISTADO DE PELÍCULAS'!B1098</f>
        <v>0</v>
      </c>
      <c r="C1319" s="619">
        <f>'7. LISTADO DE PELÍCULAS'!C1098</f>
        <v>0</v>
      </c>
      <c r="D1319" s="618">
        <f>'7. LISTADO DE PELÍCULAS'!D1098</f>
        <v>0</v>
      </c>
      <c r="E1319" s="625" t="e">
        <f>VLOOKUP(D1319,PAÍSES!$A$2:$C$200,3,FALSE)</f>
        <v>#N/A</v>
      </c>
      <c r="F1319" s="622">
        <f>'7. LISTADO DE PELÍCULAS'!F1098</f>
        <v>0</v>
      </c>
      <c r="G1319" s="624">
        <f>'7. LISTADO DE PELÍCULAS'!G1098</f>
        <v>0</v>
      </c>
      <c r="H1319" s="622">
        <f>'7. LISTADO DE PELÍCULAS'!H1098</f>
        <v>0</v>
      </c>
      <c r="I1319" s="623">
        <f>'7. LISTADO DE PELÍCULAS'!I1098</f>
        <v>0</v>
      </c>
      <c r="J1319" s="623">
        <f>'7. LISTADO DE PELÍCULAS'!J1098</f>
        <v>0</v>
      </c>
      <c r="K1319" s="624">
        <f>'7. LISTADO DE PELÍCULAS'!K1098</f>
        <v>0</v>
      </c>
      <c r="L1319" s="622">
        <f>'7. LISTADO DE PELÍCULAS'!L1098</f>
        <v>0</v>
      </c>
      <c r="M1319" s="623">
        <f>'7. LISTADO DE PELÍCULAS'!M1098</f>
        <v>0</v>
      </c>
      <c r="N1319" s="624">
        <f>'7. LISTADO DE PELÍCULAS'!N1098</f>
        <v>0</v>
      </c>
      <c r="O1319" s="32"/>
    </row>
    <row r="1320" spans="2:15" s="352" customFormat="1" ht="35.1" customHeight="1" x14ac:dyDescent="0.25">
      <c r="B1320" s="618">
        <f>'7. LISTADO DE PELÍCULAS'!B1099</f>
        <v>0</v>
      </c>
      <c r="C1320" s="619">
        <f>'7. LISTADO DE PELÍCULAS'!C1099</f>
        <v>0</v>
      </c>
      <c r="D1320" s="618">
        <f>'7. LISTADO DE PELÍCULAS'!D1099</f>
        <v>0</v>
      </c>
      <c r="E1320" s="625" t="e">
        <f>VLOOKUP(D1320,PAÍSES!$A$2:$C$200,3,FALSE)</f>
        <v>#N/A</v>
      </c>
      <c r="F1320" s="622">
        <f>'7. LISTADO DE PELÍCULAS'!F1099</f>
        <v>0</v>
      </c>
      <c r="G1320" s="624">
        <f>'7. LISTADO DE PELÍCULAS'!G1099</f>
        <v>0</v>
      </c>
      <c r="H1320" s="622">
        <f>'7. LISTADO DE PELÍCULAS'!H1099</f>
        <v>0</v>
      </c>
      <c r="I1320" s="623">
        <f>'7. LISTADO DE PELÍCULAS'!I1099</f>
        <v>0</v>
      </c>
      <c r="J1320" s="623">
        <f>'7. LISTADO DE PELÍCULAS'!J1099</f>
        <v>0</v>
      </c>
      <c r="K1320" s="624">
        <f>'7. LISTADO DE PELÍCULAS'!K1099</f>
        <v>0</v>
      </c>
      <c r="L1320" s="622">
        <f>'7. LISTADO DE PELÍCULAS'!L1099</f>
        <v>0</v>
      </c>
      <c r="M1320" s="623">
        <f>'7. LISTADO DE PELÍCULAS'!M1099</f>
        <v>0</v>
      </c>
      <c r="N1320" s="624">
        <f>'7. LISTADO DE PELÍCULAS'!N1099</f>
        <v>0</v>
      </c>
      <c r="O1320" s="32"/>
    </row>
    <row r="1321" spans="2:15" s="352" customFormat="1" ht="35.1" customHeight="1" x14ac:dyDescent="0.25">
      <c r="B1321" s="618">
        <f>'7. LISTADO DE PELÍCULAS'!B1100</f>
        <v>0</v>
      </c>
      <c r="C1321" s="619">
        <f>'7. LISTADO DE PELÍCULAS'!C1100</f>
        <v>0</v>
      </c>
      <c r="D1321" s="618">
        <f>'7. LISTADO DE PELÍCULAS'!D1100</f>
        <v>0</v>
      </c>
      <c r="E1321" s="625" t="e">
        <f>VLOOKUP(D1321,PAÍSES!$A$2:$C$200,3,FALSE)</f>
        <v>#N/A</v>
      </c>
      <c r="F1321" s="622">
        <f>'7. LISTADO DE PELÍCULAS'!F1100</f>
        <v>0</v>
      </c>
      <c r="G1321" s="624">
        <f>'7. LISTADO DE PELÍCULAS'!G1100</f>
        <v>0</v>
      </c>
      <c r="H1321" s="622">
        <f>'7. LISTADO DE PELÍCULAS'!H1100</f>
        <v>0</v>
      </c>
      <c r="I1321" s="623">
        <f>'7. LISTADO DE PELÍCULAS'!I1100</f>
        <v>0</v>
      </c>
      <c r="J1321" s="623">
        <f>'7. LISTADO DE PELÍCULAS'!J1100</f>
        <v>0</v>
      </c>
      <c r="K1321" s="624">
        <f>'7. LISTADO DE PELÍCULAS'!K1100</f>
        <v>0</v>
      </c>
      <c r="L1321" s="622">
        <f>'7. LISTADO DE PELÍCULAS'!L1100</f>
        <v>0</v>
      </c>
      <c r="M1321" s="623">
        <f>'7. LISTADO DE PELÍCULAS'!M1100</f>
        <v>0</v>
      </c>
      <c r="N1321" s="624">
        <f>'7. LISTADO DE PELÍCULAS'!N1100</f>
        <v>0</v>
      </c>
      <c r="O1321" s="32"/>
    </row>
    <row r="1322" spans="2:15" s="352" customFormat="1" ht="35.1" customHeight="1" x14ac:dyDescent="0.25">
      <c r="B1322" s="618">
        <f>'7. LISTADO DE PELÍCULAS'!B1101</f>
        <v>0</v>
      </c>
      <c r="C1322" s="619">
        <f>'7. LISTADO DE PELÍCULAS'!C1101</f>
        <v>0</v>
      </c>
      <c r="D1322" s="618">
        <f>'7. LISTADO DE PELÍCULAS'!D1101</f>
        <v>0</v>
      </c>
      <c r="E1322" s="625" t="e">
        <f>VLOOKUP(D1322,PAÍSES!$A$2:$C$200,3,FALSE)</f>
        <v>#N/A</v>
      </c>
      <c r="F1322" s="622">
        <f>'7. LISTADO DE PELÍCULAS'!F1101</f>
        <v>0</v>
      </c>
      <c r="G1322" s="624">
        <f>'7. LISTADO DE PELÍCULAS'!G1101</f>
        <v>0</v>
      </c>
      <c r="H1322" s="622">
        <f>'7. LISTADO DE PELÍCULAS'!H1101</f>
        <v>0</v>
      </c>
      <c r="I1322" s="623">
        <f>'7. LISTADO DE PELÍCULAS'!I1101</f>
        <v>0</v>
      </c>
      <c r="J1322" s="623">
        <f>'7. LISTADO DE PELÍCULAS'!J1101</f>
        <v>0</v>
      </c>
      <c r="K1322" s="624">
        <f>'7. LISTADO DE PELÍCULAS'!K1101</f>
        <v>0</v>
      </c>
      <c r="L1322" s="622">
        <f>'7. LISTADO DE PELÍCULAS'!L1101</f>
        <v>0</v>
      </c>
      <c r="M1322" s="623">
        <f>'7. LISTADO DE PELÍCULAS'!M1101</f>
        <v>0</v>
      </c>
      <c r="N1322" s="624">
        <f>'7. LISTADO DE PELÍCULAS'!N1101</f>
        <v>0</v>
      </c>
      <c r="O1322" s="32"/>
    </row>
    <row r="1323" spans="2:15" s="352" customFormat="1" ht="35.1" customHeight="1" x14ac:dyDescent="0.25">
      <c r="B1323" s="618">
        <f>'7. LISTADO DE PELÍCULAS'!B1102</f>
        <v>0</v>
      </c>
      <c r="C1323" s="619">
        <f>'7. LISTADO DE PELÍCULAS'!C1102</f>
        <v>0</v>
      </c>
      <c r="D1323" s="618">
        <f>'7. LISTADO DE PELÍCULAS'!D1102</f>
        <v>0</v>
      </c>
      <c r="E1323" s="625" t="e">
        <f>VLOOKUP(D1323,PAÍSES!$A$2:$C$200,3,FALSE)</f>
        <v>#N/A</v>
      </c>
      <c r="F1323" s="622">
        <f>'7. LISTADO DE PELÍCULAS'!F1102</f>
        <v>0</v>
      </c>
      <c r="G1323" s="624">
        <f>'7. LISTADO DE PELÍCULAS'!G1102</f>
        <v>0</v>
      </c>
      <c r="H1323" s="622">
        <f>'7. LISTADO DE PELÍCULAS'!H1102</f>
        <v>0</v>
      </c>
      <c r="I1323" s="623">
        <f>'7. LISTADO DE PELÍCULAS'!I1102</f>
        <v>0</v>
      </c>
      <c r="J1323" s="623">
        <f>'7. LISTADO DE PELÍCULAS'!J1102</f>
        <v>0</v>
      </c>
      <c r="K1323" s="624">
        <f>'7. LISTADO DE PELÍCULAS'!K1102</f>
        <v>0</v>
      </c>
      <c r="L1323" s="622">
        <f>'7. LISTADO DE PELÍCULAS'!L1102</f>
        <v>0</v>
      </c>
      <c r="M1323" s="623">
        <f>'7. LISTADO DE PELÍCULAS'!M1102</f>
        <v>0</v>
      </c>
      <c r="N1323" s="624">
        <f>'7. LISTADO DE PELÍCULAS'!N1102</f>
        <v>0</v>
      </c>
      <c r="O1323" s="32"/>
    </row>
    <row r="1324" spans="2:15" s="352" customFormat="1" ht="35.1" customHeight="1" x14ac:dyDescent="0.25">
      <c r="B1324" s="618">
        <f>'7. LISTADO DE PELÍCULAS'!B1103</f>
        <v>0</v>
      </c>
      <c r="C1324" s="619">
        <f>'7. LISTADO DE PELÍCULAS'!C1103</f>
        <v>0</v>
      </c>
      <c r="D1324" s="618">
        <f>'7. LISTADO DE PELÍCULAS'!D1103</f>
        <v>0</v>
      </c>
      <c r="E1324" s="625" t="e">
        <f>VLOOKUP(D1324,PAÍSES!$A$2:$C$200,3,FALSE)</f>
        <v>#N/A</v>
      </c>
      <c r="F1324" s="622">
        <f>'7. LISTADO DE PELÍCULAS'!F1103</f>
        <v>0</v>
      </c>
      <c r="G1324" s="624">
        <f>'7. LISTADO DE PELÍCULAS'!G1103</f>
        <v>0</v>
      </c>
      <c r="H1324" s="622">
        <f>'7. LISTADO DE PELÍCULAS'!H1103</f>
        <v>0</v>
      </c>
      <c r="I1324" s="623">
        <f>'7. LISTADO DE PELÍCULAS'!I1103</f>
        <v>0</v>
      </c>
      <c r="J1324" s="623">
        <f>'7. LISTADO DE PELÍCULAS'!J1103</f>
        <v>0</v>
      </c>
      <c r="K1324" s="624">
        <f>'7. LISTADO DE PELÍCULAS'!K1103</f>
        <v>0</v>
      </c>
      <c r="L1324" s="622">
        <f>'7. LISTADO DE PELÍCULAS'!L1103</f>
        <v>0</v>
      </c>
      <c r="M1324" s="623">
        <f>'7. LISTADO DE PELÍCULAS'!M1103</f>
        <v>0</v>
      </c>
      <c r="N1324" s="624">
        <f>'7. LISTADO DE PELÍCULAS'!N1103</f>
        <v>0</v>
      </c>
      <c r="O1324" s="32"/>
    </row>
    <row r="1325" spans="2:15" s="352" customFormat="1" ht="35.1" customHeight="1" x14ac:dyDescent="0.25">
      <c r="B1325" s="618">
        <f>'7. LISTADO DE PELÍCULAS'!B1104</f>
        <v>0</v>
      </c>
      <c r="C1325" s="619">
        <f>'7. LISTADO DE PELÍCULAS'!C1104</f>
        <v>0</v>
      </c>
      <c r="D1325" s="618">
        <f>'7. LISTADO DE PELÍCULAS'!D1104</f>
        <v>0</v>
      </c>
      <c r="E1325" s="625" t="e">
        <f>VLOOKUP(D1325,PAÍSES!$A$2:$C$200,3,FALSE)</f>
        <v>#N/A</v>
      </c>
      <c r="F1325" s="622">
        <f>'7. LISTADO DE PELÍCULAS'!F1104</f>
        <v>0</v>
      </c>
      <c r="G1325" s="624">
        <f>'7. LISTADO DE PELÍCULAS'!G1104</f>
        <v>0</v>
      </c>
      <c r="H1325" s="622">
        <f>'7. LISTADO DE PELÍCULAS'!H1104</f>
        <v>0</v>
      </c>
      <c r="I1325" s="623">
        <f>'7. LISTADO DE PELÍCULAS'!I1104</f>
        <v>0</v>
      </c>
      <c r="J1325" s="623">
        <f>'7. LISTADO DE PELÍCULAS'!J1104</f>
        <v>0</v>
      </c>
      <c r="K1325" s="624">
        <f>'7. LISTADO DE PELÍCULAS'!K1104</f>
        <v>0</v>
      </c>
      <c r="L1325" s="622">
        <f>'7. LISTADO DE PELÍCULAS'!L1104</f>
        <v>0</v>
      </c>
      <c r="M1325" s="623">
        <f>'7. LISTADO DE PELÍCULAS'!M1104</f>
        <v>0</v>
      </c>
      <c r="N1325" s="624">
        <f>'7. LISTADO DE PELÍCULAS'!N1104</f>
        <v>0</v>
      </c>
      <c r="O1325" s="32"/>
    </row>
    <row r="1326" spans="2:15" s="352" customFormat="1" ht="35.1" customHeight="1" x14ac:dyDescent="0.25">
      <c r="B1326" s="618">
        <f>'7. LISTADO DE PELÍCULAS'!B1105</f>
        <v>0</v>
      </c>
      <c r="C1326" s="619">
        <f>'7. LISTADO DE PELÍCULAS'!C1105</f>
        <v>0</v>
      </c>
      <c r="D1326" s="618">
        <f>'7. LISTADO DE PELÍCULAS'!D1105</f>
        <v>0</v>
      </c>
      <c r="E1326" s="625" t="e">
        <f>VLOOKUP(D1326,PAÍSES!$A$2:$C$200,3,FALSE)</f>
        <v>#N/A</v>
      </c>
      <c r="F1326" s="622">
        <f>'7. LISTADO DE PELÍCULAS'!F1105</f>
        <v>0</v>
      </c>
      <c r="G1326" s="624">
        <f>'7. LISTADO DE PELÍCULAS'!G1105</f>
        <v>0</v>
      </c>
      <c r="H1326" s="622">
        <f>'7. LISTADO DE PELÍCULAS'!H1105</f>
        <v>0</v>
      </c>
      <c r="I1326" s="623">
        <f>'7. LISTADO DE PELÍCULAS'!I1105</f>
        <v>0</v>
      </c>
      <c r="J1326" s="623">
        <f>'7. LISTADO DE PELÍCULAS'!J1105</f>
        <v>0</v>
      </c>
      <c r="K1326" s="624">
        <f>'7. LISTADO DE PELÍCULAS'!K1105</f>
        <v>0</v>
      </c>
      <c r="L1326" s="622">
        <f>'7. LISTADO DE PELÍCULAS'!L1105</f>
        <v>0</v>
      </c>
      <c r="M1326" s="623">
        <f>'7. LISTADO DE PELÍCULAS'!M1105</f>
        <v>0</v>
      </c>
      <c r="N1326" s="624">
        <f>'7. LISTADO DE PELÍCULAS'!N1105</f>
        <v>0</v>
      </c>
      <c r="O1326" s="32"/>
    </row>
    <row r="1327" spans="2:15" s="352" customFormat="1" ht="35.1" customHeight="1" x14ac:dyDescent="0.25">
      <c r="B1327" s="618">
        <f>'7. LISTADO DE PELÍCULAS'!B1106</f>
        <v>0</v>
      </c>
      <c r="C1327" s="619">
        <f>'7. LISTADO DE PELÍCULAS'!C1106</f>
        <v>0</v>
      </c>
      <c r="D1327" s="618">
        <f>'7. LISTADO DE PELÍCULAS'!D1106</f>
        <v>0</v>
      </c>
      <c r="E1327" s="625" t="e">
        <f>VLOOKUP(D1327,PAÍSES!$A$2:$C$200,3,FALSE)</f>
        <v>#N/A</v>
      </c>
      <c r="F1327" s="622">
        <f>'7. LISTADO DE PELÍCULAS'!F1106</f>
        <v>0</v>
      </c>
      <c r="G1327" s="624">
        <f>'7. LISTADO DE PELÍCULAS'!G1106</f>
        <v>0</v>
      </c>
      <c r="H1327" s="622">
        <f>'7. LISTADO DE PELÍCULAS'!H1106</f>
        <v>0</v>
      </c>
      <c r="I1327" s="623">
        <f>'7. LISTADO DE PELÍCULAS'!I1106</f>
        <v>0</v>
      </c>
      <c r="J1327" s="623">
        <f>'7. LISTADO DE PELÍCULAS'!J1106</f>
        <v>0</v>
      </c>
      <c r="K1327" s="624">
        <f>'7. LISTADO DE PELÍCULAS'!K1106</f>
        <v>0</v>
      </c>
      <c r="L1327" s="622">
        <f>'7. LISTADO DE PELÍCULAS'!L1106</f>
        <v>0</v>
      </c>
      <c r="M1327" s="623">
        <f>'7. LISTADO DE PELÍCULAS'!M1106</f>
        <v>0</v>
      </c>
      <c r="N1327" s="624">
        <f>'7. LISTADO DE PELÍCULAS'!N1106</f>
        <v>0</v>
      </c>
      <c r="O1327" s="32"/>
    </row>
    <row r="1328" spans="2:15" s="352" customFormat="1" ht="35.1" customHeight="1" x14ac:dyDescent="0.25">
      <c r="B1328" s="618">
        <f>'7. LISTADO DE PELÍCULAS'!B1107</f>
        <v>0</v>
      </c>
      <c r="C1328" s="619">
        <f>'7. LISTADO DE PELÍCULAS'!C1107</f>
        <v>0</v>
      </c>
      <c r="D1328" s="618">
        <f>'7. LISTADO DE PELÍCULAS'!D1107</f>
        <v>0</v>
      </c>
      <c r="E1328" s="625" t="e">
        <f>VLOOKUP(D1328,PAÍSES!$A$2:$C$200,3,FALSE)</f>
        <v>#N/A</v>
      </c>
      <c r="F1328" s="622">
        <f>'7. LISTADO DE PELÍCULAS'!F1107</f>
        <v>0</v>
      </c>
      <c r="G1328" s="624">
        <f>'7. LISTADO DE PELÍCULAS'!G1107</f>
        <v>0</v>
      </c>
      <c r="H1328" s="622">
        <f>'7. LISTADO DE PELÍCULAS'!H1107</f>
        <v>0</v>
      </c>
      <c r="I1328" s="623">
        <f>'7. LISTADO DE PELÍCULAS'!I1107</f>
        <v>0</v>
      </c>
      <c r="J1328" s="623">
        <f>'7. LISTADO DE PELÍCULAS'!J1107</f>
        <v>0</v>
      </c>
      <c r="K1328" s="624">
        <f>'7. LISTADO DE PELÍCULAS'!K1107</f>
        <v>0</v>
      </c>
      <c r="L1328" s="622">
        <f>'7. LISTADO DE PELÍCULAS'!L1107</f>
        <v>0</v>
      </c>
      <c r="M1328" s="623">
        <f>'7. LISTADO DE PELÍCULAS'!M1107</f>
        <v>0</v>
      </c>
      <c r="N1328" s="624">
        <f>'7. LISTADO DE PELÍCULAS'!N1107</f>
        <v>0</v>
      </c>
      <c r="O1328" s="32"/>
    </row>
    <row r="1329" spans="2:15" s="352" customFormat="1" ht="35.1" customHeight="1" x14ac:dyDescent="0.25">
      <c r="B1329" s="618">
        <f>'7. LISTADO DE PELÍCULAS'!B1108</f>
        <v>0</v>
      </c>
      <c r="C1329" s="619">
        <f>'7. LISTADO DE PELÍCULAS'!C1108</f>
        <v>0</v>
      </c>
      <c r="D1329" s="618">
        <f>'7. LISTADO DE PELÍCULAS'!D1108</f>
        <v>0</v>
      </c>
      <c r="E1329" s="625" t="e">
        <f>VLOOKUP(D1329,PAÍSES!$A$2:$C$200,3,FALSE)</f>
        <v>#N/A</v>
      </c>
      <c r="F1329" s="622">
        <f>'7. LISTADO DE PELÍCULAS'!F1108</f>
        <v>0</v>
      </c>
      <c r="G1329" s="624">
        <f>'7. LISTADO DE PELÍCULAS'!G1108</f>
        <v>0</v>
      </c>
      <c r="H1329" s="622">
        <f>'7. LISTADO DE PELÍCULAS'!H1108</f>
        <v>0</v>
      </c>
      <c r="I1329" s="623">
        <f>'7. LISTADO DE PELÍCULAS'!I1108</f>
        <v>0</v>
      </c>
      <c r="J1329" s="623">
        <f>'7. LISTADO DE PELÍCULAS'!J1108</f>
        <v>0</v>
      </c>
      <c r="K1329" s="624">
        <f>'7. LISTADO DE PELÍCULAS'!K1108</f>
        <v>0</v>
      </c>
      <c r="L1329" s="622">
        <f>'7. LISTADO DE PELÍCULAS'!L1108</f>
        <v>0</v>
      </c>
      <c r="M1329" s="623">
        <f>'7. LISTADO DE PELÍCULAS'!M1108</f>
        <v>0</v>
      </c>
      <c r="N1329" s="624">
        <f>'7. LISTADO DE PELÍCULAS'!N1108</f>
        <v>0</v>
      </c>
      <c r="O1329" s="32"/>
    </row>
    <row r="1330" spans="2:15" s="352" customFormat="1" ht="35.1" customHeight="1" x14ac:dyDescent="0.25">
      <c r="B1330" s="618">
        <f>'7. LISTADO DE PELÍCULAS'!B1109</f>
        <v>0</v>
      </c>
      <c r="C1330" s="619">
        <f>'7. LISTADO DE PELÍCULAS'!C1109</f>
        <v>0</v>
      </c>
      <c r="D1330" s="618">
        <f>'7. LISTADO DE PELÍCULAS'!D1109</f>
        <v>0</v>
      </c>
      <c r="E1330" s="625" t="e">
        <f>VLOOKUP(D1330,PAÍSES!$A$2:$C$200,3,FALSE)</f>
        <v>#N/A</v>
      </c>
      <c r="F1330" s="622">
        <f>'7. LISTADO DE PELÍCULAS'!F1109</f>
        <v>0</v>
      </c>
      <c r="G1330" s="624">
        <f>'7. LISTADO DE PELÍCULAS'!G1109</f>
        <v>0</v>
      </c>
      <c r="H1330" s="622">
        <f>'7. LISTADO DE PELÍCULAS'!H1109</f>
        <v>0</v>
      </c>
      <c r="I1330" s="623">
        <f>'7. LISTADO DE PELÍCULAS'!I1109</f>
        <v>0</v>
      </c>
      <c r="J1330" s="623">
        <f>'7. LISTADO DE PELÍCULAS'!J1109</f>
        <v>0</v>
      </c>
      <c r="K1330" s="624">
        <f>'7. LISTADO DE PELÍCULAS'!K1109</f>
        <v>0</v>
      </c>
      <c r="L1330" s="622">
        <f>'7. LISTADO DE PELÍCULAS'!L1109</f>
        <v>0</v>
      </c>
      <c r="M1330" s="623">
        <f>'7. LISTADO DE PELÍCULAS'!M1109</f>
        <v>0</v>
      </c>
      <c r="N1330" s="624">
        <f>'7. LISTADO DE PELÍCULAS'!N1109</f>
        <v>0</v>
      </c>
      <c r="O1330" s="32"/>
    </row>
    <row r="1331" spans="2:15" s="352" customFormat="1" ht="35.1" customHeight="1" x14ac:dyDescent="0.25">
      <c r="B1331" s="618">
        <f>'7. LISTADO DE PELÍCULAS'!B1110</f>
        <v>0</v>
      </c>
      <c r="C1331" s="619">
        <f>'7. LISTADO DE PELÍCULAS'!C1110</f>
        <v>0</v>
      </c>
      <c r="D1331" s="618">
        <f>'7. LISTADO DE PELÍCULAS'!D1110</f>
        <v>0</v>
      </c>
      <c r="E1331" s="625" t="e">
        <f>VLOOKUP(D1331,PAÍSES!$A$2:$C$200,3,FALSE)</f>
        <v>#N/A</v>
      </c>
      <c r="F1331" s="622">
        <f>'7. LISTADO DE PELÍCULAS'!F1110</f>
        <v>0</v>
      </c>
      <c r="G1331" s="624">
        <f>'7. LISTADO DE PELÍCULAS'!G1110</f>
        <v>0</v>
      </c>
      <c r="H1331" s="622">
        <f>'7. LISTADO DE PELÍCULAS'!H1110</f>
        <v>0</v>
      </c>
      <c r="I1331" s="623">
        <f>'7. LISTADO DE PELÍCULAS'!I1110</f>
        <v>0</v>
      </c>
      <c r="J1331" s="623">
        <f>'7. LISTADO DE PELÍCULAS'!J1110</f>
        <v>0</v>
      </c>
      <c r="K1331" s="624">
        <f>'7. LISTADO DE PELÍCULAS'!K1110</f>
        <v>0</v>
      </c>
      <c r="L1331" s="622">
        <f>'7. LISTADO DE PELÍCULAS'!L1110</f>
        <v>0</v>
      </c>
      <c r="M1331" s="623">
        <f>'7. LISTADO DE PELÍCULAS'!M1110</f>
        <v>0</v>
      </c>
      <c r="N1331" s="624">
        <f>'7. LISTADO DE PELÍCULAS'!N1110</f>
        <v>0</v>
      </c>
      <c r="O1331" s="32"/>
    </row>
    <row r="1332" spans="2:15" s="352" customFormat="1" ht="35.1" customHeight="1" x14ac:dyDescent="0.25">
      <c r="B1332" s="618">
        <f>'7. LISTADO DE PELÍCULAS'!B1111</f>
        <v>0</v>
      </c>
      <c r="C1332" s="619">
        <f>'7. LISTADO DE PELÍCULAS'!C1111</f>
        <v>0</v>
      </c>
      <c r="D1332" s="618">
        <f>'7. LISTADO DE PELÍCULAS'!D1111</f>
        <v>0</v>
      </c>
      <c r="E1332" s="625" t="e">
        <f>VLOOKUP(D1332,PAÍSES!$A$2:$C$200,3,FALSE)</f>
        <v>#N/A</v>
      </c>
      <c r="F1332" s="622">
        <f>'7. LISTADO DE PELÍCULAS'!F1111</f>
        <v>0</v>
      </c>
      <c r="G1332" s="624">
        <f>'7. LISTADO DE PELÍCULAS'!G1111</f>
        <v>0</v>
      </c>
      <c r="H1332" s="622">
        <f>'7. LISTADO DE PELÍCULAS'!H1111</f>
        <v>0</v>
      </c>
      <c r="I1332" s="623">
        <f>'7. LISTADO DE PELÍCULAS'!I1111</f>
        <v>0</v>
      </c>
      <c r="J1332" s="623">
        <f>'7. LISTADO DE PELÍCULAS'!J1111</f>
        <v>0</v>
      </c>
      <c r="K1332" s="624">
        <f>'7. LISTADO DE PELÍCULAS'!K1111</f>
        <v>0</v>
      </c>
      <c r="L1332" s="622">
        <f>'7. LISTADO DE PELÍCULAS'!L1111</f>
        <v>0</v>
      </c>
      <c r="M1332" s="623">
        <f>'7. LISTADO DE PELÍCULAS'!M1111</f>
        <v>0</v>
      </c>
      <c r="N1332" s="624">
        <f>'7. LISTADO DE PELÍCULAS'!N1111</f>
        <v>0</v>
      </c>
      <c r="O1332" s="32"/>
    </row>
    <row r="1333" spans="2:15" s="352" customFormat="1" ht="35.1" customHeight="1" x14ac:dyDescent="0.25">
      <c r="B1333" s="618">
        <f>'7. LISTADO DE PELÍCULAS'!B1112</f>
        <v>0</v>
      </c>
      <c r="C1333" s="619">
        <f>'7. LISTADO DE PELÍCULAS'!C1112</f>
        <v>0</v>
      </c>
      <c r="D1333" s="618">
        <f>'7. LISTADO DE PELÍCULAS'!D1112</f>
        <v>0</v>
      </c>
      <c r="E1333" s="625" t="e">
        <f>VLOOKUP(D1333,PAÍSES!$A$2:$C$200,3,FALSE)</f>
        <v>#N/A</v>
      </c>
      <c r="F1333" s="622">
        <f>'7. LISTADO DE PELÍCULAS'!F1112</f>
        <v>0</v>
      </c>
      <c r="G1333" s="624">
        <f>'7. LISTADO DE PELÍCULAS'!G1112</f>
        <v>0</v>
      </c>
      <c r="H1333" s="622">
        <f>'7. LISTADO DE PELÍCULAS'!H1112</f>
        <v>0</v>
      </c>
      <c r="I1333" s="623">
        <f>'7. LISTADO DE PELÍCULAS'!I1112</f>
        <v>0</v>
      </c>
      <c r="J1333" s="623">
        <f>'7. LISTADO DE PELÍCULAS'!J1112</f>
        <v>0</v>
      </c>
      <c r="K1333" s="624">
        <f>'7. LISTADO DE PELÍCULAS'!K1112</f>
        <v>0</v>
      </c>
      <c r="L1333" s="622">
        <f>'7. LISTADO DE PELÍCULAS'!L1112</f>
        <v>0</v>
      </c>
      <c r="M1333" s="623">
        <f>'7. LISTADO DE PELÍCULAS'!M1112</f>
        <v>0</v>
      </c>
      <c r="N1333" s="624">
        <f>'7. LISTADO DE PELÍCULAS'!N1112</f>
        <v>0</v>
      </c>
      <c r="O1333" s="32"/>
    </row>
    <row r="1334" spans="2:15" s="352" customFormat="1" ht="35.1" customHeight="1" x14ac:dyDescent="0.25">
      <c r="B1334" s="618">
        <f>'7. LISTADO DE PELÍCULAS'!B1113</f>
        <v>0</v>
      </c>
      <c r="C1334" s="619">
        <f>'7. LISTADO DE PELÍCULAS'!C1113</f>
        <v>0</v>
      </c>
      <c r="D1334" s="618">
        <f>'7. LISTADO DE PELÍCULAS'!D1113</f>
        <v>0</v>
      </c>
      <c r="E1334" s="625" t="e">
        <f>VLOOKUP(D1334,PAÍSES!$A$2:$C$200,3,FALSE)</f>
        <v>#N/A</v>
      </c>
      <c r="F1334" s="622">
        <f>'7. LISTADO DE PELÍCULAS'!F1113</f>
        <v>0</v>
      </c>
      <c r="G1334" s="624">
        <f>'7. LISTADO DE PELÍCULAS'!G1113</f>
        <v>0</v>
      </c>
      <c r="H1334" s="622">
        <f>'7. LISTADO DE PELÍCULAS'!H1113</f>
        <v>0</v>
      </c>
      <c r="I1334" s="623">
        <f>'7. LISTADO DE PELÍCULAS'!I1113</f>
        <v>0</v>
      </c>
      <c r="J1334" s="623">
        <f>'7. LISTADO DE PELÍCULAS'!J1113</f>
        <v>0</v>
      </c>
      <c r="K1334" s="624">
        <f>'7. LISTADO DE PELÍCULAS'!K1113</f>
        <v>0</v>
      </c>
      <c r="L1334" s="622">
        <f>'7. LISTADO DE PELÍCULAS'!L1113</f>
        <v>0</v>
      </c>
      <c r="M1334" s="623">
        <f>'7. LISTADO DE PELÍCULAS'!M1113</f>
        <v>0</v>
      </c>
      <c r="N1334" s="624">
        <f>'7. LISTADO DE PELÍCULAS'!N1113</f>
        <v>0</v>
      </c>
      <c r="O1334" s="32"/>
    </row>
    <row r="1335" spans="2:15" s="352" customFormat="1" ht="35.1" customHeight="1" x14ac:dyDescent="0.25">
      <c r="B1335" s="618">
        <f>'7. LISTADO DE PELÍCULAS'!B1114</f>
        <v>0</v>
      </c>
      <c r="C1335" s="619">
        <f>'7. LISTADO DE PELÍCULAS'!C1114</f>
        <v>0</v>
      </c>
      <c r="D1335" s="618">
        <f>'7. LISTADO DE PELÍCULAS'!D1114</f>
        <v>0</v>
      </c>
      <c r="E1335" s="625" t="e">
        <f>VLOOKUP(D1335,PAÍSES!$A$2:$C$200,3,FALSE)</f>
        <v>#N/A</v>
      </c>
      <c r="F1335" s="622">
        <f>'7. LISTADO DE PELÍCULAS'!F1114</f>
        <v>0</v>
      </c>
      <c r="G1335" s="624">
        <f>'7. LISTADO DE PELÍCULAS'!G1114</f>
        <v>0</v>
      </c>
      <c r="H1335" s="622">
        <f>'7. LISTADO DE PELÍCULAS'!H1114</f>
        <v>0</v>
      </c>
      <c r="I1335" s="623">
        <f>'7. LISTADO DE PELÍCULAS'!I1114</f>
        <v>0</v>
      </c>
      <c r="J1335" s="623">
        <f>'7. LISTADO DE PELÍCULAS'!J1114</f>
        <v>0</v>
      </c>
      <c r="K1335" s="624">
        <f>'7. LISTADO DE PELÍCULAS'!K1114</f>
        <v>0</v>
      </c>
      <c r="L1335" s="622">
        <f>'7. LISTADO DE PELÍCULAS'!L1114</f>
        <v>0</v>
      </c>
      <c r="M1335" s="623">
        <f>'7. LISTADO DE PELÍCULAS'!M1114</f>
        <v>0</v>
      </c>
      <c r="N1335" s="624">
        <f>'7. LISTADO DE PELÍCULAS'!N1114</f>
        <v>0</v>
      </c>
      <c r="O1335" s="32"/>
    </row>
    <row r="1336" spans="2:15" s="352" customFormat="1" ht="35.1" customHeight="1" x14ac:dyDescent="0.25">
      <c r="B1336" s="618">
        <f>'7. LISTADO DE PELÍCULAS'!B1115</f>
        <v>0</v>
      </c>
      <c r="C1336" s="619">
        <f>'7. LISTADO DE PELÍCULAS'!C1115</f>
        <v>0</v>
      </c>
      <c r="D1336" s="618">
        <f>'7. LISTADO DE PELÍCULAS'!D1115</f>
        <v>0</v>
      </c>
      <c r="E1336" s="625" t="e">
        <f>VLOOKUP(D1336,PAÍSES!$A$2:$C$200,3,FALSE)</f>
        <v>#N/A</v>
      </c>
      <c r="F1336" s="622">
        <f>'7. LISTADO DE PELÍCULAS'!F1115</f>
        <v>0</v>
      </c>
      <c r="G1336" s="624">
        <f>'7. LISTADO DE PELÍCULAS'!G1115</f>
        <v>0</v>
      </c>
      <c r="H1336" s="622">
        <f>'7. LISTADO DE PELÍCULAS'!H1115</f>
        <v>0</v>
      </c>
      <c r="I1336" s="623">
        <f>'7. LISTADO DE PELÍCULAS'!I1115</f>
        <v>0</v>
      </c>
      <c r="J1336" s="623">
        <f>'7. LISTADO DE PELÍCULAS'!J1115</f>
        <v>0</v>
      </c>
      <c r="K1336" s="624">
        <f>'7. LISTADO DE PELÍCULAS'!K1115</f>
        <v>0</v>
      </c>
      <c r="L1336" s="622">
        <f>'7. LISTADO DE PELÍCULAS'!L1115</f>
        <v>0</v>
      </c>
      <c r="M1336" s="623">
        <f>'7. LISTADO DE PELÍCULAS'!M1115</f>
        <v>0</v>
      </c>
      <c r="N1336" s="624">
        <f>'7. LISTADO DE PELÍCULAS'!N1115</f>
        <v>0</v>
      </c>
      <c r="O1336" s="32"/>
    </row>
    <row r="1337" spans="2:15" s="352" customFormat="1" ht="35.1" customHeight="1" x14ac:dyDescent="0.25">
      <c r="B1337" s="618">
        <f>'7. LISTADO DE PELÍCULAS'!B1116</f>
        <v>0</v>
      </c>
      <c r="C1337" s="619">
        <f>'7. LISTADO DE PELÍCULAS'!C1116</f>
        <v>0</v>
      </c>
      <c r="D1337" s="618">
        <f>'7. LISTADO DE PELÍCULAS'!D1116</f>
        <v>0</v>
      </c>
      <c r="E1337" s="625" t="e">
        <f>VLOOKUP(D1337,PAÍSES!$A$2:$C$200,3,FALSE)</f>
        <v>#N/A</v>
      </c>
      <c r="F1337" s="622">
        <f>'7. LISTADO DE PELÍCULAS'!F1116</f>
        <v>0</v>
      </c>
      <c r="G1337" s="624">
        <f>'7. LISTADO DE PELÍCULAS'!G1116</f>
        <v>0</v>
      </c>
      <c r="H1337" s="622">
        <f>'7. LISTADO DE PELÍCULAS'!H1116</f>
        <v>0</v>
      </c>
      <c r="I1337" s="623">
        <f>'7. LISTADO DE PELÍCULAS'!I1116</f>
        <v>0</v>
      </c>
      <c r="J1337" s="623">
        <f>'7. LISTADO DE PELÍCULAS'!J1116</f>
        <v>0</v>
      </c>
      <c r="K1337" s="624">
        <f>'7. LISTADO DE PELÍCULAS'!K1116</f>
        <v>0</v>
      </c>
      <c r="L1337" s="622">
        <f>'7. LISTADO DE PELÍCULAS'!L1116</f>
        <v>0</v>
      </c>
      <c r="M1337" s="623">
        <f>'7. LISTADO DE PELÍCULAS'!M1116</f>
        <v>0</v>
      </c>
      <c r="N1337" s="624">
        <f>'7. LISTADO DE PELÍCULAS'!N1116</f>
        <v>0</v>
      </c>
      <c r="O1337" s="32"/>
    </row>
    <row r="1338" spans="2:15" s="352" customFormat="1" ht="35.1" customHeight="1" x14ac:dyDescent="0.25">
      <c r="B1338" s="618">
        <f>'7. LISTADO DE PELÍCULAS'!B1117</f>
        <v>0</v>
      </c>
      <c r="C1338" s="619">
        <f>'7. LISTADO DE PELÍCULAS'!C1117</f>
        <v>0</v>
      </c>
      <c r="D1338" s="618">
        <f>'7. LISTADO DE PELÍCULAS'!D1117</f>
        <v>0</v>
      </c>
      <c r="E1338" s="625" t="e">
        <f>VLOOKUP(D1338,PAÍSES!$A$2:$C$200,3,FALSE)</f>
        <v>#N/A</v>
      </c>
      <c r="F1338" s="622">
        <f>'7. LISTADO DE PELÍCULAS'!F1117</f>
        <v>0</v>
      </c>
      <c r="G1338" s="624">
        <f>'7. LISTADO DE PELÍCULAS'!G1117</f>
        <v>0</v>
      </c>
      <c r="H1338" s="622">
        <f>'7. LISTADO DE PELÍCULAS'!H1117</f>
        <v>0</v>
      </c>
      <c r="I1338" s="623">
        <f>'7. LISTADO DE PELÍCULAS'!I1117</f>
        <v>0</v>
      </c>
      <c r="J1338" s="623">
        <f>'7. LISTADO DE PELÍCULAS'!J1117</f>
        <v>0</v>
      </c>
      <c r="K1338" s="624">
        <f>'7. LISTADO DE PELÍCULAS'!K1117</f>
        <v>0</v>
      </c>
      <c r="L1338" s="622">
        <f>'7. LISTADO DE PELÍCULAS'!L1117</f>
        <v>0</v>
      </c>
      <c r="M1338" s="623">
        <f>'7. LISTADO DE PELÍCULAS'!M1117</f>
        <v>0</v>
      </c>
      <c r="N1338" s="624">
        <f>'7. LISTADO DE PELÍCULAS'!N1117</f>
        <v>0</v>
      </c>
      <c r="O1338" s="32"/>
    </row>
    <row r="1339" spans="2:15" s="352" customFormat="1" ht="35.1" customHeight="1" x14ac:dyDescent="0.25">
      <c r="B1339" s="618">
        <f>'7. LISTADO DE PELÍCULAS'!B1118</f>
        <v>0</v>
      </c>
      <c r="C1339" s="619">
        <f>'7. LISTADO DE PELÍCULAS'!C1118</f>
        <v>0</v>
      </c>
      <c r="D1339" s="618">
        <f>'7. LISTADO DE PELÍCULAS'!D1118</f>
        <v>0</v>
      </c>
      <c r="E1339" s="625" t="e">
        <f>VLOOKUP(D1339,PAÍSES!$A$2:$C$200,3,FALSE)</f>
        <v>#N/A</v>
      </c>
      <c r="F1339" s="622">
        <f>'7. LISTADO DE PELÍCULAS'!F1118</f>
        <v>0</v>
      </c>
      <c r="G1339" s="624">
        <f>'7. LISTADO DE PELÍCULAS'!G1118</f>
        <v>0</v>
      </c>
      <c r="H1339" s="622">
        <f>'7. LISTADO DE PELÍCULAS'!H1118</f>
        <v>0</v>
      </c>
      <c r="I1339" s="623">
        <f>'7. LISTADO DE PELÍCULAS'!I1118</f>
        <v>0</v>
      </c>
      <c r="J1339" s="623">
        <f>'7. LISTADO DE PELÍCULAS'!J1118</f>
        <v>0</v>
      </c>
      <c r="K1339" s="624">
        <f>'7. LISTADO DE PELÍCULAS'!K1118</f>
        <v>0</v>
      </c>
      <c r="L1339" s="622">
        <f>'7. LISTADO DE PELÍCULAS'!L1118</f>
        <v>0</v>
      </c>
      <c r="M1339" s="623">
        <f>'7. LISTADO DE PELÍCULAS'!M1118</f>
        <v>0</v>
      </c>
      <c r="N1339" s="624">
        <f>'7. LISTADO DE PELÍCULAS'!N1118</f>
        <v>0</v>
      </c>
      <c r="O1339" s="32"/>
    </row>
    <row r="1340" spans="2:15" s="352" customFormat="1" ht="35.1" customHeight="1" x14ac:dyDescent="0.25">
      <c r="B1340" s="618">
        <f>'7. LISTADO DE PELÍCULAS'!B1119</f>
        <v>0</v>
      </c>
      <c r="C1340" s="619">
        <f>'7. LISTADO DE PELÍCULAS'!C1119</f>
        <v>0</v>
      </c>
      <c r="D1340" s="618">
        <f>'7. LISTADO DE PELÍCULAS'!D1119</f>
        <v>0</v>
      </c>
      <c r="E1340" s="625" t="e">
        <f>VLOOKUP(D1340,PAÍSES!$A$2:$C$200,3,FALSE)</f>
        <v>#N/A</v>
      </c>
      <c r="F1340" s="622">
        <f>'7. LISTADO DE PELÍCULAS'!F1119</f>
        <v>0</v>
      </c>
      <c r="G1340" s="624">
        <f>'7. LISTADO DE PELÍCULAS'!G1119</f>
        <v>0</v>
      </c>
      <c r="H1340" s="622">
        <f>'7. LISTADO DE PELÍCULAS'!H1119</f>
        <v>0</v>
      </c>
      <c r="I1340" s="623">
        <f>'7. LISTADO DE PELÍCULAS'!I1119</f>
        <v>0</v>
      </c>
      <c r="J1340" s="623">
        <f>'7. LISTADO DE PELÍCULAS'!J1119</f>
        <v>0</v>
      </c>
      <c r="K1340" s="624">
        <f>'7. LISTADO DE PELÍCULAS'!K1119</f>
        <v>0</v>
      </c>
      <c r="L1340" s="622">
        <f>'7. LISTADO DE PELÍCULAS'!L1119</f>
        <v>0</v>
      </c>
      <c r="M1340" s="623">
        <f>'7. LISTADO DE PELÍCULAS'!M1119</f>
        <v>0</v>
      </c>
      <c r="N1340" s="624">
        <f>'7. LISTADO DE PELÍCULAS'!N1119</f>
        <v>0</v>
      </c>
      <c r="O1340" s="32"/>
    </row>
    <row r="1341" spans="2:15" s="352" customFormat="1" ht="35.1" customHeight="1" x14ac:dyDescent="0.25">
      <c r="B1341" s="618">
        <f>'7. LISTADO DE PELÍCULAS'!B1120</f>
        <v>0</v>
      </c>
      <c r="C1341" s="619">
        <f>'7. LISTADO DE PELÍCULAS'!C1120</f>
        <v>0</v>
      </c>
      <c r="D1341" s="618">
        <f>'7. LISTADO DE PELÍCULAS'!D1120</f>
        <v>0</v>
      </c>
      <c r="E1341" s="625" t="e">
        <f>VLOOKUP(D1341,PAÍSES!$A$2:$C$200,3,FALSE)</f>
        <v>#N/A</v>
      </c>
      <c r="F1341" s="622">
        <f>'7. LISTADO DE PELÍCULAS'!F1120</f>
        <v>0</v>
      </c>
      <c r="G1341" s="624">
        <f>'7. LISTADO DE PELÍCULAS'!G1120</f>
        <v>0</v>
      </c>
      <c r="H1341" s="622">
        <f>'7. LISTADO DE PELÍCULAS'!H1120</f>
        <v>0</v>
      </c>
      <c r="I1341" s="623">
        <f>'7. LISTADO DE PELÍCULAS'!I1120</f>
        <v>0</v>
      </c>
      <c r="J1341" s="623">
        <f>'7. LISTADO DE PELÍCULAS'!J1120</f>
        <v>0</v>
      </c>
      <c r="K1341" s="624">
        <f>'7. LISTADO DE PELÍCULAS'!K1120</f>
        <v>0</v>
      </c>
      <c r="L1341" s="622">
        <f>'7. LISTADO DE PELÍCULAS'!L1120</f>
        <v>0</v>
      </c>
      <c r="M1341" s="623">
        <f>'7. LISTADO DE PELÍCULAS'!M1120</f>
        <v>0</v>
      </c>
      <c r="N1341" s="624">
        <f>'7. LISTADO DE PELÍCULAS'!N1120</f>
        <v>0</v>
      </c>
      <c r="O1341" s="32"/>
    </row>
    <row r="1342" spans="2:15" s="352" customFormat="1" ht="35.1" customHeight="1" x14ac:dyDescent="0.25">
      <c r="B1342" s="618">
        <f>'7. LISTADO DE PELÍCULAS'!B1121</f>
        <v>0</v>
      </c>
      <c r="C1342" s="619">
        <f>'7. LISTADO DE PELÍCULAS'!C1121</f>
        <v>0</v>
      </c>
      <c r="D1342" s="618">
        <f>'7. LISTADO DE PELÍCULAS'!D1121</f>
        <v>0</v>
      </c>
      <c r="E1342" s="625" t="e">
        <f>VLOOKUP(D1342,PAÍSES!$A$2:$C$200,3,FALSE)</f>
        <v>#N/A</v>
      </c>
      <c r="F1342" s="622">
        <f>'7. LISTADO DE PELÍCULAS'!F1121</f>
        <v>0</v>
      </c>
      <c r="G1342" s="624">
        <f>'7. LISTADO DE PELÍCULAS'!G1121</f>
        <v>0</v>
      </c>
      <c r="H1342" s="622">
        <f>'7. LISTADO DE PELÍCULAS'!H1121</f>
        <v>0</v>
      </c>
      <c r="I1342" s="623">
        <f>'7. LISTADO DE PELÍCULAS'!I1121</f>
        <v>0</v>
      </c>
      <c r="J1342" s="623">
        <f>'7. LISTADO DE PELÍCULAS'!J1121</f>
        <v>0</v>
      </c>
      <c r="K1342" s="624">
        <f>'7. LISTADO DE PELÍCULAS'!K1121</f>
        <v>0</v>
      </c>
      <c r="L1342" s="622">
        <f>'7. LISTADO DE PELÍCULAS'!L1121</f>
        <v>0</v>
      </c>
      <c r="M1342" s="623">
        <f>'7. LISTADO DE PELÍCULAS'!M1121</f>
        <v>0</v>
      </c>
      <c r="N1342" s="624">
        <f>'7. LISTADO DE PELÍCULAS'!N1121</f>
        <v>0</v>
      </c>
      <c r="O1342" s="32"/>
    </row>
    <row r="1343" spans="2:15" s="352" customFormat="1" ht="35.1" customHeight="1" x14ac:dyDescent="0.25">
      <c r="B1343" s="618">
        <f>'7. LISTADO DE PELÍCULAS'!B1122</f>
        <v>0</v>
      </c>
      <c r="C1343" s="619">
        <f>'7. LISTADO DE PELÍCULAS'!C1122</f>
        <v>0</v>
      </c>
      <c r="D1343" s="618">
        <f>'7. LISTADO DE PELÍCULAS'!D1122</f>
        <v>0</v>
      </c>
      <c r="E1343" s="625" t="e">
        <f>VLOOKUP(D1343,PAÍSES!$A$2:$C$200,3,FALSE)</f>
        <v>#N/A</v>
      </c>
      <c r="F1343" s="622">
        <f>'7. LISTADO DE PELÍCULAS'!F1122</f>
        <v>0</v>
      </c>
      <c r="G1343" s="624">
        <f>'7. LISTADO DE PELÍCULAS'!G1122</f>
        <v>0</v>
      </c>
      <c r="H1343" s="622">
        <f>'7. LISTADO DE PELÍCULAS'!H1122</f>
        <v>0</v>
      </c>
      <c r="I1343" s="623">
        <f>'7. LISTADO DE PELÍCULAS'!I1122</f>
        <v>0</v>
      </c>
      <c r="J1343" s="623">
        <f>'7. LISTADO DE PELÍCULAS'!J1122</f>
        <v>0</v>
      </c>
      <c r="K1343" s="624">
        <f>'7. LISTADO DE PELÍCULAS'!K1122</f>
        <v>0</v>
      </c>
      <c r="L1343" s="622">
        <f>'7. LISTADO DE PELÍCULAS'!L1122</f>
        <v>0</v>
      </c>
      <c r="M1343" s="623">
        <f>'7. LISTADO DE PELÍCULAS'!M1122</f>
        <v>0</v>
      </c>
      <c r="N1343" s="624">
        <f>'7. LISTADO DE PELÍCULAS'!N1122</f>
        <v>0</v>
      </c>
      <c r="O1343" s="32"/>
    </row>
    <row r="1344" spans="2:15" s="352" customFormat="1" ht="35.1" customHeight="1" x14ac:dyDescent="0.25">
      <c r="B1344" s="618">
        <f>'7. LISTADO DE PELÍCULAS'!B1123</f>
        <v>0</v>
      </c>
      <c r="C1344" s="619">
        <f>'7. LISTADO DE PELÍCULAS'!C1123</f>
        <v>0</v>
      </c>
      <c r="D1344" s="618">
        <f>'7. LISTADO DE PELÍCULAS'!D1123</f>
        <v>0</v>
      </c>
      <c r="E1344" s="625" t="e">
        <f>VLOOKUP(D1344,PAÍSES!$A$2:$C$200,3,FALSE)</f>
        <v>#N/A</v>
      </c>
      <c r="F1344" s="622">
        <f>'7. LISTADO DE PELÍCULAS'!F1123</f>
        <v>0</v>
      </c>
      <c r="G1344" s="624">
        <f>'7. LISTADO DE PELÍCULAS'!G1123</f>
        <v>0</v>
      </c>
      <c r="H1344" s="622">
        <f>'7. LISTADO DE PELÍCULAS'!H1123</f>
        <v>0</v>
      </c>
      <c r="I1344" s="623">
        <f>'7. LISTADO DE PELÍCULAS'!I1123</f>
        <v>0</v>
      </c>
      <c r="J1344" s="623">
        <f>'7. LISTADO DE PELÍCULAS'!J1123</f>
        <v>0</v>
      </c>
      <c r="K1344" s="624">
        <f>'7. LISTADO DE PELÍCULAS'!K1123</f>
        <v>0</v>
      </c>
      <c r="L1344" s="622">
        <f>'7. LISTADO DE PELÍCULAS'!L1123</f>
        <v>0</v>
      </c>
      <c r="M1344" s="623">
        <f>'7. LISTADO DE PELÍCULAS'!M1123</f>
        <v>0</v>
      </c>
      <c r="N1344" s="624">
        <f>'7. LISTADO DE PELÍCULAS'!N1123</f>
        <v>0</v>
      </c>
      <c r="O1344" s="32"/>
    </row>
    <row r="1345" spans="2:15" s="352" customFormat="1" ht="35.1" customHeight="1" x14ac:dyDescent="0.25">
      <c r="B1345" s="618">
        <f>'7. LISTADO DE PELÍCULAS'!B1124</f>
        <v>0</v>
      </c>
      <c r="C1345" s="619">
        <f>'7. LISTADO DE PELÍCULAS'!C1124</f>
        <v>0</v>
      </c>
      <c r="D1345" s="618">
        <f>'7. LISTADO DE PELÍCULAS'!D1124</f>
        <v>0</v>
      </c>
      <c r="E1345" s="625" t="e">
        <f>VLOOKUP(D1345,PAÍSES!$A$2:$C$200,3,FALSE)</f>
        <v>#N/A</v>
      </c>
      <c r="F1345" s="622">
        <f>'7. LISTADO DE PELÍCULAS'!F1124</f>
        <v>0</v>
      </c>
      <c r="G1345" s="624">
        <f>'7. LISTADO DE PELÍCULAS'!G1124</f>
        <v>0</v>
      </c>
      <c r="H1345" s="622">
        <f>'7. LISTADO DE PELÍCULAS'!H1124</f>
        <v>0</v>
      </c>
      <c r="I1345" s="623">
        <f>'7. LISTADO DE PELÍCULAS'!I1124</f>
        <v>0</v>
      </c>
      <c r="J1345" s="623">
        <f>'7. LISTADO DE PELÍCULAS'!J1124</f>
        <v>0</v>
      </c>
      <c r="K1345" s="624">
        <f>'7. LISTADO DE PELÍCULAS'!K1124</f>
        <v>0</v>
      </c>
      <c r="L1345" s="622">
        <f>'7. LISTADO DE PELÍCULAS'!L1124</f>
        <v>0</v>
      </c>
      <c r="M1345" s="623">
        <f>'7. LISTADO DE PELÍCULAS'!M1124</f>
        <v>0</v>
      </c>
      <c r="N1345" s="624">
        <f>'7. LISTADO DE PELÍCULAS'!N1124</f>
        <v>0</v>
      </c>
      <c r="O1345" s="32"/>
    </row>
    <row r="1346" spans="2:15" s="352" customFormat="1" ht="35.1" customHeight="1" x14ac:dyDescent="0.25">
      <c r="B1346" s="618">
        <f>'7. LISTADO DE PELÍCULAS'!B1125</f>
        <v>0</v>
      </c>
      <c r="C1346" s="619">
        <f>'7. LISTADO DE PELÍCULAS'!C1125</f>
        <v>0</v>
      </c>
      <c r="D1346" s="618">
        <f>'7. LISTADO DE PELÍCULAS'!D1125</f>
        <v>0</v>
      </c>
      <c r="E1346" s="625" t="e">
        <f>VLOOKUP(D1346,PAÍSES!$A$2:$C$200,3,FALSE)</f>
        <v>#N/A</v>
      </c>
      <c r="F1346" s="622">
        <f>'7. LISTADO DE PELÍCULAS'!F1125</f>
        <v>0</v>
      </c>
      <c r="G1346" s="624">
        <f>'7. LISTADO DE PELÍCULAS'!G1125</f>
        <v>0</v>
      </c>
      <c r="H1346" s="622">
        <f>'7. LISTADO DE PELÍCULAS'!H1125</f>
        <v>0</v>
      </c>
      <c r="I1346" s="623">
        <f>'7. LISTADO DE PELÍCULAS'!I1125</f>
        <v>0</v>
      </c>
      <c r="J1346" s="623">
        <f>'7. LISTADO DE PELÍCULAS'!J1125</f>
        <v>0</v>
      </c>
      <c r="K1346" s="624">
        <f>'7. LISTADO DE PELÍCULAS'!K1125</f>
        <v>0</v>
      </c>
      <c r="L1346" s="622">
        <f>'7. LISTADO DE PELÍCULAS'!L1125</f>
        <v>0</v>
      </c>
      <c r="M1346" s="623">
        <f>'7. LISTADO DE PELÍCULAS'!M1125</f>
        <v>0</v>
      </c>
      <c r="N1346" s="624">
        <f>'7. LISTADO DE PELÍCULAS'!N1125</f>
        <v>0</v>
      </c>
      <c r="O1346" s="32"/>
    </row>
    <row r="1347" spans="2:15" s="352" customFormat="1" ht="35.1" customHeight="1" x14ac:dyDescent="0.25">
      <c r="B1347" s="618">
        <f>'7. LISTADO DE PELÍCULAS'!B1126</f>
        <v>0</v>
      </c>
      <c r="C1347" s="619">
        <f>'7. LISTADO DE PELÍCULAS'!C1126</f>
        <v>0</v>
      </c>
      <c r="D1347" s="618">
        <f>'7. LISTADO DE PELÍCULAS'!D1126</f>
        <v>0</v>
      </c>
      <c r="E1347" s="625" t="e">
        <f>VLOOKUP(D1347,PAÍSES!$A$2:$C$200,3,FALSE)</f>
        <v>#N/A</v>
      </c>
      <c r="F1347" s="622">
        <f>'7. LISTADO DE PELÍCULAS'!F1126</f>
        <v>0</v>
      </c>
      <c r="G1347" s="624">
        <f>'7. LISTADO DE PELÍCULAS'!G1126</f>
        <v>0</v>
      </c>
      <c r="H1347" s="622">
        <f>'7. LISTADO DE PELÍCULAS'!H1126</f>
        <v>0</v>
      </c>
      <c r="I1347" s="623">
        <f>'7. LISTADO DE PELÍCULAS'!I1126</f>
        <v>0</v>
      </c>
      <c r="J1347" s="623">
        <f>'7. LISTADO DE PELÍCULAS'!J1126</f>
        <v>0</v>
      </c>
      <c r="K1347" s="624">
        <f>'7. LISTADO DE PELÍCULAS'!K1126</f>
        <v>0</v>
      </c>
      <c r="L1347" s="622">
        <f>'7. LISTADO DE PELÍCULAS'!L1126</f>
        <v>0</v>
      </c>
      <c r="M1347" s="623">
        <f>'7. LISTADO DE PELÍCULAS'!M1126</f>
        <v>0</v>
      </c>
      <c r="N1347" s="624">
        <f>'7. LISTADO DE PELÍCULAS'!N1126</f>
        <v>0</v>
      </c>
      <c r="O1347" s="32"/>
    </row>
    <row r="1348" spans="2:15" s="352" customFormat="1" ht="35.1" customHeight="1" x14ac:dyDescent="0.25">
      <c r="B1348" s="618">
        <f>'7. LISTADO DE PELÍCULAS'!B1127</f>
        <v>0</v>
      </c>
      <c r="C1348" s="619">
        <f>'7. LISTADO DE PELÍCULAS'!C1127</f>
        <v>0</v>
      </c>
      <c r="D1348" s="618">
        <f>'7. LISTADO DE PELÍCULAS'!D1127</f>
        <v>0</v>
      </c>
      <c r="E1348" s="625" t="e">
        <f>VLOOKUP(D1348,PAÍSES!$A$2:$C$200,3,FALSE)</f>
        <v>#N/A</v>
      </c>
      <c r="F1348" s="622">
        <f>'7. LISTADO DE PELÍCULAS'!F1127</f>
        <v>0</v>
      </c>
      <c r="G1348" s="624">
        <f>'7. LISTADO DE PELÍCULAS'!G1127</f>
        <v>0</v>
      </c>
      <c r="H1348" s="622">
        <f>'7. LISTADO DE PELÍCULAS'!H1127</f>
        <v>0</v>
      </c>
      <c r="I1348" s="623">
        <f>'7. LISTADO DE PELÍCULAS'!I1127</f>
        <v>0</v>
      </c>
      <c r="J1348" s="623">
        <f>'7. LISTADO DE PELÍCULAS'!J1127</f>
        <v>0</v>
      </c>
      <c r="K1348" s="624">
        <f>'7. LISTADO DE PELÍCULAS'!K1127</f>
        <v>0</v>
      </c>
      <c r="L1348" s="622">
        <f>'7. LISTADO DE PELÍCULAS'!L1127</f>
        <v>0</v>
      </c>
      <c r="M1348" s="623">
        <f>'7. LISTADO DE PELÍCULAS'!M1127</f>
        <v>0</v>
      </c>
      <c r="N1348" s="624">
        <f>'7. LISTADO DE PELÍCULAS'!N1127</f>
        <v>0</v>
      </c>
      <c r="O1348" s="32"/>
    </row>
    <row r="1349" spans="2:15" s="352" customFormat="1" ht="35.1" customHeight="1" x14ac:dyDescent="0.25">
      <c r="B1349" s="618">
        <f>'7. LISTADO DE PELÍCULAS'!B1128</f>
        <v>0</v>
      </c>
      <c r="C1349" s="619">
        <f>'7. LISTADO DE PELÍCULAS'!C1128</f>
        <v>0</v>
      </c>
      <c r="D1349" s="618">
        <f>'7. LISTADO DE PELÍCULAS'!D1128</f>
        <v>0</v>
      </c>
      <c r="E1349" s="625" t="e">
        <f>VLOOKUP(D1349,PAÍSES!$A$2:$C$200,3,FALSE)</f>
        <v>#N/A</v>
      </c>
      <c r="F1349" s="622">
        <f>'7. LISTADO DE PELÍCULAS'!F1128</f>
        <v>0</v>
      </c>
      <c r="G1349" s="624">
        <f>'7. LISTADO DE PELÍCULAS'!G1128</f>
        <v>0</v>
      </c>
      <c r="H1349" s="622">
        <f>'7. LISTADO DE PELÍCULAS'!H1128</f>
        <v>0</v>
      </c>
      <c r="I1349" s="623">
        <f>'7. LISTADO DE PELÍCULAS'!I1128</f>
        <v>0</v>
      </c>
      <c r="J1349" s="623">
        <f>'7. LISTADO DE PELÍCULAS'!J1128</f>
        <v>0</v>
      </c>
      <c r="K1349" s="624">
        <f>'7. LISTADO DE PELÍCULAS'!K1128</f>
        <v>0</v>
      </c>
      <c r="L1349" s="622">
        <f>'7. LISTADO DE PELÍCULAS'!L1128</f>
        <v>0</v>
      </c>
      <c r="M1349" s="623">
        <f>'7. LISTADO DE PELÍCULAS'!M1128</f>
        <v>0</v>
      </c>
      <c r="N1349" s="624">
        <f>'7. LISTADO DE PELÍCULAS'!N1128</f>
        <v>0</v>
      </c>
      <c r="O1349" s="32"/>
    </row>
    <row r="1350" spans="2:15" s="352" customFormat="1" ht="35.1" customHeight="1" x14ac:dyDescent="0.25">
      <c r="B1350" s="618">
        <f>'7. LISTADO DE PELÍCULAS'!B1129</f>
        <v>0</v>
      </c>
      <c r="C1350" s="619">
        <f>'7. LISTADO DE PELÍCULAS'!C1129</f>
        <v>0</v>
      </c>
      <c r="D1350" s="618">
        <f>'7. LISTADO DE PELÍCULAS'!D1129</f>
        <v>0</v>
      </c>
      <c r="E1350" s="625" t="e">
        <f>VLOOKUP(D1350,PAÍSES!$A$2:$C$200,3,FALSE)</f>
        <v>#N/A</v>
      </c>
      <c r="F1350" s="622">
        <f>'7. LISTADO DE PELÍCULAS'!F1129</f>
        <v>0</v>
      </c>
      <c r="G1350" s="624">
        <f>'7. LISTADO DE PELÍCULAS'!G1129</f>
        <v>0</v>
      </c>
      <c r="H1350" s="622">
        <f>'7. LISTADO DE PELÍCULAS'!H1129</f>
        <v>0</v>
      </c>
      <c r="I1350" s="623">
        <f>'7. LISTADO DE PELÍCULAS'!I1129</f>
        <v>0</v>
      </c>
      <c r="J1350" s="623">
        <f>'7. LISTADO DE PELÍCULAS'!J1129</f>
        <v>0</v>
      </c>
      <c r="K1350" s="624">
        <f>'7. LISTADO DE PELÍCULAS'!K1129</f>
        <v>0</v>
      </c>
      <c r="L1350" s="622">
        <f>'7. LISTADO DE PELÍCULAS'!L1129</f>
        <v>0</v>
      </c>
      <c r="M1350" s="623">
        <f>'7. LISTADO DE PELÍCULAS'!M1129</f>
        <v>0</v>
      </c>
      <c r="N1350" s="624">
        <f>'7. LISTADO DE PELÍCULAS'!N1129</f>
        <v>0</v>
      </c>
      <c r="O1350" s="32"/>
    </row>
    <row r="1351" spans="2:15" s="352" customFormat="1" ht="35.1" customHeight="1" x14ac:dyDescent="0.25">
      <c r="B1351" s="618">
        <f>'7. LISTADO DE PELÍCULAS'!B1130</f>
        <v>0</v>
      </c>
      <c r="C1351" s="619">
        <f>'7. LISTADO DE PELÍCULAS'!C1130</f>
        <v>0</v>
      </c>
      <c r="D1351" s="618">
        <f>'7. LISTADO DE PELÍCULAS'!D1130</f>
        <v>0</v>
      </c>
      <c r="E1351" s="625" t="e">
        <f>VLOOKUP(D1351,PAÍSES!$A$2:$C$200,3,FALSE)</f>
        <v>#N/A</v>
      </c>
      <c r="F1351" s="622">
        <f>'7. LISTADO DE PELÍCULAS'!F1130</f>
        <v>0</v>
      </c>
      <c r="G1351" s="624">
        <f>'7. LISTADO DE PELÍCULAS'!G1130</f>
        <v>0</v>
      </c>
      <c r="H1351" s="622">
        <f>'7. LISTADO DE PELÍCULAS'!H1130</f>
        <v>0</v>
      </c>
      <c r="I1351" s="623">
        <f>'7. LISTADO DE PELÍCULAS'!I1130</f>
        <v>0</v>
      </c>
      <c r="J1351" s="623">
        <f>'7. LISTADO DE PELÍCULAS'!J1130</f>
        <v>0</v>
      </c>
      <c r="K1351" s="624">
        <f>'7. LISTADO DE PELÍCULAS'!K1130</f>
        <v>0</v>
      </c>
      <c r="L1351" s="622">
        <f>'7. LISTADO DE PELÍCULAS'!L1130</f>
        <v>0</v>
      </c>
      <c r="M1351" s="623">
        <f>'7. LISTADO DE PELÍCULAS'!M1130</f>
        <v>0</v>
      </c>
      <c r="N1351" s="624">
        <f>'7. LISTADO DE PELÍCULAS'!N1130</f>
        <v>0</v>
      </c>
      <c r="O1351" s="32"/>
    </row>
    <row r="1352" spans="2:15" s="352" customFormat="1" ht="35.1" customHeight="1" x14ac:dyDescent="0.25">
      <c r="B1352" s="618">
        <f>'7. LISTADO DE PELÍCULAS'!B1131</f>
        <v>0</v>
      </c>
      <c r="C1352" s="619">
        <f>'7. LISTADO DE PELÍCULAS'!C1131</f>
        <v>0</v>
      </c>
      <c r="D1352" s="618">
        <f>'7. LISTADO DE PELÍCULAS'!D1131</f>
        <v>0</v>
      </c>
      <c r="E1352" s="625" t="e">
        <f>VLOOKUP(D1352,PAÍSES!$A$2:$C$200,3,FALSE)</f>
        <v>#N/A</v>
      </c>
      <c r="F1352" s="622">
        <f>'7. LISTADO DE PELÍCULAS'!F1131</f>
        <v>0</v>
      </c>
      <c r="G1352" s="624">
        <f>'7. LISTADO DE PELÍCULAS'!G1131</f>
        <v>0</v>
      </c>
      <c r="H1352" s="622">
        <f>'7. LISTADO DE PELÍCULAS'!H1131</f>
        <v>0</v>
      </c>
      <c r="I1352" s="623">
        <f>'7. LISTADO DE PELÍCULAS'!I1131</f>
        <v>0</v>
      </c>
      <c r="J1352" s="623">
        <f>'7. LISTADO DE PELÍCULAS'!J1131</f>
        <v>0</v>
      </c>
      <c r="K1352" s="624">
        <f>'7. LISTADO DE PELÍCULAS'!K1131</f>
        <v>0</v>
      </c>
      <c r="L1352" s="622">
        <f>'7. LISTADO DE PELÍCULAS'!L1131</f>
        <v>0</v>
      </c>
      <c r="M1352" s="623">
        <f>'7. LISTADO DE PELÍCULAS'!M1131</f>
        <v>0</v>
      </c>
      <c r="N1352" s="624">
        <f>'7. LISTADO DE PELÍCULAS'!N1131</f>
        <v>0</v>
      </c>
      <c r="O1352" s="32"/>
    </row>
    <row r="1353" spans="2:15" s="352" customFormat="1" ht="35.1" customHeight="1" x14ac:dyDescent="0.25">
      <c r="B1353" s="618">
        <f>'7. LISTADO DE PELÍCULAS'!B1132</f>
        <v>0</v>
      </c>
      <c r="C1353" s="619">
        <f>'7. LISTADO DE PELÍCULAS'!C1132</f>
        <v>0</v>
      </c>
      <c r="D1353" s="618">
        <f>'7. LISTADO DE PELÍCULAS'!D1132</f>
        <v>0</v>
      </c>
      <c r="E1353" s="625" t="e">
        <f>VLOOKUP(D1353,PAÍSES!$A$2:$C$200,3,FALSE)</f>
        <v>#N/A</v>
      </c>
      <c r="F1353" s="622">
        <f>'7. LISTADO DE PELÍCULAS'!F1132</f>
        <v>0</v>
      </c>
      <c r="G1353" s="624">
        <f>'7. LISTADO DE PELÍCULAS'!G1132</f>
        <v>0</v>
      </c>
      <c r="H1353" s="622">
        <f>'7. LISTADO DE PELÍCULAS'!H1132</f>
        <v>0</v>
      </c>
      <c r="I1353" s="623">
        <f>'7. LISTADO DE PELÍCULAS'!I1132</f>
        <v>0</v>
      </c>
      <c r="J1353" s="623">
        <f>'7. LISTADO DE PELÍCULAS'!J1132</f>
        <v>0</v>
      </c>
      <c r="K1353" s="624">
        <f>'7. LISTADO DE PELÍCULAS'!K1132</f>
        <v>0</v>
      </c>
      <c r="L1353" s="622">
        <f>'7. LISTADO DE PELÍCULAS'!L1132</f>
        <v>0</v>
      </c>
      <c r="M1353" s="623">
        <f>'7. LISTADO DE PELÍCULAS'!M1132</f>
        <v>0</v>
      </c>
      <c r="N1353" s="624">
        <f>'7. LISTADO DE PELÍCULAS'!N1132</f>
        <v>0</v>
      </c>
      <c r="O1353" s="32"/>
    </row>
    <row r="1354" spans="2:15" s="352" customFormat="1" ht="35.1" customHeight="1" x14ac:dyDescent="0.25">
      <c r="B1354" s="618">
        <f>'7. LISTADO DE PELÍCULAS'!B1133</f>
        <v>0</v>
      </c>
      <c r="C1354" s="619">
        <f>'7. LISTADO DE PELÍCULAS'!C1133</f>
        <v>0</v>
      </c>
      <c r="D1354" s="618">
        <f>'7. LISTADO DE PELÍCULAS'!D1133</f>
        <v>0</v>
      </c>
      <c r="E1354" s="625" t="e">
        <f>VLOOKUP(D1354,PAÍSES!$A$2:$C$200,3,FALSE)</f>
        <v>#N/A</v>
      </c>
      <c r="F1354" s="622">
        <f>'7. LISTADO DE PELÍCULAS'!F1133</f>
        <v>0</v>
      </c>
      <c r="G1354" s="624">
        <f>'7. LISTADO DE PELÍCULAS'!G1133</f>
        <v>0</v>
      </c>
      <c r="H1354" s="622">
        <f>'7. LISTADO DE PELÍCULAS'!H1133</f>
        <v>0</v>
      </c>
      <c r="I1354" s="623">
        <f>'7. LISTADO DE PELÍCULAS'!I1133</f>
        <v>0</v>
      </c>
      <c r="J1354" s="623">
        <f>'7. LISTADO DE PELÍCULAS'!J1133</f>
        <v>0</v>
      </c>
      <c r="K1354" s="624">
        <f>'7. LISTADO DE PELÍCULAS'!K1133</f>
        <v>0</v>
      </c>
      <c r="L1354" s="622">
        <f>'7. LISTADO DE PELÍCULAS'!L1133</f>
        <v>0</v>
      </c>
      <c r="M1354" s="623">
        <f>'7. LISTADO DE PELÍCULAS'!M1133</f>
        <v>0</v>
      </c>
      <c r="N1354" s="624">
        <f>'7. LISTADO DE PELÍCULAS'!N1133</f>
        <v>0</v>
      </c>
      <c r="O1354" s="32"/>
    </row>
    <row r="1355" spans="2:15" s="352" customFormat="1" ht="35.1" customHeight="1" x14ac:dyDescent="0.25">
      <c r="B1355" s="618">
        <f>'7. LISTADO DE PELÍCULAS'!B1134</f>
        <v>0</v>
      </c>
      <c r="C1355" s="619">
        <f>'7. LISTADO DE PELÍCULAS'!C1134</f>
        <v>0</v>
      </c>
      <c r="D1355" s="618">
        <f>'7. LISTADO DE PELÍCULAS'!D1134</f>
        <v>0</v>
      </c>
      <c r="E1355" s="625" t="e">
        <f>VLOOKUP(D1355,PAÍSES!$A$2:$C$200,3,FALSE)</f>
        <v>#N/A</v>
      </c>
      <c r="F1355" s="622">
        <f>'7. LISTADO DE PELÍCULAS'!F1134</f>
        <v>0</v>
      </c>
      <c r="G1355" s="624">
        <f>'7. LISTADO DE PELÍCULAS'!G1134</f>
        <v>0</v>
      </c>
      <c r="H1355" s="622">
        <f>'7. LISTADO DE PELÍCULAS'!H1134</f>
        <v>0</v>
      </c>
      <c r="I1355" s="623">
        <f>'7. LISTADO DE PELÍCULAS'!I1134</f>
        <v>0</v>
      </c>
      <c r="J1355" s="623">
        <f>'7. LISTADO DE PELÍCULAS'!J1134</f>
        <v>0</v>
      </c>
      <c r="K1355" s="624">
        <f>'7. LISTADO DE PELÍCULAS'!K1134</f>
        <v>0</v>
      </c>
      <c r="L1355" s="622">
        <f>'7. LISTADO DE PELÍCULAS'!L1134</f>
        <v>0</v>
      </c>
      <c r="M1355" s="623">
        <f>'7. LISTADO DE PELÍCULAS'!M1134</f>
        <v>0</v>
      </c>
      <c r="N1355" s="624">
        <f>'7. LISTADO DE PELÍCULAS'!N1134</f>
        <v>0</v>
      </c>
      <c r="O1355" s="32"/>
    </row>
    <row r="1356" spans="2:15" s="352" customFormat="1" ht="35.1" customHeight="1" x14ac:dyDescent="0.25">
      <c r="B1356" s="618">
        <f>'7. LISTADO DE PELÍCULAS'!B1135</f>
        <v>0</v>
      </c>
      <c r="C1356" s="619">
        <f>'7. LISTADO DE PELÍCULAS'!C1135</f>
        <v>0</v>
      </c>
      <c r="D1356" s="618">
        <f>'7. LISTADO DE PELÍCULAS'!D1135</f>
        <v>0</v>
      </c>
      <c r="E1356" s="625" t="e">
        <f>VLOOKUP(D1356,PAÍSES!$A$2:$C$200,3,FALSE)</f>
        <v>#N/A</v>
      </c>
      <c r="F1356" s="622">
        <f>'7. LISTADO DE PELÍCULAS'!F1135</f>
        <v>0</v>
      </c>
      <c r="G1356" s="624">
        <f>'7. LISTADO DE PELÍCULAS'!G1135</f>
        <v>0</v>
      </c>
      <c r="H1356" s="622">
        <f>'7. LISTADO DE PELÍCULAS'!H1135</f>
        <v>0</v>
      </c>
      <c r="I1356" s="623">
        <f>'7. LISTADO DE PELÍCULAS'!I1135</f>
        <v>0</v>
      </c>
      <c r="J1356" s="623">
        <f>'7. LISTADO DE PELÍCULAS'!J1135</f>
        <v>0</v>
      </c>
      <c r="K1356" s="624">
        <f>'7. LISTADO DE PELÍCULAS'!K1135</f>
        <v>0</v>
      </c>
      <c r="L1356" s="622">
        <f>'7. LISTADO DE PELÍCULAS'!L1135</f>
        <v>0</v>
      </c>
      <c r="M1356" s="623">
        <f>'7. LISTADO DE PELÍCULAS'!M1135</f>
        <v>0</v>
      </c>
      <c r="N1356" s="624">
        <f>'7. LISTADO DE PELÍCULAS'!N1135</f>
        <v>0</v>
      </c>
      <c r="O1356" s="32"/>
    </row>
    <row r="1357" spans="2:15" s="352" customFormat="1" ht="35.1" customHeight="1" x14ac:dyDescent="0.25">
      <c r="B1357" s="618">
        <f>'7. LISTADO DE PELÍCULAS'!B1136</f>
        <v>0</v>
      </c>
      <c r="C1357" s="619">
        <f>'7. LISTADO DE PELÍCULAS'!C1136</f>
        <v>0</v>
      </c>
      <c r="D1357" s="618">
        <f>'7. LISTADO DE PELÍCULAS'!D1136</f>
        <v>0</v>
      </c>
      <c r="E1357" s="625" t="e">
        <f>VLOOKUP(D1357,PAÍSES!$A$2:$C$200,3,FALSE)</f>
        <v>#N/A</v>
      </c>
      <c r="F1357" s="622">
        <f>'7. LISTADO DE PELÍCULAS'!F1136</f>
        <v>0</v>
      </c>
      <c r="G1357" s="624">
        <f>'7. LISTADO DE PELÍCULAS'!G1136</f>
        <v>0</v>
      </c>
      <c r="H1357" s="622">
        <f>'7. LISTADO DE PELÍCULAS'!H1136</f>
        <v>0</v>
      </c>
      <c r="I1357" s="623">
        <f>'7. LISTADO DE PELÍCULAS'!I1136</f>
        <v>0</v>
      </c>
      <c r="J1357" s="623">
        <f>'7. LISTADO DE PELÍCULAS'!J1136</f>
        <v>0</v>
      </c>
      <c r="K1357" s="624">
        <f>'7. LISTADO DE PELÍCULAS'!K1136</f>
        <v>0</v>
      </c>
      <c r="L1357" s="622">
        <f>'7. LISTADO DE PELÍCULAS'!L1136</f>
        <v>0</v>
      </c>
      <c r="M1357" s="623">
        <f>'7. LISTADO DE PELÍCULAS'!M1136</f>
        <v>0</v>
      </c>
      <c r="N1357" s="624">
        <f>'7. LISTADO DE PELÍCULAS'!N1136</f>
        <v>0</v>
      </c>
      <c r="O1357" s="32"/>
    </row>
    <row r="1358" spans="2:15" s="352" customFormat="1" ht="35.1" customHeight="1" x14ac:dyDescent="0.25">
      <c r="B1358" s="618">
        <f>'7. LISTADO DE PELÍCULAS'!B1137</f>
        <v>0</v>
      </c>
      <c r="C1358" s="619">
        <f>'7. LISTADO DE PELÍCULAS'!C1137</f>
        <v>0</v>
      </c>
      <c r="D1358" s="618">
        <f>'7. LISTADO DE PELÍCULAS'!D1137</f>
        <v>0</v>
      </c>
      <c r="E1358" s="625" t="e">
        <f>VLOOKUP(D1358,PAÍSES!$A$2:$C$200,3,FALSE)</f>
        <v>#N/A</v>
      </c>
      <c r="F1358" s="622">
        <f>'7. LISTADO DE PELÍCULAS'!F1137</f>
        <v>0</v>
      </c>
      <c r="G1358" s="624">
        <f>'7. LISTADO DE PELÍCULAS'!G1137</f>
        <v>0</v>
      </c>
      <c r="H1358" s="622">
        <f>'7. LISTADO DE PELÍCULAS'!H1137</f>
        <v>0</v>
      </c>
      <c r="I1358" s="623">
        <f>'7. LISTADO DE PELÍCULAS'!I1137</f>
        <v>0</v>
      </c>
      <c r="J1358" s="623">
        <f>'7. LISTADO DE PELÍCULAS'!J1137</f>
        <v>0</v>
      </c>
      <c r="K1358" s="624">
        <f>'7. LISTADO DE PELÍCULAS'!K1137</f>
        <v>0</v>
      </c>
      <c r="L1358" s="622">
        <f>'7. LISTADO DE PELÍCULAS'!L1137</f>
        <v>0</v>
      </c>
      <c r="M1358" s="623">
        <f>'7. LISTADO DE PELÍCULAS'!M1137</f>
        <v>0</v>
      </c>
      <c r="N1358" s="624">
        <f>'7. LISTADO DE PELÍCULAS'!N1137</f>
        <v>0</v>
      </c>
      <c r="O1358" s="32"/>
    </row>
    <row r="1359" spans="2:15" s="352" customFormat="1" ht="35.1" customHeight="1" x14ac:dyDescent="0.25">
      <c r="B1359" s="618">
        <f>'7. LISTADO DE PELÍCULAS'!B1138</f>
        <v>0</v>
      </c>
      <c r="C1359" s="619">
        <f>'7. LISTADO DE PELÍCULAS'!C1138</f>
        <v>0</v>
      </c>
      <c r="D1359" s="618">
        <f>'7. LISTADO DE PELÍCULAS'!D1138</f>
        <v>0</v>
      </c>
      <c r="E1359" s="625" t="e">
        <f>VLOOKUP(D1359,PAÍSES!$A$2:$C$200,3,FALSE)</f>
        <v>#N/A</v>
      </c>
      <c r="F1359" s="622">
        <f>'7. LISTADO DE PELÍCULAS'!F1138</f>
        <v>0</v>
      </c>
      <c r="G1359" s="624">
        <f>'7. LISTADO DE PELÍCULAS'!G1138</f>
        <v>0</v>
      </c>
      <c r="H1359" s="622">
        <f>'7. LISTADO DE PELÍCULAS'!H1138</f>
        <v>0</v>
      </c>
      <c r="I1359" s="623">
        <f>'7. LISTADO DE PELÍCULAS'!I1138</f>
        <v>0</v>
      </c>
      <c r="J1359" s="623">
        <f>'7. LISTADO DE PELÍCULAS'!J1138</f>
        <v>0</v>
      </c>
      <c r="K1359" s="624">
        <f>'7. LISTADO DE PELÍCULAS'!K1138</f>
        <v>0</v>
      </c>
      <c r="L1359" s="622">
        <f>'7. LISTADO DE PELÍCULAS'!L1138</f>
        <v>0</v>
      </c>
      <c r="M1359" s="623">
        <f>'7. LISTADO DE PELÍCULAS'!M1138</f>
        <v>0</v>
      </c>
      <c r="N1359" s="624">
        <f>'7. LISTADO DE PELÍCULAS'!N1138</f>
        <v>0</v>
      </c>
      <c r="O1359" s="32"/>
    </row>
    <row r="1360" spans="2:15" s="352" customFormat="1" ht="35.1" customHeight="1" x14ac:dyDescent="0.25">
      <c r="B1360" s="618">
        <f>'7. LISTADO DE PELÍCULAS'!B1139</f>
        <v>0</v>
      </c>
      <c r="C1360" s="619">
        <f>'7. LISTADO DE PELÍCULAS'!C1139</f>
        <v>0</v>
      </c>
      <c r="D1360" s="618">
        <f>'7. LISTADO DE PELÍCULAS'!D1139</f>
        <v>0</v>
      </c>
      <c r="E1360" s="625" t="e">
        <f>VLOOKUP(D1360,PAÍSES!$A$2:$C$200,3,FALSE)</f>
        <v>#N/A</v>
      </c>
      <c r="F1360" s="622">
        <f>'7. LISTADO DE PELÍCULAS'!F1139</f>
        <v>0</v>
      </c>
      <c r="G1360" s="624">
        <f>'7. LISTADO DE PELÍCULAS'!G1139</f>
        <v>0</v>
      </c>
      <c r="H1360" s="622">
        <f>'7. LISTADO DE PELÍCULAS'!H1139</f>
        <v>0</v>
      </c>
      <c r="I1360" s="623">
        <f>'7. LISTADO DE PELÍCULAS'!I1139</f>
        <v>0</v>
      </c>
      <c r="J1360" s="623">
        <f>'7. LISTADO DE PELÍCULAS'!J1139</f>
        <v>0</v>
      </c>
      <c r="K1360" s="624">
        <f>'7. LISTADO DE PELÍCULAS'!K1139</f>
        <v>0</v>
      </c>
      <c r="L1360" s="622">
        <f>'7. LISTADO DE PELÍCULAS'!L1139</f>
        <v>0</v>
      </c>
      <c r="M1360" s="623">
        <f>'7. LISTADO DE PELÍCULAS'!M1139</f>
        <v>0</v>
      </c>
      <c r="N1360" s="624">
        <f>'7. LISTADO DE PELÍCULAS'!N1139</f>
        <v>0</v>
      </c>
      <c r="O1360" s="32"/>
    </row>
    <row r="1361" spans="2:15" s="352" customFormat="1" ht="35.1" customHeight="1" x14ac:dyDescent="0.25">
      <c r="B1361" s="618">
        <f>'7. LISTADO DE PELÍCULAS'!B1140</f>
        <v>0</v>
      </c>
      <c r="C1361" s="619">
        <f>'7. LISTADO DE PELÍCULAS'!C1140</f>
        <v>0</v>
      </c>
      <c r="D1361" s="618">
        <f>'7. LISTADO DE PELÍCULAS'!D1140</f>
        <v>0</v>
      </c>
      <c r="E1361" s="625" t="e">
        <f>VLOOKUP(D1361,PAÍSES!$A$2:$C$200,3,FALSE)</f>
        <v>#N/A</v>
      </c>
      <c r="F1361" s="622">
        <f>'7. LISTADO DE PELÍCULAS'!F1140</f>
        <v>0</v>
      </c>
      <c r="G1361" s="624">
        <f>'7. LISTADO DE PELÍCULAS'!G1140</f>
        <v>0</v>
      </c>
      <c r="H1361" s="622">
        <f>'7. LISTADO DE PELÍCULAS'!H1140</f>
        <v>0</v>
      </c>
      <c r="I1361" s="623">
        <f>'7. LISTADO DE PELÍCULAS'!I1140</f>
        <v>0</v>
      </c>
      <c r="J1361" s="623">
        <f>'7. LISTADO DE PELÍCULAS'!J1140</f>
        <v>0</v>
      </c>
      <c r="K1361" s="624">
        <f>'7. LISTADO DE PELÍCULAS'!K1140</f>
        <v>0</v>
      </c>
      <c r="L1361" s="622">
        <f>'7. LISTADO DE PELÍCULAS'!L1140</f>
        <v>0</v>
      </c>
      <c r="M1361" s="623">
        <f>'7. LISTADO DE PELÍCULAS'!M1140</f>
        <v>0</v>
      </c>
      <c r="N1361" s="624">
        <f>'7. LISTADO DE PELÍCULAS'!N1140</f>
        <v>0</v>
      </c>
      <c r="O1361" s="32"/>
    </row>
    <row r="1362" spans="2:15" s="352" customFormat="1" ht="35.1" customHeight="1" x14ac:dyDescent="0.25">
      <c r="B1362" s="618">
        <f>'7. LISTADO DE PELÍCULAS'!B1141</f>
        <v>0</v>
      </c>
      <c r="C1362" s="619">
        <f>'7. LISTADO DE PELÍCULAS'!C1141</f>
        <v>0</v>
      </c>
      <c r="D1362" s="618">
        <f>'7. LISTADO DE PELÍCULAS'!D1141</f>
        <v>0</v>
      </c>
      <c r="E1362" s="625" t="e">
        <f>VLOOKUP(D1362,PAÍSES!$A$2:$C$200,3,FALSE)</f>
        <v>#N/A</v>
      </c>
      <c r="F1362" s="622">
        <f>'7. LISTADO DE PELÍCULAS'!F1141</f>
        <v>0</v>
      </c>
      <c r="G1362" s="624">
        <f>'7. LISTADO DE PELÍCULAS'!G1141</f>
        <v>0</v>
      </c>
      <c r="H1362" s="622">
        <f>'7. LISTADO DE PELÍCULAS'!H1141</f>
        <v>0</v>
      </c>
      <c r="I1362" s="623">
        <f>'7. LISTADO DE PELÍCULAS'!I1141</f>
        <v>0</v>
      </c>
      <c r="J1362" s="623">
        <f>'7. LISTADO DE PELÍCULAS'!J1141</f>
        <v>0</v>
      </c>
      <c r="K1362" s="624">
        <f>'7. LISTADO DE PELÍCULAS'!K1141</f>
        <v>0</v>
      </c>
      <c r="L1362" s="622">
        <f>'7. LISTADO DE PELÍCULAS'!L1141</f>
        <v>0</v>
      </c>
      <c r="M1362" s="623">
        <f>'7. LISTADO DE PELÍCULAS'!M1141</f>
        <v>0</v>
      </c>
      <c r="N1362" s="624">
        <f>'7. LISTADO DE PELÍCULAS'!N1141</f>
        <v>0</v>
      </c>
      <c r="O1362" s="32"/>
    </row>
    <row r="1363" spans="2:15" s="352" customFormat="1" ht="35.1" customHeight="1" x14ac:dyDescent="0.25">
      <c r="B1363" s="618">
        <f>'7. LISTADO DE PELÍCULAS'!B1142</f>
        <v>0</v>
      </c>
      <c r="C1363" s="619">
        <f>'7. LISTADO DE PELÍCULAS'!C1142</f>
        <v>0</v>
      </c>
      <c r="D1363" s="618">
        <f>'7. LISTADO DE PELÍCULAS'!D1142</f>
        <v>0</v>
      </c>
      <c r="E1363" s="625" t="e">
        <f>VLOOKUP(D1363,PAÍSES!$A$2:$C$200,3,FALSE)</f>
        <v>#N/A</v>
      </c>
      <c r="F1363" s="622">
        <f>'7. LISTADO DE PELÍCULAS'!F1142</f>
        <v>0</v>
      </c>
      <c r="G1363" s="624">
        <f>'7. LISTADO DE PELÍCULAS'!G1142</f>
        <v>0</v>
      </c>
      <c r="H1363" s="622">
        <f>'7. LISTADO DE PELÍCULAS'!H1142</f>
        <v>0</v>
      </c>
      <c r="I1363" s="623">
        <f>'7. LISTADO DE PELÍCULAS'!I1142</f>
        <v>0</v>
      </c>
      <c r="J1363" s="623">
        <f>'7. LISTADO DE PELÍCULAS'!J1142</f>
        <v>0</v>
      </c>
      <c r="K1363" s="624">
        <f>'7. LISTADO DE PELÍCULAS'!K1142</f>
        <v>0</v>
      </c>
      <c r="L1363" s="622">
        <f>'7. LISTADO DE PELÍCULAS'!L1142</f>
        <v>0</v>
      </c>
      <c r="M1363" s="623">
        <f>'7. LISTADO DE PELÍCULAS'!M1142</f>
        <v>0</v>
      </c>
      <c r="N1363" s="624">
        <f>'7. LISTADO DE PELÍCULAS'!N1142</f>
        <v>0</v>
      </c>
      <c r="O1363" s="32"/>
    </row>
    <row r="1364" spans="2:15" s="352" customFormat="1" ht="35.1" customHeight="1" x14ac:dyDescent="0.25">
      <c r="B1364" s="618">
        <f>'7. LISTADO DE PELÍCULAS'!B1143</f>
        <v>0</v>
      </c>
      <c r="C1364" s="619">
        <f>'7. LISTADO DE PELÍCULAS'!C1143</f>
        <v>0</v>
      </c>
      <c r="D1364" s="618">
        <f>'7. LISTADO DE PELÍCULAS'!D1143</f>
        <v>0</v>
      </c>
      <c r="E1364" s="625" t="e">
        <f>VLOOKUP(D1364,PAÍSES!$A$2:$C$200,3,FALSE)</f>
        <v>#N/A</v>
      </c>
      <c r="F1364" s="622">
        <f>'7. LISTADO DE PELÍCULAS'!F1143</f>
        <v>0</v>
      </c>
      <c r="G1364" s="624">
        <f>'7. LISTADO DE PELÍCULAS'!G1143</f>
        <v>0</v>
      </c>
      <c r="H1364" s="622">
        <f>'7. LISTADO DE PELÍCULAS'!H1143</f>
        <v>0</v>
      </c>
      <c r="I1364" s="623">
        <f>'7. LISTADO DE PELÍCULAS'!I1143</f>
        <v>0</v>
      </c>
      <c r="J1364" s="623">
        <f>'7. LISTADO DE PELÍCULAS'!J1143</f>
        <v>0</v>
      </c>
      <c r="K1364" s="624">
        <f>'7. LISTADO DE PELÍCULAS'!K1143</f>
        <v>0</v>
      </c>
      <c r="L1364" s="622">
        <f>'7. LISTADO DE PELÍCULAS'!L1143</f>
        <v>0</v>
      </c>
      <c r="M1364" s="623">
        <f>'7. LISTADO DE PELÍCULAS'!M1143</f>
        <v>0</v>
      </c>
      <c r="N1364" s="624">
        <f>'7. LISTADO DE PELÍCULAS'!N1143</f>
        <v>0</v>
      </c>
      <c r="O1364" s="32"/>
    </row>
    <row r="1365" spans="2:15" s="352" customFormat="1" ht="35.1" customHeight="1" x14ac:dyDescent="0.25">
      <c r="B1365" s="618">
        <f>'7. LISTADO DE PELÍCULAS'!B1144</f>
        <v>0</v>
      </c>
      <c r="C1365" s="619">
        <f>'7. LISTADO DE PELÍCULAS'!C1144</f>
        <v>0</v>
      </c>
      <c r="D1365" s="618">
        <f>'7. LISTADO DE PELÍCULAS'!D1144</f>
        <v>0</v>
      </c>
      <c r="E1365" s="625" t="e">
        <f>VLOOKUP(D1365,PAÍSES!$A$2:$C$200,3,FALSE)</f>
        <v>#N/A</v>
      </c>
      <c r="F1365" s="622">
        <f>'7. LISTADO DE PELÍCULAS'!F1144</f>
        <v>0</v>
      </c>
      <c r="G1365" s="624">
        <f>'7. LISTADO DE PELÍCULAS'!G1144</f>
        <v>0</v>
      </c>
      <c r="H1365" s="622">
        <f>'7. LISTADO DE PELÍCULAS'!H1144</f>
        <v>0</v>
      </c>
      <c r="I1365" s="623">
        <f>'7. LISTADO DE PELÍCULAS'!I1144</f>
        <v>0</v>
      </c>
      <c r="J1365" s="623">
        <f>'7. LISTADO DE PELÍCULAS'!J1144</f>
        <v>0</v>
      </c>
      <c r="K1365" s="624">
        <f>'7. LISTADO DE PELÍCULAS'!K1144</f>
        <v>0</v>
      </c>
      <c r="L1365" s="622">
        <f>'7. LISTADO DE PELÍCULAS'!L1144</f>
        <v>0</v>
      </c>
      <c r="M1365" s="623">
        <f>'7. LISTADO DE PELÍCULAS'!M1144</f>
        <v>0</v>
      </c>
      <c r="N1365" s="624">
        <f>'7. LISTADO DE PELÍCULAS'!N1144</f>
        <v>0</v>
      </c>
      <c r="O1365" s="32"/>
    </row>
    <row r="1366" spans="2:15" s="352" customFormat="1" ht="35.1" customHeight="1" x14ac:dyDescent="0.25">
      <c r="B1366" s="618">
        <f>'7. LISTADO DE PELÍCULAS'!B1145</f>
        <v>0</v>
      </c>
      <c r="C1366" s="619">
        <f>'7. LISTADO DE PELÍCULAS'!C1145</f>
        <v>0</v>
      </c>
      <c r="D1366" s="618">
        <f>'7. LISTADO DE PELÍCULAS'!D1145</f>
        <v>0</v>
      </c>
      <c r="E1366" s="625" t="e">
        <f>VLOOKUP(D1366,PAÍSES!$A$2:$C$200,3,FALSE)</f>
        <v>#N/A</v>
      </c>
      <c r="F1366" s="622">
        <f>'7. LISTADO DE PELÍCULAS'!F1145</f>
        <v>0</v>
      </c>
      <c r="G1366" s="624">
        <f>'7. LISTADO DE PELÍCULAS'!G1145</f>
        <v>0</v>
      </c>
      <c r="H1366" s="622">
        <f>'7. LISTADO DE PELÍCULAS'!H1145</f>
        <v>0</v>
      </c>
      <c r="I1366" s="623">
        <f>'7. LISTADO DE PELÍCULAS'!I1145</f>
        <v>0</v>
      </c>
      <c r="J1366" s="623">
        <f>'7. LISTADO DE PELÍCULAS'!J1145</f>
        <v>0</v>
      </c>
      <c r="K1366" s="624">
        <f>'7. LISTADO DE PELÍCULAS'!K1145</f>
        <v>0</v>
      </c>
      <c r="L1366" s="622">
        <f>'7. LISTADO DE PELÍCULAS'!L1145</f>
        <v>0</v>
      </c>
      <c r="M1366" s="623">
        <f>'7. LISTADO DE PELÍCULAS'!M1145</f>
        <v>0</v>
      </c>
      <c r="N1366" s="624">
        <f>'7. LISTADO DE PELÍCULAS'!N1145</f>
        <v>0</v>
      </c>
      <c r="O1366" s="32"/>
    </row>
    <row r="1367" spans="2:15" s="352" customFormat="1" ht="35.1" customHeight="1" x14ac:dyDescent="0.25">
      <c r="B1367" s="618">
        <f>'7. LISTADO DE PELÍCULAS'!B1146</f>
        <v>0</v>
      </c>
      <c r="C1367" s="619">
        <f>'7. LISTADO DE PELÍCULAS'!C1146</f>
        <v>0</v>
      </c>
      <c r="D1367" s="618">
        <f>'7. LISTADO DE PELÍCULAS'!D1146</f>
        <v>0</v>
      </c>
      <c r="E1367" s="625" t="e">
        <f>VLOOKUP(D1367,PAÍSES!$A$2:$C$200,3,FALSE)</f>
        <v>#N/A</v>
      </c>
      <c r="F1367" s="622">
        <f>'7. LISTADO DE PELÍCULAS'!F1146</f>
        <v>0</v>
      </c>
      <c r="G1367" s="624">
        <f>'7. LISTADO DE PELÍCULAS'!G1146</f>
        <v>0</v>
      </c>
      <c r="H1367" s="622">
        <f>'7. LISTADO DE PELÍCULAS'!H1146</f>
        <v>0</v>
      </c>
      <c r="I1367" s="623">
        <f>'7. LISTADO DE PELÍCULAS'!I1146</f>
        <v>0</v>
      </c>
      <c r="J1367" s="623">
        <f>'7. LISTADO DE PELÍCULAS'!J1146</f>
        <v>0</v>
      </c>
      <c r="K1367" s="624">
        <f>'7. LISTADO DE PELÍCULAS'!K1146</f>
        <v>0</v>
      </c>
      <c r="L1367" s="622">
        <f>'7. LISTADO DE PELÍCULAS'!L1146</f>
        <v>0</v>
      </c>
      <c r="M1367" s="623">
        <f>'7. LISTADO DE PELÍCULAS'!M1146</f>
        <v>0</v>
      </c>
      <c r="N1367" s="624">
        <f>'7. LISTADO DE PELÍCULAS'!N1146</f>
        <v>0</v>
      </c>
      <c r="O1367" s="32"/>
    </row>
    <row r="1368" spans="2:15" s="352" customFormat="1" ht="35.1" customHeight="1" x14ac:dyDescent="0.25">
      <c r="B1368" s="618">
        <f>'7. LISTADO DE PELÍCULAS'!B1147</f>
        <v>0</v>
      </c>
      <c r="C1368" s="619">
        <f>'7. LISTADO DE PELÍCULAS'!C1147</f>
        <v>0</v>
      </c>
      <c r="D1368" s="618">
        <f>'7. LISTADO DE PELÍCULAS'!D1147</f>
        <v>0</v>
      </c>
      <c r="E1368" s="625" t="e">
        <f>VLOOKUP(D1368,PAÍSES!$A$2:$C$200,3,FALSE)</f>
        <v>#N/A</v>
      </c>
      <c r="F1368" s="622">
        <f>'7. LISTADO DE PELÍCULAS'!F1147</f>
        <v>0</v>
      </c>
      <c r="G1368" s="624">
        <f>'7. LISTADO DE PELÍCULAS'!G1147</f>
        <v>0</v>
      </c>
      <c r="H1368" s="622">
        <f>'7. LISTADO DE PELÍCULAS'!H1147</f>
        <v>0</v>
      </c>
      <c r="I1368" s="623">
        <f>'7. LISTADO DE PELÍCULAS'!I1147</f>
        <v>0</v>
      </c>
      <c r="J1368" s="623">
        <f>'7. LISTADO DE PELÍCULAS'!J1147</f>
        <v>0</v>
      </c>
      <c r="K1368" s="624">
        <f>'7. LISTADO DE PELÍCULAS'!K1147</f>
        <v>0</v>
      </c>
      <c r="L1368" s="622">
        <f>'7. LISTADO DE PELÍCULAS'!L1147</f>
        <v>0</v>
      </c>
      <c r="M1368" s="623">
        <f>'7. LISTADO DE PELÍCULAS'!M1147</f>
        <v>0</v>
      </c>
      <c r="N1368" s="624">
        <f>'7. LISTADO DE PELÍCULAS'!N1147</f>
        <v>0</v>
      </c>
      <c r="O1368" s="32"/>
    </row>
    <row r="1369" spans="2:15" s="352" customFormat="1" ht="35.1" customHeight="1" x14ac:dyDescent="0.25">
      <c r="B1369" s="618">
        <f>'7. LISTADO DE PELÍCULAS'!B1148</f>
        <v>0</v>
      </c>
      <c r="C1369" s="619">
        <f>'7. LISTADO DE PELÍCULAS'!C1148</f>
        <v>0</v>
      </c>
      <c r="D1369" s="618">
        <f>'7. LISTADO DE PELÍCULAS'!D1148</f>
        <v>0</v>
      </c>
      <c r="E1369" s="625" t="e">
        <f>VLOOKUP(D1369,PAÍSES!$A$2:$C$200,3,FALSE)</f>
        <v>#N/A</v>
      </c>
      <c r="F1369" s="622">
        <f>'7. LISTADO DE PELÍCULAS'!F1148</f>
        <v>0</v>
      </c>
      <c r="G1369" s="624">
        <f>'7. LISTADO DE PELÍCULAS'!G1148</f>
        <v>0</v>
      </c>
      <c r="H1369" s="622">
        <f>'7. LISTADO DE PELÍCULAS'!H1148</f>
        <v>0</v>
      </c>
      <c r="I1369" s="623">
        <f>'7. LISTADO DE PELÍCULAS'!I1148</f>
        <v>0</v>
      </c>
      <c r="J1369" s="623">
        <f>'7. LISTADO DE PELÍCULAS'!J1148</f>
        <v>0</v>
      </c>
      <c r="K1369" s="624">
        <f>'7. LISTADO DE PELÍCULAS'!K1148</f>
        <v>0</v>
      </c>
      <c r="L1369" s="622">
        <f>'7. LISTADO DE PELÍCULAS'!L1148</f>
        <v>0</v>
      </c>
      <c r="M1369" s="623">
        <f>'7. LISTADO DE PELÍCULAS'!M1148</f>
        <v>0</v>
      </c>
      <c r="N1369" s="624">
        <f>'7. LISTADO DE PELÍCULAS'!N1148</f>
        <v>0</v>
      </c>
      <c r="O1369" s="32"/>
    </row>
    <row r="1370" spans="2:15" s="352" customFormat="1" ht="35.1" customHeight="1" x14ac:dyDescent="0.25">
      <c r="B1370" s="618">
        <f>'7. LISTADO DE PELÍCULAS'!B1149</f>
        <v>0</v>
      </c>
      <c r="C1370" s="619">
        <f>'7. LISTADO DE PELÍCULAS'!C1149</f>
        <v>0</v>
      </c>
      <c r="D1370" s="618">
        <f>'7. LISTADO DE PELÍCULAS'!D1149</f>
        <v>0</v>
      </c>
      <c r="E1370" s="625" t="e">
        <f>VLOOKUP(D1370,PAÍSES!$A$2:$C$200,3,FALSE)</f>
        <v>#N/A</v>
      </c>
      <c r="F1370" s="622">
        <f>'7. LISTADO DE PELÍCULAS'!F1149</f>
        <v>0</v>
      </c>
      <c r="G1370" s="624">
        <f>'7. LISTADO DE PELÍCULAS'!G1149</f>
        <v>0</v>
      </c>
      <c r="H1370" s="622">
        <f>'7. LISTADO DE PELÍCULAS'!H1149</f>
        <v>0</v>
      </c>
      <c r="I1370" s="623">
        <f>'7. LISTADO DE PELÍCULAS'!I1149</f>
        <v>0</v>
      </c>
      <c r="J1370" s="623">
        <f>'7. LISTADO DE PELÍCULAS'!J1149</f>
        <v>0</v>
      </c>
      <c r="K1370" s="624">
        <f>'7. LISTADO DE PELÍCULAS'!K1149</f>
        <v>0</v>
      </c>
      <c r="L1370" s="622">
        <f>'7. LISTADO DE PELÍCULAS'!L1149</f>
        <v>0</v>
      </c>
      <c r="M1370" s="623">
        <f>'7. LISTADO DE PELÍCULAS'!M1149</f>
        <v>0</v>
      </c>
      <c r="N1370" s="624">
        <f>'7. LISTADO DE PELÍCULAS'!N1149</f>
        <v>0</v>
      </c>
      <c r="O1370" s="32"/>
    </row>
    <row r="1371" spans="2:15" s="352" customFormat="1" ht="35.1" customHeight="1" x14ac:dyDescent="0.25">
      <c r="B1371" s="618">
        <f>'7. LISTADO DE PELÍCULAS'!B1150</f>
        <v>0</v>
      </c>
      <c r="C1371" s="619">
        <f>'7. LISTADO DE PELÍCULAS'!C1150</f>
        <v>0</v>
      </c>
      <c r="D1371" s="618">
        <f>'7. LISTADO DE PELÍCULAS'!D1150</f>
        <v>0</v>
      </c>
      <c r="E1371" s="625" t="e">
        <f>VLOOKUP(D1371,PAÍSES!$A$2:$C$200,3,FALSE)</f>
        <v>#N/A</v>
      </c>
      <c r="F1371" s="622">
        <f>'7. LISTADO DE PELÍCULAS'!F1150</f>
        <v>0</v>
      </c>
      <c r="G1371" s="624">
        <f>'7. LISTADO DE PELÍCULAS'!G1150</f>
        <v>0</v>
      </c>
      <c r="H1371" s="622">
        <f>'7. LISTADO DE PELÍCULAS'!H1150</f>
        <v>0</v>
      </c>
      <c r="I1371" s="623">
        <f>'7. LISTADO DE PELÍCULAS'!I1150</f>
        <v>0</v>
      </c>
      <c r="J1371" s="623">
        <f>'7. LISTADO DE PELÍCULAS'!J1150</f>
        <v>0</v>
      </c>
      <c r="K1371" s="624">
        <f>'7. LISTADO DE PELÍCULAS'!K1150</f>
        <v>0</v>
      </c>
      <c r="L1371" s="622">
        <f>'7. LISTADO DE PELÍCULAS'!L1150</f>
        <v>0</v>
      </c>
      <c r="M1371" s="623">
        <f>'7. LISTADO DE PELÍCULAS'!M1150</f>
        <v>0</v>
      </c>
      <c r="N1371" s="624">
        <f>'7. LISTADO DE PELÍCULAS'!N1150</f>
        <v>0</v>
      </c>
      <c r="O1371" s="32"/>
    </row>
    <row r="1372" spans="2:15" s="352" customFormat="1" ht="35.1" customHeight="1" x14ac:dyDescent="0.25">
      <c r="B1372" s="618">
        <f>'7. LISTADO DE PELÍCULAS'!B1151</f>
        <v>0</v>
      </c>
      <c r="C1372" s="619">
        <f>'7. LISTADO DE PELÍCULAS'!C1151</f>
        <v>0</v>
      </c>
      <c r="D1372" s="618">
        <f>'7. LISTADO DE PELÍCULAS'!D1151</f>
        <v>0</v>
      </c>
      <c r="E1372" s="625" t="e">
        <f>VLOOKUP(D1372,PAÍSES!$A$2:$C$200,3,FALSE)</f>
        <v>#N/A</v>
      </c>
      <c r="F1372" s="622">
        <f>'7. LISTADO DE PELÍCULAS'!F1151</f>
        <v>0</v>
      </c>
      <c r="G1372" s="624">
        <f>'7. LISTADO DE PELÍCULAS'!G1151</f>
        <v>0</v>
      </c>
      <c r="H1372" s="622">
        <f>'7. LISTADO DE PELÍCULAS'!H1151</f>
        <v>0</v>
      </c>
      <c r="I1372" s="623">
        <f>'7. LISTADO DE PELÍCULAS'!I1151</f>
        <v>0</v>
      </c>
      <c r="J1372" s="623">
        <f>'7. LISTADO DE PELÍCULAS'!J1151</f>
        <v>0</v>
      </c>
      <c r="K1372" s="624">
        <f>'7. LISTADO DE PELÍCULAS'!K1151</f>
        <v>0</v>
      </c>
      <c r="L1372" s="622">
        <f>'7. LISTADO DE PELÍCULAS'!L1151</f>
        <v>0</v>
      </c>
      <c r="M1372" s="623">
        <f>'7. LISTADO DE PELÍCULAS'!M1151</f>
        <v>0</v>
      </c>
      <c r="N1372" s="624">
        <f>'7. LISTADO DE PELÍCULAS'!N1151</f>
        <v>0</v>
      </c>
      <c r="O1372" s="32"/>
    </row>
    <row r="1373" spans="2:15" s="352" customFormat="1" ht="35.1" customHeight="1" x14ac:dyDescent="0.25">
      <c r="B1373" s="618">
        <f>'7. LISTADO DE PELÍCULAS'!B1152</f>
        <v>0</v>
      </c>
      <c r="C1373" s="619">
        <f>'7. LISTADO DE PELÍCULAS'!C1152</f>
        <v>0</v>
      </c>
      <c r="D1373" s="618">
        <f>'7. LISTADO DE PELÍCULAS'!D1152</f>
        <v>0</v>
      </c>
      <c r="E1373" s="625" t="e">
        <f>VLOOKUP(D1373,PAÍSES!$A$2:$C$200,3,FALSE)</f>
        <v>#N/A</v>
      </c>
      <c r="F1373" s="622">
        <f>'7. LISTADO DE PELÍCULAS'!F1152</f>
        <v>0</v>
      </c>
      <c r="G1373" s="624">
        <f>'7. LISTADO DE PELÍCULAS'!G1152</f>
        <v>0</v>
      </c>
      <c r="H1373" s="622">
        <f>'7. LISTADO DE PELÍCULAS'!H1152</f>
        <v>0</v>
      </c>
      <c r="I1373" s="623">
        <f>'7. LISTADO DE PELÍCULAS'!I1152</f>
        <v>0</v>
      </c>
      <c r="J1373" s="623">
        <f>'7. LISTADO DE PELÍCULAS'!J1152</f>
        <v>0</v>
      </c>
      <c r="K1373" s="624">
        <f>'7. LISTADO DE PELÍCULAS'!K1152</f>
        <v>0</v>
      </c>
      <c r="L1373" s="622">
        <f>'7. LISTADO DE PELÍCULAS'!L1152</f>
        <v>0</v>
      </c>
      <c r="M1373" s="623">
        <f>'7. LISTADO DE PELÍCULAS'!M1152</f>
        <v>0</v>
      </c>
      <c r="N1373" s="624">
        <f>'7. LISTADO DE PELÍCULAS'!N1152</f>
        <v>0</v>
      </c>
      <c r="O1373" s="32"/>
    </row>
    <row r="1374" spans="2:15" s="352" customFormat="1" ht="35.1" customHeight="1" x14ac:dyDescent="0.25">
      <c r="B1374" s="618">
        <f>'7. LISTADO DE PELÍCULAS'!B1153</f>
        <v>0</v>
      </c>
      <c r="C1374" s="619">
        <f>'7. LISTADO DE PELÍCULAS'!C1153</f>
        <v>0</v>
      </c>
      <c r="D1374" s="618">
        <f>'7. LISTADO DE PELÍCULAS'!D1153</f>
        <v>0</v>
      </c>
      <c r="E1374" s="625" t="e">
        <f>VLOOKUP(D1374,PAÍSES!$A$2:$C$200,3,FALSE)</f>
        <v>#N/A</v>
      </c>
      <c r="F1374" s="622">
        <f>'7. LISTADO DE PELÍCULAS'!F1153</f>
        <v>0</v>
      </c>
      <c r="G1374" s="624">
        <f>'7. LISTADO DE PELÍCULAS'!G1153</f>
        <v>0</v>
      </c>
      <c r="H1374" s="622">
        <f>'7. LISTADO DE PELÍCULAS'!H1153</f>
        <v>0</v>
      </c>
      <c r="I1374" s="623">
        <f>'7. LISTADO DE PELÍCULAS'!I1153</f>
        <v>0</v>
      </c>
      <c r="J1374" s="623">
        <f>'7. LISTADO DE PELÍCULAS'!J1153</f>
        <v>0</v>
      </c>
      <c r="K1374" s="624">
        <f>'7. LISTADO DE PELÍCULAS'!K1153</f>
        <v>0</v>
      </c>
      <c r="L1374" s="622">
        <f>'7. LISTADO DE PELÍCULAS'!L1153</f>
        <v>0</v>
      </c>
      <c r="M1374" s="623">
        <f>'7. LISTADO DE PELÍCULAS'!M1153</f>
        <v>0</v>
      </c>
      <c r="N1374" s="624">
        <f>'7. LISTADO DE PELÍCULAS'!N1153</f>
        <v>0</v>
      </c>
      <c r="O1374" s="32"/>
    </row>
    <row r="1375" spans="2:15" s="352" customFormat="1" ht="35.1" customHeight="1" x14ac:dyDescent="0.25">
      <c r="B1375" s="618">
        <f>'7. LISTADO DE PELÍCULAS'!B1154</f>
        <v>0</v>
      </c>
      <c r="C1375" s="619">
        <f>'7. LISTADO DE PELÍCULAS'!C1154</f>
        <v>0</v>
      </c>
      <c r="D1375" s="618">
        <f>'7. LISTADO DE PELÍCULAS'!D1154</f>
        <v>0</v>
      </c>
      <c r="E1375" s="625" t="e">
        <f>VLOOKUP(D1375,PAÍSES!$A$2:$C$200,3,FALSE)</f>
        <v>#N/A</v>
      </c>
      <c r="F1375" s="622">
        <f>'7. LISTADO DE PELÍCULAS'!F1154</f>
        <v>0</v>
      </c>
      <c r="G1375" s="624">
        <f>'7. LISTADO DE PELÍCULAS'!G1154</f>
        <v>0</v>
      </c>
      <c r="H1375" s="622">
        <f>'7. LISTADO DE PELÍCULAS'!H1154</f>
        <v>0</v>
      </c>
      <c r="I1375" s="623">
        <f>'7. LISTADO DE PELÍCULAS'!I1154</f>
        <v>0</v>
      </c>
      <c r="J1375" s="623">
        <f>'7. LISTADO DE PELÍCULAS'!J1154</f>
        <v>0</v>
      </c>
      <c r="K1375" s="624">
        <f>'7. LISTADO DE PELÍCULAS'!K1154</f>
        <v>0</v>
      </c>
      <c r="L1375" s="622">
        <f>'7. LISTADO DE PELÍCULAS'!L1154</f>
        <v>0</v>
      </c>
      <c r="M1375" s="623">
        <f>'7. LISTADO DE PELÍCULAS'!M1154</f>
        <v>0</v>
      </c>
      <c r="N1375" s="624">
        <f>'7. LISTADO DE PELÍCULAS'!N1154</f>
        <v>0</v>
      </c>
      <c r="O1375" s="32"/>
    </row>
    <row r="1376" spans="2:15" s="352" customFormat="1" ht="35.1" customHeight="1" x14ac:dyDescent="0.25">
      <c r="B1376" s="618">
        <f>'7. LISTADO DE PELÍCULAS'!B1155</f>
        <v>0</v>
      </c>
      <c r="C1376" s="619">
        <f>'7. LISTADO DE PELÍCULAS'!C1155</f>
        <v>0</v>
      </c>
      <c r="D1376" s="618">
        <f>'7. LISTADO DE PELÍCULAS'!D1155</f>
        <v>0</v>
      </c>
      <c r="E1376" s="625" t="e">
        <f>VLOOKUP(D1376,PAÍSES!$A$2:$C$200,3,FALSE)</f>
        <v>#N/A</v>
      </c>
      <c r="F1376" s="622">
        <f>'7. LISTADO DE PELÍCULAS'!F1155</f>
        <v>0</v>
      </c>
      <c r="G1376" s="624">
        <f>'7. LISTADO DE PELÍCULAS'!G1155</f>
        <v>0</v>
      </c>
      <c r="H1376" s="622">
        <f>'7. LISTADO DE PELÍCULAS'!H1155</f>
        <v>0</v>
      </c>
      <c r="I1376" s="623">
        <f>'7. LISTADO DE PELÍCULAS'!I1155</f>
        <v>0</v>
      </c>
      <c r="J1376" s="623">
        <f>'7. LISTADO DE PELÍCULAS'!J1155</f>
        <v>0</v>
      </c>
      <c r="K1376" s="624">
        <f>'7. LISTADO DE PELÍCULAS'!K1155</f>
        <v>0</v>
      </c>
      <c r="L1376" s="622">
        <f>'7. LISTADO DE PELÍCULAS'!L1155</f>
        <v>0</v>
      </c>
      <c r="M1376" s="623">
        <f>'7. LISTADO DE PELÍCULAS'!M1155</f>
        <v>0</v>
      </c>
      <c r="N1376" s="624">
        <f>'7. LISTADO DE PELÍCULAS'!N1155</f>
        <v>0</v>
      </c>
      <c r="O1376" s="32"/>
    </row>
    <row r="1377" spans="2:15" s="352" customFormat="1" ht="35.1" customHeight="1" x14ac:dyDescent="0.25">
      <c r="B1377" s="618">
        <f>'7. LISTADO DE PELÍCULAS'!B1156</f>
        <v>0</v>
      </c>
      <c r="C1377" s="619">
        <f>'7. LISTADO DE PELÍCULAS'!C1156</f>
        <v>0</v>
      </c>
      <c r="D1377" s="618">
        <f>'7. LISTADO DE PELÍCULAS'!D1156</f>
        <v>0</v>
      </c>
      <c r="E1377" s="625" t="e">
        <f>VLOOKUP(D1377,PAÍSES!$A$2:$C$200,3,FALSE)</f>
        <v>#N/A</v>
      </c>
      <c r="F1377" s="622">
        <f>'7. LISTADO DE PELÍCULAS'!F1156</f>
        <v>0</v>
      </c>
      <c r="G1377" s="624">
        <f>'7. LISTADO DE PELÍCULAS'!G1156</f>
        <v>0</v>
      </c>
      <c r="H1377" s="622">
        <f>'7. LISTADO DE PELÍCULAS'!H1156</f>
        <v>0</v>
      </c>
      <c r="I1377" s="623">
        <f>'7. LISTADO DE PELÍCULAS'!I1156</f>
        <v>0</v>
      </c>
      <c r="J1377" s="623">
        <f>'7. LISTADO DE PELÍCULAS'!J1156</f>
        <v>0</v>
      </c>
      <c r="K1377" s="624">
        <f>'7. LISTADO DE PELÍCULAS'!K1156</f>
        <v>0</v>
      </c>
      <c r="L1377" s="622">
        <f>'7. LISTADO DE PELÍCULAS'!L1156</f>
        <v>0</v>
      </c>
      <c r="M1377" s="623">
        <f>'7. LISTADO DE PELÍCULAS'!M1156</f>
        <v>0</v>
      </c>
      <c r="N1377" s="624">
        <f>'7. LISTADO DE PELÍCULAS'!N1156</f>
        <v>0</v>
      </c>
      <c r="O1377" s="32"/>
    </row>
    <row r="1378" spans="2:15" s="352" customFormat="1" ht="35.1" customHeight="1" x14ac:dyDescent="0.25">
      <c r="B1378" s="618">
        <f>'7. LISTADO DE PELÍCULAS'!B1157</f>
        <v>0</v>
      </c>
      <c r="C1378" s="619">
        <f>'7. LISTADO DE PELÍCULAS'!C1157</f>
        <v>0</v>
      </c>
      <c r="D1378" s="618">
        <f>'7. LISTADO DE PELÍCULAS'!D1157</f>
        <v>0</v>
      </c>
      <c r="E1378" s="625" t="e">
        <f>VLOOKUP(D1378,PAÍSES!$A$2:$C$200,3,FALSE)</f>
        <v>#N/A</v>
      </c>
      <c r="F1378" s="622">
        <f>'7. LISTADO DE PELÍCULAS'!F1157</f>
        <v>0</v>
      </c>
      <c r="G1378" s="624">
        <f>'7. LISTADO DE PELÍCULAS'!G1157</f>
        <v>0</v>
      </c>
      <c r="H1378" s="622">
        <f>'7. LISTADO DE PELÍCULAS'!H1157</f>
        <v>0</v>
      </c>
      <c r="I1378" s="623">
        <f>'7. LISTADO DE PELÍCULAS'!I1157</f>
        <v>0</v>
      </c>
      <c r="J1378" s="623">
        <f>'7. LISTADO DE PELÍCULAS'!J1157</f>
        <v>0</v>
      </c>
      <c r="K1378" s="624">
        <f>'7. LISTADO DE PELÍCULAS'!K1157</f>
        <v>0</v>
      </c>
      <c r="L1378" s="622">
        <f>'7. LISTADO DE PELÍCULAS'!L1157</f>
        <v>0</v>
      </c>
      <c r="M1378" s="623">
        <f>'7. LISTADO DE PELÍCULAS'!M1157</f>
        <v>0</v>
      </c>
      <c r="N1378" s="624">
        <f>'7. LISTADO DE PELÍCULAS'!N1157</f>
        <v>0</v>
      </c>
      <c r="O1378" s="32"/>
    </row>
    <row r="1379" spans="2:15" s="352" customFormat="1" ht="35.1" customHeight="1" x14ac:dyDescent="0.25">
      <c r="B1379" s="618">
        <f>'7. LISTADO DE PELÍCULAS'!B1158</f>
        <v>0</v>
      </c>
      <c r="C1379" s="619">
        <f>'7. LISTADO DE PELÍCULAS'!C1158</f>
        <v>0</v>
      </c>
      <c r="D1379" s="618">
        <f>'7. LISTADO DE PELÍCULAS'!D1158</f>
        <v>0</v>
      </c>
      <c r="E1379" s="625" t="e">
        <f>VLOOKUP(D1379,PAÍSES!$A$2:$C$200,3,FALSE)</f>
        <v>#N/A</v>
      </c>
      <c r="F1379" s="622">
        <f>'7. LISTADO DE PELÍCULAS'!F1158</f>
        <v>0</v>
      </c>
      <c r="G1379" s="624">
        <f>'7. LISTADO DE PELÍCULAS'!G1158</f>
        <v>0</v>
      </c>
      <c r="H1379" s="622">
        <f>'7. LISTADO DE PELÍCULAS'!H1158</f>
        <v>0</v>
      </c>
      <c r="I1379" s="623">
        <f>'7. LISTADO DE PELÍCULAS'!I1158</f>
        <v>0</v>
      </c>
      <c r="J1379" s="623">
        <f>'7. LISTADO DE PELÍCULAS'!J1158</f>
        <v>0</v>
      </c>
      <c r="K1379" s="624">
        <f>'7. LISTADO DE PELÍCULAS'!K1158</f>
        <v>0</v>
      </c>
      <c r="L1379" s="622">
        <f>'7. LISTADO DE PELÍCULAS'!L1158</f>
        <v>0</v>
      </c>
      <c r="M1379" s="623">
        <f>'7. LISTADO DE PELÍCULAS'!M1158</f>
        <v>0</v>
      </c>
      <c r="N1379" s="624">
        <f>'7. LISTADO DE PELÍCULAS'!N1158</f>
        <v>0</v>
      </c>
      <c r="O1379" s="32"/>
    </row>
    <row r="1380" spans="2:15" s="352" customFormat="1" ht="35.1" customHeight="1" x14ac:dyDescent="0.25">
      <c r="B1380" s="618">
        <f>'7. LISTADO DE PELÍCULAS'!B1159</f>
        <v>0</v>
      </c>
      <c r="C1380" s="619">
        <f>'7. LISTADO DE PELÍCULAS'!C1159</f>
        <v>0</v>
      </c>
      <c r="D1380" s="618">
        <f>'7. LISTADO DE PELÍCULAS'!D1159</f>
        <v>0</v>
      </c>
      <c r="E1380" s="625" t="e">
        <f>VLOOKUP(D1380,PAÍSES!$A$2:$C$200,3,FALSE)</f>
        <v>#N/A</v>
      </c>
      <c r="F1380" s="622">
        <f>'7. LISTADO DE PELÍCULAS'!F1159</f>
        <v>0</v>
      </c>
      <c r="G1380" s="624">
        <f>'7. LISTADO DE PELÍCULAS'!G1159</f>
        <v>0</v>
      </c>
      <c r="H1380" s="622">
        <f>'7. LISTADO DE PELÍCULAS'!H1159</f>
        <v>0</v>
      </c>
      <c r="I1380" s="623">
        <f>'7. LISTADO DE PELÍCULAS'!I1159</f>
        <v>0</v>
      </c>
      <c r="J1380" s="623">
        <f>'7. LISTADO DE PELÍCULAS'!J1159</f>
        <v>0</v>
      </c>
      <c r="K1380" s="624">
        <f>'7. LISTADO DE PELÍCULAS'!K1159</f>
        <v>0</v>
      </c>
      <c r="L1380" s="622">
        <f>'7. LISTADO DE PELÍCULAS'!L1159</f>
        <v>0</v>
      </c>
      <c r="M1380" s="623">
        <f>'7. LISTADO DE PELÍCULAS'!M1159</f>
        <v>0</v>
      </c>
      <c r="N1380" s="624">
        <f>'7. LISTADO DE PELÍCULAS'!N1159</f>
        <v>0</v>
      </c>
      <c r="O1380" s="32"/>
    </row>
    <row r="1381" spans="2:15" s="352" customFormat="1" ht="35.1" customHeight="1" x14ac:dyDescent="0.25">
      <c r="B1381" s="618">
        <f>'7. LISTADO DE PELÍCULAS'!B1160</f>
        <v>0</v>
      </c>
      <c r="C1381" s="619">
        <f>'7. LISTADO DE PELÍCULAS'!C1160</f>
        <v>0</v>
      </c>
      <c r="D1381" s="618">
        <f>'7. LISTADO DE PELÍCULAS'!D1160</f>
        <v>0</v>
      </c>
      <c r="E1381" s="625" t="e">
        <f>VLOOKUP(D1381,PAÍSES!$A$2:$C$200,3,FALSE)</f>
        <v>#N/A</v>
      </c>
      <c r="F1381" s="622">
        <f>'7. LISTADO DE PELÍCULAS'!F1160</f>
        <v>0</v>
      </c>
      <c r="G1381" s="624">
        <f>'7. LISTADO DE PELÍCULAS'!G1160</f>
        <v>0</v>
      </c>
      <c r="H1381" s="622">
        <f>'7. LISTADO DE PELÍCULAS'!H1160</f>
        <v>0</v>
      </c>
      <c r="I1381" s="623">
        <f>'7. LISTADO DE PELÍCULAS'!I1160</f>
        <v>0</v>
      </c>
      <c r="J1381" s="623">
        <f>'7. LISTADO DE PELÍCULAS'!J1160</f>
        <v>0</v>
      </c>
      <c r="K1381" s="624">
        <f>'7. LISTADO DE PELÍCULAS'!K1160</f>
        <v>0</v>
      </c>
      <c r="L1381" s="622">
        <f>'7. LISTADO DE PELÍCULAS'!L1160</f>
        <v>0</v>
      </c>
      <c r="M1381" s="623">
        <f>'7. LISTADO DE PELÍCULAS'!M1160</f>
        <v>0</v>
      </c>
      <c r="N1381" s="624">
        <f>'7. LISTADO DE PELÍCULAS'!N1160</f>
        <v>0</v>
      </c>
      <c r="O1381" s="32"/>
    </row>
    <row r="1382" spans="2:15" s="352" customFormat="1" ht="35.1" customHeight="1" x14ac:dyDescent="0.25">
      <c r="B1382" s="618">
        <f>'7. LISTADO DE PELÍCULAS'!B1161</f>
        <v>0</v>
      </c>
      <c r="C1382" s="619">
        <f>'7. LISTADO DE PELÍCULAS'!C1161</f>
        <v>0</v>
      </c>
      <c r="D1382" s="618">
        <f>'7. LISTADO DE PELÍCULAS'!D1161</f>
        <v>0</v>
      </c>
      <c r="E1382" s="625" t="e">
        <f>VLOOKUP(D1382,PAÍSES!$A$2:$C$200,3,FALSE)</f>
        <v>#N/A</v>
      </c>
      <c r="F1382" s="622">
        <f>'7. LISTADO DE PELÍCULAS'!F1161</f>
        <v>0</v>
      </c>
      <c r="G1382" s="624">
        <f>'7. LISTADO DE PELÍCULAS'!G1161</f>
        <v>0</v>
      </c>
      <c r="H1382" s="622">
        <f>'7. LISTADO DE PELÍCULAS'!H1161</f>
        <v>0</v>
      </c>
      <c r="I1382" s="623">
        <f>'7. LISTADO DE PELÍCULAS'!I1161</f>
        <v>0</v>
      </c>
      <c r="J1382" s="623">
        <f>'7. LISTADO DE PELÍCULAS'!J1161</f>
        <v>0</v>
      </c>
      <c r="K1382" s="624">
        <f>'7. LISTADO DE PELÍCULAS'!K1161</f>
        <v>0</v>
      </c>
      <c r="L1382" s="622">
        <f>'7. LISTADO DE PELÍCULAS'!L1161</f>
        <v>0</v>
      </c>
      <c r="M1382" s="623">
        <f>'7. LISTADO DE PELÍCULAS'!M1161</f>
        <v>0</v>
      </c>
      <c r="N1382" s="624">
        <f>'7. LISTADO DE PELÍCULAS'!N1161</f>
        <v>0</v>
      </c>
      <c r="O1382" s="32"/>
    </row>
    <row r="1383" spans="2:15" s="352" customFormat="1" ht="35.1" customHeight="1" x14ac:dyDescent="0.25">
      <c r="B1383" s="618">
        <f>'7. LISTADO DE PELÍCULAS'!B1162</f>
        <v>0</v>
      </c>
      <c r="C1383" s="619">
        <f>'7. LISTADO DE PELÍCULAS'!C1162</f>
        <v>0</v>
      </c>
      <c r="D1383" s="618">
        <f>'7. LISTADO DE PELÍCULAS'!D1162</f>
        <v>0</v>
      </c>
      <c r="E1383" s="625" t="e">
        <f>VLOOKUP(D1383,PAÍSES!$A$2:$C$200,3,FALSE)</f>
        <v>#N/A</v>
      </c>
      <c r="F1383" s="622">
        <f>'7. LISTADO DE PELÍCULAS'!F1162</f>
        <v>0</v>
      </c>
      <c r="G1383" s="624">
        <f>'7. LISTADO DE PELÍCULAS'!G1162</f>
        <v>0</v>
      </c>
      <c r="H1383" s="622">
        <f>'7. LISTADO DE PELÍCULAS'!H1162</f>
        <v>0</v>
      </c>
      <c r="I1383" s="623">
        <f>'7. LISTADO DE PELÍCULAS'!I1162</f>
        <v>0</v>
      </c>
      <c r="J1383" s="623">
        <f>'7. LISTADO DE PELÍCULAS'!J1162</f>
        <v>0</v>
      </c>
      <c r="K1383" s="624">
        <f>'7. LISTADO DE PELÍCULAS'!K1162</f>
        <v>0</v>
      </c>
      <c r="L1383" s="622">
        <f>'7. LISTADO DE PELÍCULAS'!L1162</f>
        <v>0</v>
      </c>
      <c r="M1383" s="623">
        <f>'7. LISTADO DE PELÍCULAS'!M1162</f>
        <v>0</v>
      </c>
      <c r="N1383" s="624">
        <f>'7. LISTADO DE PELÍCULAS'!N1162</f>
        <v>0</v>
      </c>
      <c r="O1383" s="32"/>
    </row>
    <row r="1384" spans="2:15" s="352" customFormat="1" ht="35.1" customHeight="1" x14ac:dyDescent="0.25">
      <c r="B1384" s="618">
        <f>'7. LISTADO DE PELÍCULAS'!B1163</f>
        <v>0</v>
      </c>
      <c r="C1384" s="619">
        <f>'7. LISTADO DE PELÍCULAS'!C1163</f>
        <v>0</v>
      </c>
      <c r="D1384" s="618">
        <f>'7. LISTADO DE PELÍCULAS'!D1163</f>
        <v>0</v>
      </c>
      <c r="E1384" s="625" t="e">
        <f>VLOOKUP(D1384,PAÍSES!$A$2:$C$200,3,FALSE)</f>
        <v>#N/A</v>
      </c>
      <c r="F1384" s="622">
        <f>'7. LISTADO DE PELÍCULAS'!F1163</f>
        <v>0</v>
      </c>
      <c r="G1384" s="624">
        <f>'7. LISTADO DE PELÍCULAS'!G1163</f>
        <v>0</v>
      </c>
      <c r="H1384" s="622">
        <f>'7. LISTADO DE PELÍCULAS'!H1163</f>
        <v>0</v>
      </c>
      <c r="I1384" s="623">
        <f>'7. LISTADO DE PELÍCULAS'!I1163</f>
        <v>0</v>
      </c>
      <c r="J1384" s="623">
        <f>'7. LISTADO DE PELÍCULAS'!J1163</f>
        <v>0</v>
      </c>
      <c r="K1384" s="624">
        <f>'7. LISTADO DE PELÍCULAS'!K1163</f>
        <v>0</v>
      </c>
      <c r="L1384" s="622">
        <f>'7. LISTADO DE PELÍCULAS'!L1163</f>
        <v>0</v>
      </c>
      <c r="M1384" s="623">
        <f>'7. LISTADO DE PELÍCULAS'!M1163</f>
        <v>0</v>
      </c>
      <c r="N1384" s="624">
        <f>'7. LISTADO DE PELÍCULAS'!N1163</f>
        <v>0</v>
      </c>
      <c r="O1384" s="32"/>
    </row>
    <row r="1385" spans="2:15" s="352" customFormat="1" ht="35.1" customHeight="1" x14ac:dyDescent="0.25">
      <c r="B1385" s="618">
        <f>'7. LISTADO DE PELÍCULAS'!B1164</f>
        <v>0</v>
      </c>
      <c r="C1385" s="619">
        <f>'7. LISTADO DE PELÍCULAS'!C1164</f>
        <v>0</v>
      </c>
      <c r="D1385" s="618">
        <f>'7. LISTADO DE PELÍCULAS'!D1164</f>
        <v>0</v>
      </c>
      <c r="E1385" s="625" t="e">
        <f>VLOOKUP(D1385,PAÍSES!$A$2:$C$200,3,FALSE)</f>
        <v>#N/A</v>
      </c>
      <c r="F1385" s="622">
        <f>'7. LISTADO DE PELÍCULAS'!F1164</f>
        <v>0</v>
      </c>
      <c r="G1385" s="624">
        <f>'7. LISTADO DE PELÍCULAS'!G1164</f>
        <v>0</v>
      </c>
      <c r="H1385" s="622">
        <f>'7. LISTADO DE PELÍCULAS'!H1164</f>
        <v>0</v>
      </c>
      <c r="I1385" s="623">
        <f>'7. LISTADO DE PELÍCULAS'!I1164</f>
        <v>0</v>
      </c>
      <c r="J1385" s="623">
        <f>'7. LISTADO DE PELÍCULAS'!J1164</f>
        <v>0</v>
      </c>
      <c r="K1385" s="624">
        <f>'7. LISTADO DE PELÍCULAS'!K1164</f>
        <v>0</v>
      </c>
      <c r="L1385" s="622">
        <f>'7. LISTADO DE PELÍCULAS'!L1164</f>
        <v>0</v>
      </c>
      <c r="M1385" s="623">
        <f>'7. LISTADO DE PELÍCULAS'!M1164</f>
        <v>0</v>
      </c>
      <c r="N1385" s="624">
        <f>'7. LISTADO DE PELÍCULAS'!N1164</f>
        <v>0</v>
      </c>
      <c r="O1385" s="32"/>
    </row>
    <row r="1386" spans="2:15" s="352" customFormat="1" ht="35.1" customHeight="1" x14ac:dyDescent="0.25">
      <c r="B1386" s="618">
        <f>'7. LISTADO DE PELÍCULAS'!B1165</f>
        <v>0</v>
      </c>
      <c r="C1386" s="619">
        <f>'7. LISTADO DE PELÍCULAS'!C1165</f>
        <v>0</v>
      </c>
      <c r="D1386" s="618">
        <f>'7. LISTADO DE PELÍCULAS'!D1165</f>
        <v>0</v>
      </c>
      <c r="E1386" s="625" t="e">
        <f>VLOOKUP(D1386,PAÍSES!$A$2:$C$200,3,FALSE)</f>
        <v>#N/A</v>
      </c>
      <c r="F1386" s="622">
        <f>'7. LISTADO DE PELÍCULAS'!F1165</f>
        <v>0</v>
      </c>
      <c r="G1386" s="624">
        <f>'7. LISTADO DE PELÍCULAS'!G1165</f>
        <v>0</v>
      </c>
      <c r="H1386" s="622">
        <f>'7. LISTADO DE PELÍCULAS'!H1165</f>
        <v>0</v>
      </c>
      <c r="I1386" s="623">
        <f>'7. LISTADO DE PELÍCULAS'!I1165</f>
        <v>0</v>
      </c>
      <c r="J1386" s="623">
        <f>'7. LISTADO DE PELÍCULAS'!J1165</f>
        <v>0</v>
      </c>
      <c r="K1386" s="624">
        <f>'7. LISTADO DE PELÍCULAS'!K1165</f>
        <v>0</v>
      </c>
      <c r="L1386" s="622">
        <f>'7. LISTADO DE PELÍCULAS'!L1165</f>
        <v>0</v>
      </c>
      <c r="M1386" s="623">
        <f>'7. LISTADO DE PELÍCULAS'!M1165</f>
        <v>0</v>
      </c>
      <c r="N1386" s="624">
        <f>'7. LISTADO DE PELÍCULAS'!N1165</f>
        <v>0</v>
      </c>
      <c r="O1386" s="32"/>
    </row>
    <row r="1387" spans="2:15" s="352" customFormat="1" ht="35.1" customHeight="1" x14ac:dyDescent="0.25">
      <c r="B1387" s="618">
        <f>'7. LISTADO DE PELÍCULAS'!B1166</f>
        <v>0</v>
      </c>
      <c r="C1387" s="619">
        <f>'7. LISTADO DE PELÍCULAS'!C1166</f>
        <v>0</v>
      </c>
      <c r="D1387" s="618">
        <f>'7. LISTADO DE PELÍCULAS'!D1166</f>
        <v>0</v>
      </c>
      <c r="E1387" s="625" t="e">
        <f>VLOOKUP(D1387,PAÍSES!$A$2:$C$200,3,FALSE)</f>
        <v>#N/A</v>
      </c>
      <c r="F1387" s="622">
        <f>'7. LISTADO DE PELÍCULAS'!F1166</f>
        <v>0</v>
      </c>
      <c r="G1387" s="624">
        <f>'7. LISTADO DE PELÍCULAS'!G1166</f>
        <v>0</v>
      </c>
      <c r="H1387" s="622">
        <f>'7. LISTADO DE PELÍCULAS'!H1166</f>
        <v>0</v>
      </c>
      <c r="I1387" s="623">
        <f>'7. LISTADO DE PELÍCULAS'!I1166</f>
        <v>0</v>
      </c>
      <c r="J1387" s="623">
        <f>'7. LISTADO DE PELÍCULAS'!J1166</f>
        <v>0</v>
      </c>
      <c r="K1387" s="624">
        <f>'7. LISTADO DE PELÍCULAS'!K1166</f>
        <v>0</v>
      </c>
      <c r="L1387" s="622">
        <f>'7. LISTADO DE PELÍCULAS'!L1166</f>
        <v>0</v>
      </c>
      <c r="M1387" s="623">
        <f>'7. LISTADO DE PELÍCULAS'!M1166</f>
        <v>0</v>
      </c>
      <c r="N1387" s="624">
        <f>'7. LISTADO DE PELÍCULAS'!N1166</f>
        <v>0</v>
      </c>
      <c r="O1387" s="32"/>
    </row>
    <row r="1388" spans="2:15" s="352" customFormat="1" ht="35.1" customHeight="1" x14ac:dyDescent="0.25">
      <c r="B1388" s="618">
        <f>'7. LISTADO DE PELÍCULAS'!B1167</f>
        <v>0</v>
      </c>
      <c r="C1388" s="619">
        <f>'7. LISTADO DE PELÍCULAS'!C1167</f>
        <v>0</v>
      </c>
      <c r="D1388" s="618">
        <f>'7. LISTADO DE PELÍCULAS'!D1167</f>
        <v>0</v>
      </c>
      <c r="E1388" s="625" t="e">
        <f>VLOOKUP(D1388,PAÍSES!$A$2:$C$200,3,FALSE)</f>
        <v>#N/A</v>
      </c>
      <c r="F1388" s="622">
        <f>'7. LISTADO DE PELÍCULAS'!F1167</f>
        <v>0</v>
      </c>
      <c r="G1388" s="624">
        <f>'7. LISTADO DE PELÍCULAS'!G1167</f>
        <v>0</v>
      </c>
      <c r="H1388" s="622">
        <f>'7. LISTADO DE PELÍCULAS'!H1167</f>
        <v>0</v>
      </c>
      <c r="I1388" s="623">
        <f>'7. LISTADO DE PELÍCULAS'!I1167</f>
        <v>0</v>
      </c>
      <c r="J1388" s="623">
        <f>'7. LISTADO DE PELÍCULAS'!J1167</f>
        <v>0</v>
      </c>
      <c r="K1388" s="624">
        <f>'7. LISTADO DE PELÍCULAS'!K1167</f>
        <v>0</v>
      </c>
      <c r="L1388" s="622">
        <f>'7. LISTADO DE PELÍCULAS'!L1167</f>
        <v>0</v>
      </c>
      <c r="M1388" s="623">
        <f>'7. LISTADO DE PELÍCULAS'!M1167</f>
        <v>0</v>
      </c>
      <c r="N1388" s="624">
        <f>'7. LISTADO DE PELÍCULAS'!N1167</f>
        <v>0</v>
      </c>
      <c r="O1388" s="32"/>
    </row>
    <row r="1389" spans="2:15" s="352" customFormat="1" ht="35.1" customHeight="1" x14ac:dyDescent="0.25">
      <c r="B1389" s="618">
        <f>'7. LISTADO DE PELÍCULAS'!B1168</f>
        <v>0</v>
      </c>
      <c r="C1389" s="619">
        <f>'7. LISTADO DE PELÍCULAS'!C1168</f>
        <v>0</v>
      </c>
      <c r="D1389" s="618">
        <f>'7. LISTADO DE PELÍCULAS'!D1168</f>
        <v>0</v>
      </c>
      <c r="E1389" s="625" t="e">
        <f>VLOOKUP(D1389,PAÍSES!$A$2:$C$200,3,FALSE)</f>
        <v>#N/A</v>
      </c>
      <c r="F1389" s="622">
        <f>'7. LISTADO DE PELÍCULAS'!F1168</f>
        <v>0</v>
      </c>
      <c r="G1389" s="624">
        <f>'7. LISTADO DE PELÍCULAS'!G1168</f>
        <v>0</v>
      </c>
      <c r="H1389" s="622">
        <f>'7. LISTADO DE PELÍCULAS'!H1168</f>
        <v>0</v>
      </c>
      <c r="I1389" s="623">
        <f>'7. LISTADO DE PELÍCULAS'!I1168</f>
        <v>0</v>
      </c>
      <c r="J1389" s="623">
        <f>'7. LISTADO DE PELÍCULAS'!J1168</f>
        <v>0</v>
      </c>
      <c r="K1389" s="624">
        <f>'7. LISTADO DE PELÍCULAS'!K1168</f>
        <v>0</v>
      </c>
      <c r="L1389" s="622">
        <f>'7. LISTADO DE PELÍCULAS'!L1168</f>
        <v>0</v>
      </c>
      <c r="M1389" s="623">
        <f>'7. LISTADO DE PELÍCULAS'!M1168</f>
        <v>0</v>
      </c>
      <c r="N1389" s="624">
        <f>'7. LISTADO DE PELÍCULAS'!N1168</f>
        <v>0</v>
      </c>
      <c r="O1389" s="32"/>
    </row>
    <row r="1390" spans="2:15" s="352" customFormat="1" ht="35.1" customHeight="1" x14ac:dyDescent="0.25">
      <c r="B1390" s="618">
        <f>'7. LISTADO DE PELÍCULAS'!B1169</f>
        <v>0</v>
      </c>
      <c r="C1390" s="619">
        <f>'7. LISTADO DE PELÍCULAS'!C1169</f>
        <v>0</v>
      </c>
      <c r="D1390" s="618">
        <f>'7. LISTADO DE PELÍCULAS'!D1169</f>
        <v>0</v>
      </c>
      <c r="E1390" s="625" t="e">
        <f>VLOOKUP(D1390,PAÍSES!$A$2:$C$200,3,FALSE)</f>
        <v>#N/A</v>
      </c>
      <c r="F1390" s="622">
        <f>'7. LISTADO DE PELÍCULAS'!F1169</f>
        <v>0</v>
      </c>
      <c r="G1390" s="624">
        <f>'7. LISTADO DE PELÍCULAS'!G1169</f>
        <v>0</v>
      </c>
      <c r="H1390" s="622">
        <f>'7. LISTADO DE PELÍCULAS'!H1169</f>
        <v>0</v>
      </c>
      <c r="I1390" s="623">
        <f>'7. LISTADO DE PELÍCULAS'!I1169</f>
        <v>0</v>
      </c>
      <c r="J1390" s="623">
        <f>'7. LISTADO DE PELÍCULAS'!J1169</f>
        <v>0</v>
      </c>
      <c r="K1390" s="624">
        <f>'7. LISTADO DE PELÍCULAS'!K1169</f>
        <v>0</v>
      </c>
      <c r="L1390" s="622">
        <f>'7. LISTADO DE PELÍCULAS'!L1169</f>
        <v>0</v>
      </c>
      <c r="M1390" s="623">
        <f>'7. LISTADO DE PELÍCULAS'!M1169</f>
        <v>0</v>
      </c>
      <c r="N1390" s="624">
        <f>'7. LISTADO DE PELÍCULAS'!N1169</f>
        <v>0</v>
      </c>
      <c r="O1390" s="32"/>
    </row>
    <row r="1391" spans="2:15" s="352" customFormat="1" ht="35.1" customHeight="1" x14ac:dyDescent="0.25">
      <c r="B1391" s="618">
        <f>'7. LISTADO DE PELÍCULAS'!B1170</f>
        <v>0</v>
      </c>
      <c r="C1391" s="619">
        <f>'7. LISTADO DE PELÍCULAS'!C1170</f>
        <v>0</v>
      </c>
      <c r="D1391" s="618">
        <f>'7. LISTADO DE PELÍCULAS'!D1170</f>
        <v>0</v>
      </c>
      <c r="E1391" s="625" t="e">
        <f>VLOOKUP(D1391,PAÍSES!$A$2:$C$200,3,FALSE)</f>
        <v>#N/A</v>
      </c>
      <c r="F1391" s="622">
        <f>'7. LISTADO DE PELÍCULAS'!F1170</f>
        <v>0</v>
      </c>
      <c r="G1391" s="624">
        <f>'7. LISTADO DE PELÍCULAS'!G1170</f>
        <v>0</v>
      </c>
      <c r="H1391" s="622">
        <f>'7. LISTADO DE PELÍCULAS'!H1170</f>
        <v>0</v>
      </c>
      <c r="I1391" s="623">
        <f>'7. LISTADO DE PELÍCULAS'!I1170</f>
        <v>0</v>
      </c>
      <c r="J1391" s="623">
        <f>'7. LISTADO DE PELÍCULAS'!J1170</f>
        <v>0</v>
      </c>
      <c r="K1391" s="624">
        <f>'7. LISTADO DE PELÍCULAS'!K1170</f>
        <v>0</v>
      </c>
      <c r="L1391" s="622">
        <f>'7. LISTADO DE PELÍCULAS'!L1170</f>
        <v>0</v>
      </c>
      <c r="M1391" s="623">
        <f>'7. LISTADO DE PELÍCULAS'!M1170</f>
        <v>0</v>
      </c>
      <c r="N1391" s="624">
        <f>'7. LISTADO DE PELÍCULAS'!N1170</f>
        <v>0</v>
      </c>
      <c r="O1391" s="32"/>
    </row>
    <row r="1392" spans="2:15" s="352" customFormat="1" ht="35.1" customHeight="1" x14ac:dyDescent="0.25">
      <c r="B1392" s="618">
        <f>'7. LISTADO DE PELÍCULAS'!B1171</f>
        <v>0</v>
      </c>
      <c r="C1392" s="619">
        <f>'7. LISTADO DE PELÍCULAS'!C1171</f>
        <v>0</v>
      </c>
      <c r="D1392" s="618">
        <f>'7. LISTADO DE PELÍCULAS'!D1171</f>
        <v>0</v>
      </c>
      <c r="E1392" s="625" t="e">
        <f>VLOOKUP(D1392,PAÍSES!$A$2:$C$200,3,FALSE)</f>
        <v>#N/A</v>
      </c>
      <c r="F1392" s="622">
        <f>'7. LISTADO DE PELÍCULAS'!F1171</f>
        <v>0</v>
      </c>
      <c r="G1392" s="624">
        <f>'7. LISTADO DE PELÍCULAS'!G1171</f>
        <v>0</v>
      </c>
      <c r="H1392" s="622">
        <f>'7. LISTADO DE PELÍCULAS'!H1171</f>
        <v>0</v>
      </c>
      <c r="I1392" s="623">
        <f>'7. LISTADO DE PELÍCULAS'!I1171</f>
        <v>0</v>
      </c>
      <c r="J1392" s="623">
        <f>'7. LISTADO DE PELÍCULAS'!J1171</f>
        <v>0</v>
      </c>
      <c r="K1392" s="624">
        <f>'7. LISTADO DE PELÍCULAS'!K1171</f>
        <v>0</v>
      </c>
      <c r="L1392" s="622">
        <f>'7. LISTADO DE PELÍCULAS'!L1171</f>
        <v>0</v>
      </c>
      <c r="M1392" s="623">
        <f>'7. LISTADO DE PELÍCULAS'!M1171</f>
        <v>0</v>
      </c>
      <c r="N1392" s="624">
        <f>'7. LISTADO DE PELÍCULAS'!N1171</f>
        <v>0</v>
      </c>
      <c r="O1392" s="32"/>
    </row>
    <row r="1393" spans="2:15" s="352" customFormat="1" ht="35.1" customHeight="1" x14ac:dyDescent="0.25">
      <c r="B1393" s="618">
        <f>'7. LISTADO DE PELÍCULAS'!B1172</f>
        <v>0</v>
      </c>
      <c r="C1393" s="619">
        <f>'7. LISTADO DE PELÍCULAS'!C1172</f>
        <v>0</v>
      </c>
      <c r="D1393" s="618">
        <f>'7. LISTADO DE PELÍCULAS'!D1172</f>
        <v>0</v>
      </c>
      <c r="E1393" s="625" t="e">
        <f>VLOOKUP(D1393,PAÍSES!$A$2:$C$200,3,FALSE)</f>
        <v>#N/A</v>
      </c>
      <c r="F1393" s="622">
        <f>'7. LISTADO DE PELÍCULAS'!F1172</f>
        <v>0</v>
      </c>
      <c r="G1393" s="624">
        <f>'7. LISTADO DE PELÍCULAS'!G1172</f>
        <v>0</v>
      </c>
      <c r="H1393" s="622">
        <f>'7. LISTADO DE PELÍCULAS'!H1172</f>
        <v>0</v>
      </c>
      <c r="I1393" s="623">
        <f>'7. LISTADO DE PELÍCULAS'!I1172</f>
        <v>0</v>
      </c>
      <c r="J1393" s="623">
        <f>'7. LISTADO DE PELÍCULAS'!J1172</f>
        <v>0</v>
      </c>
      <c r="K1393" s="624">
        <f>'7. LISTADO DE PELÍCULAS'!K1172</f>
        <v>0</v>
      </c>
      <c r="L1393" s="622">
        <f>'7. LISTADO DE PELÍCULAS'!L1172</f>
        <v>0</v>
      </c>
      <c r="M1393" s="623">
        <f>'7. LISTADO DE PELÍCULAS'!M1172</f>
        <v>0</v>
      </c>
      <c r="N1393" s="624">
        <f>'7. LISTADO DE PELÍCULAS'!N1172</f>
        <v>0</v>
      </c>
      <c r="O1393" s="32"/>
    </row>
    <row r="1394" spans="2:15" s="352" customFormat="1" ht="35.1" customHeight="1" x14ac:dyDescent="0.25">
      <c r="B1394" s="618">
        <f>'7. LISTADO DE PELÍCULAS'!B1173</f>
        <v>0</v>
      </c>
      <c r="C1394" s="619">
        <f>'7. LISTADO DE PELÍCULAS'!C1173</f>
        <v>0</v>
      </c>
      <c r="D1394" s="618">
        <f>'7. LISTADO DE PELÍCULAS'!D1173</f>
        <v>0</v>
      </c>
      <c r="E1394" s="625" t="e">
        <f>VLOOKUP(D1394,PAÍSES!$A$2:$C$200,3,FALSE)</f>
        <v>#N/A</v>
      </c>
      <c r="F1394" s="622">
        <f>'7. LISTADO DE PELÍCULAS'!F1173</f>
        <v>0</v>
      </c>
      <c r="G1394" s="624">
        <f>'7. LISTADO DE PELÍCULAS'!G1173</f>
        <v>0</v>
      </c>
      <c r="H1394" s="622">
        <f>'7. LISTADO DE PELÍCULAS'!H1173</f>
        <v>0</v>
      </c>
      <c r="I1394" s="623">
        <f>'7. LISTADO DE PELÍCULAS'!I1173</f>
        <v>0</v>
      </c>
      <c r="J1394" s="623">
        <f>'7. LISTADO DE PELÍCULAS'!J1173</f>
        <v>0</v>
      </c>
      <c r="K1394" s="624">
        <f>'7. LISTADO DE PELÍCULAS'!K1173</f>
        <v>0</v>
      </c>
      <c r="L1394" s="622">
        <f>'7. LISTADO DE PELÍCULAS'!L1173</f>
        <v>0</v>
      </c>
      <c r="M1394" s="623">
        <f>'7. LISTADO DE PELÍCULAS'!M1173</f>
        <v>0</v>
      </c>
      <c r="N1394" s="624">
        <f>'7. LISTADO DE PELÍCULAS'!N1173</f>
        <v>0</v>
      </c>
      <c r="O1394" s="32"/>
    </row>
    <row r="1395" spans="2:15" s="352" customFormat="1" ht="35.1" customHeight="1" x14ac:dyDescent="0.25">
      <c r="B1395" s="618">
        <f>'7. LISTADO DE PELÍCULAS'!B1174</f>
        <v>0</v>
      </c>
      <c r="C1395" s="619">
        <f>'7. LISTADO DE PELÍCULAS'!C1174</f>
        <v>0</v>
      </c>
      <c r="D1395" s="618">
        <f>'7. LISTADO DE PELÍCULAS'!D1174</f>
        <v>0</v>
      </c>
      <c r="E1395" s="625" t="e">
        <f>VLOOKUP(D1395,PAÍSES!$A$2:$C$200,3,FALSE)</f>
        <v>#N/A</v>
      </c>
      <c r="F1395" s="622">
        <f>'7. LISTADO DE PELÍCULAS'!F1174</f>
        <v>0</v>
      </c>
      <c r="G1395" s="624">
        <f>'7. LISTADO DE PELÍCULAS'!G1174</f>
        <v>0</v>
      </c>
      <c r="H1395" s="622">
        <f>'7. LISTADO DE PELÍCULAS'!H1174</f>
        <v>0</v>
      </c>
      <c r="I1395" s="623">
        <f>'7. LISTADO DE PELÍCULAS'!I1174</f>
        <v>0</v>
      </c>
      <c r="J1395" s="623">
        <f>'7. LISTADO DE PELÍCULAS'!J1174</f>
        <v>0</v>
      </c>
      <c r="K1395" s="624">
        <f>'7. LISTADO DE PELÍCULAS'!K1174</f>
        <v>0</v>
      </c>
      <c r="L1395" s="622">
        <f>'7. LISTADO DE PELÍCULAS'!L1174</f>
        <v>0</v>
      </c>
      <c r="M1395" s="623">
        <f>'7. LISTADO DE PELÍCULAS'!M1174</f>
        <v>0</v>
      </c>
      <c r="N1395" s="624">
        <f>'7. LISTADO DE PELÍCULAS'!N1174</f>
        <v>0</v>
      </c>
      <c r="O1395" s="32"/>
    </row>
    <row r="1396" spans="2:15" s="352" customFormat="1" ht="35.1" customHeight="1" x14ac:dyDescent="0.25">
      <c r="B1396" s="618">
        <f>'7. LISTADO DE PELÍCULAS'!B1175</f>
        <v>0</v>
      </c>
      <c r="C1396" s="619">
        <f>'7. LISTADO DE PELÍCULAS'!C1175</f>
        <v>0</v>
      </c>
      <c r="D1396" s="618">
        <f>'7. LISTADO DE PELÍCULAS'!D1175</f>
        <v>0</v>
      </c>
      <c r="E1396" s="625" t="e">
        <f>VLOOKUP(D1396,PAÍSES!$A$2:$C$200,3,FALSE)</f>
        <v>#N/A</v>
      </c>
      <c r="F1396" s="622">
        <f>'7. LISTADO DE PELÍCULAS'!F1175</f>
        <v>0</v>
      </c>
      <c r="G1396" s="624">
        <f>'7. LISTADO DE PELÍCULAS'!G1175</f>
        <v>0</v>
      </c>
      <c r="H1396" s="622">
        <f>'7. LISTADO DE PELÍCULAS'!H1175</f>
        <v>0</v>
      </c>
      <c r="I1396" s="623">
        <f>'7. LISTADO DE PELÍCULAS'!I1175</f>
        <v>0</v>
      </c>
      <c r="J1396" s="623">
        <f>'7. LISTADO DE PELÍCULAS'!J1175</f>
        <v>0</v>
      </c>
      <c r="K1396" s="624">
        <f>'7. LISTADO DE PELÍCULAS'!K1175</f>
        <v>0</v>
      </c>
      <c r="L1396" s="622">
        <f>'7. LISTADO DE PELÍCULAS'!L1175</f>
        <v>0</v>
      </c>
      <c r="M1396" s="623">
        <f>'7. LISTADO DE PELÍCULAS'!M1175</f>
        <v>0</v>
      </c>
      <c r="N1396" s="624">
        <f>'7. LISTADO DE PELÍCULAS'!N1175</f>
        <v>0</v>
      </c>
      <c r="O1396" s="32"/>
    </row>
    <row r="1397" spans="2:15" s="352" customFormat="1" ht="35.1" customHeight="1" x14ac:dyDescent="0.25">
      <c r="B1397" s="618">
        <f>'7. LISTADO DE PELÍCULAS'!B1176</f>
        <v>0</v>
      </c>
      <c r="C1397" s="619">
        <f>'7. LISTADO DE PELÍCULAS'!C1176</f>
        <v>0</v>
      </c>
      <c r="D1397" s="618">
        <f>'7. LISTADO DE PELÍCULAS'!D1176</f>
        <v>0</v>
      </c>
      <c r="E1397" s="625" t="e">
        <f>VLOOKUP(D1397,PAÍSES!$A$2:$C$200,3,FALSE)</f>
        <v>#N/A</v>
      </c>
      <c r="F1397" s="622">
        <f>'7. LISTADO DE PELÍCULAS'!F1176</f>
        <v>0</v>
      </c>
      <c r="G1397" s="624">
        <f>'7. LISTADO DE PELÍCULAS'!G1176</f>
        <v>0</v>
      </c>
      <c r="H1397" s="622">
        <f>'7. LISTADO DE PELÍCULAS'!H1176</f>
        <v>0</v>
      </c>
      <c r="I1397" s="623">
        <f>'7. LISTADO DE PELÍCULAS'!I1176</f>
        <v>0</v>
      </c>
      <c r="J1397" s="623">
        <f>'7. LISTADO DE PELÍCULAS'!J1176</f>
        <v>0</v>
      </c>
      <c r="K1397" s="624">
        <f>'7. LISTADO DE PELÍCULAS'!K1176</f>
        <v>0</v>
      </c>
      <c r="L1397" s="622">
        <f>'7. LISTADO DE PELÍCULAS'!L1176</f>
        <v>0</v>
      </c>
      <c r="M1397" s="623">
        <f>'7. LISTADO DE PELÍCULAS'!M1176</f>
        <v>0</v>
      </c>
      <c r="N1397" s="624">
        <f>'7. LISTADO DE PELÍCULAS'!N1176</f>
        <v>0</v>
      </c>
      <c r="O1397" s="32"/>
    </row>
    <row r="1398" spans="2:15" s="352" customFormat="1" ht="35.1" customHeight="1" x14ac:dyDescent="0.25">
      <c r="B1398" s="618">
        <f>'7. LISTADO DE PELÍCULAS'!B1177</f>
        <v>0</v>
      </c>
      <c r="C1398" s="619">
        <f>'7. LISTADO DE PELÍCULAS'!C1177</f>
        <v>0</v>
      </c>
      <c r="D1398" s="618">
        <f>'7. LISTADO DE PELÍCULAS'!D1177</f>
        <v>0</v>
      </c>
      <c r="E1398" s="625" t="e">
        <f>VLOOKUP(D1398,PAÍSES!$A$2:$C$200,3,FALSE)</f>
        <v>#N/A</v>
      </c>
      <c r="F1398" s="622">
        <f>'7. LISTADO DE PELÍCULAS'!F1177</f>
        <v>0</v>
      </c>
      <c r="G1398" s="624">
        <f>'7. LISTADO DE PELÍCULAS'!G1177</f>
        <v>0</v>
      </c>
      <c r="H1398" s="622">
        <f>'7. LISTADO DE PELÍCULAS'!H1177</f>
        <v>0</v>
      </c>
      <c r="I1398" s="623">
        <f>'7. LISTADO DE PELÍCULAS'!I1177</f>
        <v>0</v>
      </c>
      <c r="J1398" s="623">
        <f>'7. LISTADO DE PELÍCULAS'!J1177</f>
        <v>0</v>
      </c>
      <c r="K1398" s="624">
        <f>'7. LISTADO DE PELÍCULAS'!K1177</f>
        <v>0</v>
      </c>
      <c r="L1398" s="622">
        <f>'7. LISTADO DE PELÍCULAS'!L1177</f>
        <v>0</v>
      </c>
      <c r="M1398" s="623">
        <f>'7. LISTADO DE PELÍCULAS'!M1177</f>
        <v>0</v>
      </c>
      <c r="N1398" s="624">
        <f>'7. LISTADO DE PELÍCULAS'!N1177</f>
        <v>0</v>
      </c>
      <c r="O1398" s="32"/>
    </row>
    <row r="1399" spans="2:15" s="352" customFormat="1" ht="35.1" customHeight="1" x14ac:dyDescent="0.25">
      <c r="B1399" s="618">
        <f>'7. LISTADO DE PELÍCULAS'!B1178</f>
        <v>0</v>
      </c>
      <c r="C1399" s="619">
        <f>'7. LISTADO DE PELÍCULAS'!C1178</f>
        <v>0</v>
      </c>
      <c r="D1399" s="618">
        <f>'7. LISTADO DE PELÍCULAS'!D1178</f>
        <v>0</v>
      </c>
      <c r="E1399" s="625" t="e">
        <f>VLOOKUP(D1399,PAÍSES!$A$2:$C$200,3,FALSE)</f>
        <v>#N/A</v>
      </c>
      <c r="F1399" s="622">
        <f>'7. LISTADO DE PELÍCULAS'!F1178</f>
        <v>0</v>
      </c>
      <c r="G1399" s="624">
        <f>'7. LISTADO DE PELÍCULAS'!G1178</f>
        <v>0</v>
      </c>
      <c r="H1399" s="622">
        <f>'7. LISTADO DE PELÍCULAS'!H1178</f>
        <v>0</v>
      </c>
      <c r="I1399" s="623">
        <f>'7. LISTADO DE PELÍCULAS'!I1178</f>
        <v>0</v>
      </c>
      <c r="J1399" s="623">
        <f>'7. LISTADO DE PELÍCULAS'!J1178</f>
        <v>0</v>
      </c>
      <c r="K1399" s="624">
        <f>'7. LISTADO DE PELÍCULAS'!K1178</f>
        <v>0</v>
      </c>
      <c r="L1399" s="622">
        <f>'7. LISTADO DE PELÍCULAS'!L1178</f>
        <v>0</v>
      </c>
      <c r="M1399" s="623">
        <f>'7. LISTADO DE PELÍCULAS'!M1178</f>
        <v>0</v>
      </c>
      <c r="N1399" s="624">
        <f>'7. LISTADO DE PELÍCULAS'!N1178</f>
        <v>0</v>
      </c>
      <c r="O1399" s="32"/>
    </row>
    <row r="1400" spans="2:15" s="352" customFormat="1" ht="35.1" customHeight="1" x14ac:dyDescent="0.25">
      <c r="B1400" s="618">
        <f>'7. LISTADO DE PELÍCULAS'!B1179</f>
        <v>0</v>
      </c>
      <c r="C1400" s="619">
        <f>'7. LISTADO DE PELÍCULAS'!C1179</f>
        <v>0</v>
      </c>
      <c r="D1400" s="618">
        <f>'7. LISTADO DE PELÍCULAS'!D1179</f>
        <v>0</v>
      </c>
      <c r="E1400" s="625" t="e">
        <f>VLOOKUP(D1400,PAÍSES!$A$2:$C$200,3,FALSE)</f>
        <v>#N/A</v>
      </c>
      <c r="F1400" s="622">
        <f>'7. LISTADO DE PELÍCULAS'!F1179</f>
        <v>0</v>
      </c>
      <c r="G1400" s="624">
        <f>'7. LISTADO DE PELÍCULAS'!G1179</f>
        <v>0</v>
      </c>
      <c r="H1400" s="622">
        <f>'7. LISTADO DE PELÍCULAS'!H1179</f>
        <v>0</v>
      </c>
      <c r="I1400" s="623">
        <f>'7. LISTADO DE PELÍCULAS'!I1179</f>
        <v>0</v>
      </c>
      <c r="J1400" s="623">
        <f>'7. LISTADO DE PELÍCULAS'!J1179</f>
        <v>0</v>
      </c>
      <c r="K1400" s="624">
        <f>'7. LISTADO DE PELÍCULAS'!K1179</f>
        <v>0</v>
      </c>
      <c r="L1400" s="622">
        <f>'7. LISTADO DE PELÍCULAS'!L1179</f>
        <v>0</v>
      </c>
      <c r="M1400" s="623">
        <f>'7. LISTADO DE PELÍCULAS'!M1179</f>
        <v>0</v>
      </c>
      <c r="N1400" s="624">
        <f>'7. LISTADO DE PELÍCULAS'!N1179</f>
        <v>0</v>
      </c>
      <c r="O1400" s="32"/>
    </row>
    <row r="1401" spans="2:15" s="352" customFormat="1" ht="35.1" customHeight="1" x14ac:dyDescent="0.25">
      <c r="B1401" s="618">
        <f>'7. LISTADO DE PELÍCULAS'!B1180</f>
        <v>0</v>
      </c>
      <c r="C1401" s="619">
        <f>'7. LISTADO DE PELÍCULAS'!C1180</f>
        <v>0</v>
      </c>
      <c r="D1401" s="618">
        <f>'7. LISTADO DE PELÍCULAS'!D1180</f>
        <v>0</v>
      </c>
      <c r="E1401" s="625" t="e">
        <f>VLOOKUP(D1401,PAÍSES!$A$2:$C$200,3,FALSE)</f>
        <v>#N/A</v>
      </c>
      <c r="F1401" s="622">
        <f>'7. LISTADO DE PELÍCULAS'!F1180</f>
        <v>0</v>
      </c>
      <c r="G1401" s="624">
        <f>'7. LISTADO DE PELÍCULAS'!G1180</f>
        <v>0</v>
      </c>
      <c r="H1401" s="622">
        <f>'7. LISTADO DE PELÍCULAS'!H1180</f>
        <v>0</v>
      </c>
      <c r="I1401" s="623">
        <f>'7. LISTADO DE PELÍCULAS'!I1180</f>
        <v>0</v>
      </c>
      <c r="J1401" s="623">
        <f>'7. LISTADO DE PELÍCULAS'!J1180</f>
        <v>0</v>
      </c>
      <c r="K1401" s="624">
        <f>'7. LISTADO DE PELÍCULAS'!K1180</f>
        <v>0</v>
      </c>
      <c r="L1401" s="622">
        <f>'7. LISTADO DE PELÍCULAS'!L1180</f>
        <v>0</v>
      </c>
      <c r="M1401" s="623">
        <f>'7. LISTADO DE PELÍCULAS'!M1180</f>
        <v>0</v>
      </c>
      <c r="N1401" s="624">
        <f>'7. LISTADO DE PELÍCULAS'!N1180</f>
        <v>0</v>
      </c>
      <c r="O1401" s="32"/>
    </row>
    <row r="1402" spans="2:15" s="352" customFormat="1" ht="35.1" customHeight="1" x14ac:dyDescent="0.25">
      <c r="B1402" s="618">
        <f>'7. LISTADO DE PELÍCULAS'!B1181</f>
        <v>0</v>
      </c>
      <c r="C1402" s="619">
        <f>'7. LISTADO DE PELÍCULAS'!C1181</f>
        <v>0</v>
      </c>
      <c r="D1402" s="618">
        <f>'7. LISTADO DE PELÍCULAS'!D1181</f>
        <v>0</v>
      </c>
      <c r="E1402" s="625" t="e">
        <f>VLOOKUP(D1402,PAÍSES!$A$2:$C$200,3,FALSE)</f>
        <v>#N/A</v>
      </c>
      <c r="F1402" s="622">
        <f>'7. LISTADO DE PELÍCULAS'!F1181</f>
        <v>0</v>
      </c>
      <c r="G1402" s="624">
        <f>'7. LISTADO DE PELÍCULAS'!G1181</f>
        <v>0</v>
      </c>
      <c r="H1402" s="622">
        <f>'7. LISTADO DE PELÍCULAS'!H1181</f>
        <v>0</v>
      </c>
      <c r="I1402" s="623">
        <f>'7. LISTADO DE PELÍCULAS'!I1181</f>
        <v>0</v>
      </c>
      <c r="J1402" s="623">
        <f>'7. LISTADO DE PELÍCULAS'!J1181</f>
        <v>0</v>
      </c>
      <c r="K1402" s="624">
        <f>'7. LISTADO DE PELÍCULAS'!K1181</f>
        <v>0</v>
      </c>
      <c r="L1402" s="622">
        <f>'7. LISTADO DE PELÍCULAS'!L1181</f>
        <v>0</v>
      </c>
      <c r="M1402" s="623">
        <f>'7. LISTADO DE PELÍCULAS'!M1181</f>
        <v>0</v>
      </c>
      <c r="N1402" s="624">
        <f>'7. LISTADO DE PELÍCULAS'!N1181</f>
        <v>0</v>
      </c>
      <c r="O1402" s="32"/>
    </row>
    <row r="1403" spans="2:15" s="352" customFormat="1" ht="35.1" customHeight="1" x14ac:dyDescent="0.25">
      <c r="B1403" s="618">
        <f>'7. LISTADO DE PELÍCULAS'!B1182</f>
        <v>0</v>
      </c>
      <c r="C1403" s="619">
        <f>'7. LISTADO DE PELÍCULAS'!C1182</f>
        <v>0</v>
      </c>
      <c r="D1403" s="618">
        <f>'7. LISTADO DE PELÍCULAS'!D1182</f>
        <v>0</v>
      </c>
      <c r="E1403" s="625" t="e">
        <f>VLOOKUP(D1403,PAÍSES!$A$2:$C$200,3,FALSE)</f>
        <v>#N/A</v>
      </c>
      <c r="F1403" s="622">
        <f>'7. LISTADO DE PELÍCULAS'!F1182</f>
        <v>0</v>
      </c>
      <c r="G1403" s="624">
        <f>'7. LISTADO DE PELÍCULAS'!G1182</f>
        <v>0</v>
      </c>
      <c r="H1403" s="622">
        <f>'7. LISTADO DE PELÍCULAS'!H1182</f>
        <v>0</v>
      </c>
      <c r="I1403" s="623">
        <f>'7. LISTADO DE PELÍCULAS'!I1182</f>
        <v>0</v>
      </c>
      <c r="J1403" s="623">
        <f>'7. LISTADO DE PELÍCULAS'!J1182</f>
        <v>0</v>
      </c>
      <c r="K1403" s="624">
        <f>'7. LISTADO DE PELÍCULAS'!K1182</f>
        <v>0</v>
      </c>
      <c r="L1403" s="622">
        <f>'7. LISTADO DE PELÍCULAS'!L1182</f>
        <v>0</v>
      </c>
      <c r="M1403" s="623">
        <f>'7. LISTADO DE PELÍCULAS'!M1182</f>
        <v>0</v>
      </c>
      <c r="N1403" s="624">
        <f>'7. LISTADO DE PELÍCULAS'!N1182</f>
        <v>0</v>
      </c>
      <c r="O1403" s="32"/>
    </row>
    <row r="1404" spans="2:15" s="352" customFormat="1" ht="35.1" customHeight="1" x14ac:dyDescent="0.25">
      <c r="B1404" s="618">
        <f>'7. LISTADO DE PELÍCULAS'!B1183</f>
        <v>0</v>
      </c>
      <c r="C1404" s="619">
        <f>'7. LISTADO DE PELÍCULAS'!C1183</f>
        <v>0</v>
      </c>
      <c r="D1404" s="618">
        <f>'7. LISTADO DE PELÍCULAS'!D1183</f>
        <v>0</v>
      </c>
      <c r="E1404" s="625" t="e">
        <f>VLOOKUP(D1404,PAÍSES!$A$2:$C$200,3,FALSE)</f>
        <v>#N/A</v>
      </c>
      <c r="F1404" s="622">
        <f>'7. LISTADO DE PELÍCULAS'!F1183</f>
        <v>0</v>
      </c>
      <c r="G1404" s="624">
        <f>'7. LISTADO DE PELÍCULAS'!G1183</f>
        <v>0</v>
      </c>
      <c r="H1404" s="622">
        <f>'7. LISTADO DE PELÍCULAS'!H1183</f>
        <v>0</v>
      </c>
      <c r="I1404" s="623">
        <f>'7. LISTADO DE PELÍCULAS'!I1183</f>
        <v>0</v>
      </c>
      <c r="J1404" s="623">
        <f>'7. LISTADO DE PELÍCULAS'!J1183</f>
        <v>0</v>
      </c>
      <c r="K1404" s="624">
        <f>'7. LISTADO DE PELÍCULAS'!K1183</f>
        <v>0</v>
      </c>
      <c r="L1404" s="622">
        <f>'7. LISTADO DE PELÍCULAS'!L1183</f>
        <v>0</v>
      </c>
      <c r="M1404" s="623">
        <f>'7. LISTADO DE PELÍCULAS'!M1183</f>
        <v>0</v>
      </c>
      <c r="N1404" s="624">
        <f>'7. LISTADO DE PELÍCULAS'!N1183</f>
        <v>0</v>
      </c>
      <c r="O1404" s="32"/>
    </row>
    <row r="1405" spans="2:15" s="352" customFormat="1" ht="35.1" customHeight="1" x14ac:dyDescent="0.25">
      <c r="B1405" s="618">
        <f>'7. LISTADO DE PELÍCULAS'!B1184</f>
        <v>0</v>
      </c>
      <c r="C1405" s="619">
        <f>'7. LISTADO DE PELÍCULAS'!C1184</f>
        <v>0</v>
      </c>
      <c r="D1405" s="618">
        <f>'7. LISTADO DE PELÍCULAS'!D1184</f>
        <v>0</v>
      </c>
      <c r="E1405" s="625" t="e">
        <f>VLOOKUP(D1405,PAÍSES!$A$2:$C$200,3,FALSE)</f>
        <v>#N/A</v>
      </c>
      <c r="F1405" s="622">
        <f>'7. LISTADO DE PELÍCULAS'!F1184</f>
        <v>0</v>
      </c>
      <c r="G1405" s="624">
        <f>'7. LISTADO DE PELÍCULAS'!G1184</f>
        <v>0</v>
      </c>
      <c r="H1405" s="622">
        <f>'7. LISTADO DE PELÍCULAS'!H1184</f>
        <v>0</v>
      </c>
      <c r="I1405" s="623">
        <f>'7. LISTADO DE PELÍCULAS'!I1184</f>
        <v>0</v>
      </c>
      <c r="J1405" s="623">
        <f>'7. LISTADO DE PELÍCULAS'!J1184</f>
        <v>0</v>
      </c>
      <c r="K1405" s="624">
        <f>'7. LISTADO DE PELÍCULAS'!K1184</f>
        <v>0</v>
      </c>
      <c r="L1405" s="622">
        <f>'7. LISTADO DE PELÍCULAS'!L1184</f>
        <v>0</v>
      </c>
      <c r="M1405" s="623">
        <f>'7. LISTADO DE PELÍCULAS'!M1184</f>
        <v>0</v>
      </c>
      <c r="N1405" s="624">
        <f>'7. LISTADO DE PELÍCULAS'!N1184</f>
        <v>0</v>
      </c>
      <c r="O1405" s="32"/>
    </row>
    <row r="1406" spans="2:15" s="352" customFormat="1" ht="35.1" customHeight="1" x14ac:dyDescent="0.25">
      <c r="B1406" s="618">
        <f>'7. LISTADO DE PELÍCULAS'!B1185</f>
        <v>0</v>
      </c>
      <c r="C1406" s="619">
        <f>'7. LISTADO DE PELÍCULAS'!C1185</f>
        <v>0</v>
      </c>
      <c r="D1406" s="618">
        <f>'7. LISTADO DE PELÍCULAS'!D1185</f>
        <v>0</v>
      </c>
      <c r="E1406" s="625" t="e">
        <f>VLOOKUP(D1406,PAÍSES!$A$2:$C$200,3,FALSE)</f>
        <v>#N/A</v>
      </c>
      <c r="F1406" s="622">
        <f>'7. LISTADO DE PELÍCULAS'!F1185</f>
        <v>0</v>
      </c>
      <c r="G1406" s="624">
        <f>'7. LISTADO DE PELÍCULAS'!G1185</f>
        <v>0</v>
      </c>
      <c r="H1406" s="622">
        <f>'7. LISTADO DE PELÍCULAS'!H1185</f>
        <v>0</v>
      </c>
      <c r="I1406" s="623">
        <f>'7. LISTADO DE PELÍCULAS'!I1185</f>
        <v>0</v>
      </c>
      <c r="J1406" s="623">
        <f>'7. LISTADO DE PELÍCULAS'!J1185</f>
        <v>0</v>
      </c>
      <c r="K1406" s="624">
        <f>'7. LISTADO DE PELÍCULAS'!K1185</f>
        <v>0</v>
      </c>
      <c r="L1406" s="622">
        <f>'7. LISTADO DE PELÍCULAS'!L1185</f>
        <v>0</v>
      </c>
      <c r="M1406" s="623">
        <f>'7. LISTADO DE PELÍCULAS'!M1185</f>
        <v>0</v>
      </c>
      <c r="N1406" s="624">
        <f>'7. LISTADO DE PELÍCULAS'!N1185</f>
        <v>0</v>
      </c>
      <c r="O1406" s="32"/>
    </row>
    <row r="1407" spans="2:15" s="352" customFormat="1" ht="35.1" customHeight="1" x14ac:dyDescent="0.25">
      <c r="B1407" s="618">
        <f>'7. LISTADO DE PELÍCULAS'!B1186</f>
        <v>0</v>
      </c>
      <c r="C1407" s="619">
        <f>'7. LISTADO DE PELÍCULAS'!C1186</f>
        <v>0</v>
      </c>
      <c r="D1407" s="618">
        <f>'7. LISTADO DE PELÍCULAS'!D1186</f>
        <v>0</v>
      </c>
      <c r="E1407" s="625" t="e">
        <f>VLOOKUP(D1407,PAÍSES!$A$2:$C$200,3,FALSE)</f>
        <v>#N/A</v>
      </c>
      <c r="F1407" s="622">
        <f>'7. LISTADO DE PELÍCULAS'!F1186</f>
        <v>0</v>
      </c>
      <c r="G1407" s="624">
        <f>'7. LISTADO DE PELÍCULAS'!G1186</f>
        <v>0</v>
      </c>
      <c r="H1407" s="622">
        <f>'7. LISTADO DE PELÍCULAS'!H1186</f>
        <v>0</v>
      </c>
      <c r="I1407" s="623">
        <f>'7. LISTADO DE PELÍCULAS'!I1186</f>
        <v>0</v>
      </c>
      <c r="J1407" s="623">
        <f>'7. LISTADO DE PELÍCULAS'!J1186</f>
        <v>0</v>
      </c>
      <c r="K1407" s="624">
        <f>'7. LISTADO DE PELÍCULAS'!K1186</f>
        <v>0</v>
      </c>
      <c r="L1407" s="622">
        <f>'7. LISTADO DE PELÍCULAS'!L1186</f>
        <v>0</v>
      </c>
      <c r="M1407" s="623">
        <f>'7. LISTADO DE PELÍCULAS'!M1186</f>
        <v>0</v>
      </c>
      <c r="N1407" s="624">
        <f>'7. LISTADO DE PELÍCULAS'!N1186</f>
        <v>0</v>
      </c>
      <c r="O1407" s="32"/>
    </row>
    <row r="1408" spans="2:15" s="352" customFormat="1" ht="35.1" customHeight="1" x14ac:dyDescent="0.25">
      <c r="B1408" s="618">
        <f>'7. LISTADO DE PELÍCULAS'!B1187</f>
        <v>0</v>
      </c>
      <c r="C1408" s="619">
        <f>'7. LISTADO DE PELÍCULAS'!C1187</f>
        <v>0</v>
      </c>
      <c r="D1408" s="618">
        <f>'7. LISTADO DE PELÍCULAS'!D1187</f>
        <v>0</v>
      </c>
      <c r="E1408" s="625" t="e">
        <f>VLOOKUP(D1408,PAÍSES!$A$2:$C$200,3,FALSE)</f>
        <v>#N/A</v>
      </c>
      <c r="F1408" s="622">
        <f>'7. LISTADO DE PELÍCULAS'!F1187</f>
        <v>0</v>
      </c>
      <c r="G1408" s="624">
        <f>'7. LISTADO DE PELÍCULAS'!G1187</f>
        <v>0</v>
      </c>
      <c r="H1408" s="622">
        <f>'7. LISTADO DE PELÍCULAS'!H1187</f>
        <v>0</v>
      </c>
      <c r="I1408" s="623">
        <f>'7. LISTADO DE PELÍCULAS'!I1187</f>
        <v>0</v>
      </c>
      <c r="J1408" s="623">
        <f>'7. LISTADO DE PELÍCULAS'!J1187</f>
        <v>0</v>
      </c>
      <c r="K1408" s="624">
        <f>'7. LISTADO DE PELÍCULAS'!K1187</f>
        <v>0</v>
      </c>
      <c r="L1408" s="622">
        <f>'7. LISTADO DE PELÍCULAS'!L1187</f>
        <v>0</v>
      </c>
      <c r="M1408" s="623">
        <f>'7. LISTADO DE PELÍCULAS'!M1187</f>
        <v>0</v>
      </c>
      <c r="N1408" s="624">
        <f>'7. LISTADO DE PELÍCULAS'!N1187</f>
        <v>0</v>
      </c>
      <c r="O1408" s="32"/>
    </row>
    <row r="1409" spans="2:15" s="352" customFormat="1" ht="35.1" customHeight="1" x14ac:dyDescent="0.25">
      <c r="B1409" s="618">
        <f>'7. LISTADO DE PELÍCULAS'!B1188</f>
        <v>0</v>
      </c>
      <c r="C1409" s="619">
        <f>'7. LISTADO DE PELÍCULAS'!C1188</f>
        <v>0</v>
      </c>
      <c r="D1409" s="618">
        <f>'7. LISTADO DE PELÍCULAS'!D1188</f>
        <v>0</v>
      </c>
      <c r="E1409" s="625" t="e">
        <f>VLOOKUP(D1409,PAÍSES!$A$2:$C$200,3,FALSE)</f>
        <v>#N/A</v>
      </c>
      <c r="F1409" s="622">
        <f>'7. LISTADO DE PELÍCULAS'!F1188</f>
        <v>0</v>
      </c>
      <c r="G1409" s="624">
        <f>'7. LISTADO DE PELÍCULAS'!G1188</f>
        <v>0</v>
      </c>
      <c r="H1409" s="622">
        <f>'7. LISTADO DE PELÍCULAS'!H1188</f>
        <v>0</v>
      </c>
      <c r="I1409" s="623">
        <f>'7. LISTADO DE PELÍCULAS'!I1188</f>
        <v>0</v>
      </c>
      <c r="J1409" s="623">
        <f>'7. LISTADO DE PELÍCULAS'!J1188</f>
        <v>0</v>
      </c>
      <c r="K1409" s="624">
        <f>'7. LISTADO DE PELÍCULAS'!K1188</f>
        <v>0</v>
      </c>
      <c r="L1409" s="622">
        <f>'7. LISTADO DE PELÍCULAS'!L1188</f>
        <v>0</v>
      </c>
      <c r="M1409" s="623">
        <f>'7. LISTADO DE PELÍCULAS'!M1188</f>
        <v>0</v>
      </c>
      <c r="N1409" s="624">
        <f>'7. LISTADO DE PELÍCULAS'!N1188</f>
        <v>0</v>
      </c>
      <c r="O1409" s="32"/>
    </row>
    <row r="1410" spans="2:15" s="352" customFormat="1" ht="35.1" customHeight="1" x14ac:dyDescent="0.25">
      <c r="B1410" s="618">
        <f>'7. LISTADO DE PELÍCULAS'!B1189</f>
        <v>0</v>
      </c>
      <c r="C1410" s="619">
        <f>'7. LISTADO DE PELÍCULAS'!C1189</f>
        <v>0</v>
      </c>
      <c r="D1410" s="618">
        <f>'7. LISTADO DE PELÍCULAS'!D1189</f>
        <v>0</v>
      </c>
      <c r="E1410" s="625" t="e">
        <f>VLOOKUP(D1410,PAÍSES!$A$2:$C$200,3,FALSE)</f>
        <v>#N/A</v>
      </c>
      <c r="F1410" s="622">
        <f>'7. LISTADO DE PELÍCULAS'!F1189</f>
        <v>0</v>
      </c>
      <c r="G1410" s="624">
        <f>'7. LISTADO DE PELÍCULAS'!G1189</f>
        <v>0</v>
      </c>
      <c r="H1410" s="622">
        <f>'7. LISTADO DE PELÍCULAS'!H1189</f>
        <v>0</v>
      </c>
      <c r="I1410" s="623">
        <f>'7. LISTADO DE PELÍCULAS'!I1189</f>
        <v>0</v>
      </c>
      <c r="J1410" s="623">
        <f>'7. LISTADO DE PELÍCULAS'!J1189</f>
        <v>0</v>
      </c>
      <c r="K1410" s="624">
        <f>'7. LISTADO DE PELÍCULAS'!K1189</f>
        <v>0</v>
      </c>
      <c r="L1410" s="622">
        <f>'7. LISTADO DE PELÍCULAS'!L1189</f>
        <v>0</v>
      </c>
      <c r="M1410" s="623">
        <f>'7. LISTADO DE PELÍCULAS'!M1189</f>
        <v>0</v>
      </c>
      <c r="N1410" s="624">
        <f>'7. LISTADO DE PELÍCULAS'!N1189</f>
        <v>0</v>
      </c>
      <c r="O1410" s="32"/>
    </row>
    <row r="1411" spans="2:15" s="352" customFormat="1" ht="35.1" customHeight="1" x14ac:dyDescent="0.25">
      <c r="B1411" s="618">
        <f>'7. LISTADO DE PELÍCULAS'!B1190</f>
        <v>0</v>
      </c>
      <c r="C1411" s="619">
        <f>'7. LISTADO DE PELÍCULAS'!C1190</f>
        <v>0</v>
      </c>
      <c r="D1411" s="618">
        <f>'7. LISTADO DE PELÍCULAS'!D1190</f>
        <v>0</v>
      </c>
      <c r="E1411" s="625" t="e">
        <f>VLOOKUP(D1411,PAÍSES!$A$2:$C$200,3,FALSE)</f>
        <v>#N/A</v>
      </c>
      <c r="F1411" s="622">
        <f>'7. LISTADO DE PELÍCULAS'!F1190</f>
        <v>0</v>
      </c>
      <c r="G1411" s="624">
        <f>'7. LISTADO DE PELÍCULAS'!G1190</f>
        <v>0</v>
      </c>
      <c r="H1411" s="622">
        <f>'7. LISTADO DE PELÍCULAS'!H1190</f>
        <v>0</v>
      </c>
      <c r="I1411" s="623">
        <f>'7. LISTADO DE PELÍCULAS'!I1190</f>
        <v>0</v>
      </c>
      <c r="J1411" s="623">
        <f>'7. LISTADO DE PELÍCULAS'!J1190</f>
        <v>0</v>
      </c>
      <c r="K1411" s="624">
        <f>'7. LISTADO DE PELÍCULAS'!K1190</f>
        <v>0</v>
      </c>
      <c r="L1411" s="622">
        <f>'7. LISTADO DE PELÍCULAS'!L1190</f>
        <v>0</v>
      </c>
      <c r="M1411" s="623">
        <f>'7. LISTADO DE PELÍCULAS'!M1190</f>
        <v>0</v>
      </c>
      <c r="N1411" s="624">
        <f>'7. LISTADO DE PELÍCULAS'!N1190</f>
        <v>0</v>
      </c>
      <c r="O1411" s="32"/>
    </row>
    <row r="1412" spans="2:15" s="352" customFormat="1" ht="35.1" customHeight="1" x14ac:dyDescent="0.25">
      <c r="B1412" s="618">
        <f>'7. LISTADO DE PELÍCULAS'!B1191</f>
        <v>0</v>
      </c>
      <c r="C1412" s="619">
        <f>'7. LISTADO DE PELÍCULAS'!C1191</f>
        <v>0</v>
      </c>
      <c r="D1412" s="618">
        <f>'7. LISTADO DE PELÍCULAS'!D1191</f>
        <v>0</v>
      </c>
      <c r="E1412" s="625" t="e">
        <f>VLOOKUP(D1412,PAÍSES!$A$2:$C$200,3,FALSE)</f>
        <v>#N/A</v>
      </c>
      <c r="F1412" s="622">
        <f>'7. LISTADO DE PELÍCULAS'!F1191</f>
        <v>0</v>
      </c>
      <c r="G1412" s="624">
        <f>'7. LISTADO DE PELÍCULAS'!G1191</f>
        <v>0</v>
      </c>
      <c r="H1412" s="622">
        <f>'7. LISTADO DE PELÍCULAS'!H1191</f>
        <v>0</v>
      </c>
      <c r="I1412" s="623">
        <f>'7. LISTADO DE PELÍCULAS'!I1191</f>
        <v>0</v>
      </c>
      <c r="J1412" s="623">
        <f>'7. LISTADO DE PELÍCULAS'!J1191</f>
        <v>0</v>
      </c>
      <c r="K1412" s="624">
        <f>'7. LISTADO DE PELÍCULAS'!K1191</f>
        <v>0</v>
      </c>
      <c r="L1412" s="622">
        <f>'7. LISTADO DE PELÍCULAS'!L1191</f>
        <v>0</v>
      </c>
      <c r="M1412" s="623">
        <f>'7. LISTADO DE PELÍCULAS'!M1191</f>
        <v>0</v>
      </c>
      <c r="N1412" s="624">
        <f>'7. LISTADO DE PELÍCULAS'!N1191</f>
        <v>0</v>
      </c>
      <c r="O1412" s="32"/>
    </row>
    <row r="1413" spans="2:15" s="352" customFormat="1" ht="35.1" customHeight="1" x14ac:dyDescent="0.25">
      <c r="B1413" s="618">
        <f>'7. LISTADO DE PELÍCULAS'!B1192</f>
        <v>0</v>
      </c>
      <c r="C1413" s="619">
        <f>'7. LISTADO DE PELÍCULAS'!C1192</f>
        <v>0</v>
      </c>
      <c r="D1413" s="618">
        <f>'7. LISTADO DE PELÍCULAS'!D1192</f>
        <v>0</v>
      </c>
      <c r="E1413" s="625" t="e">
        <f>VLOOKUP(D1413,PAÍSES!$A$2:$C$200,3,FALSE)</f>
        <v>#N/A</v>
      </c>
      <c r="F1413" s="622">
        <f>'7. LISTADO DE PELÍCULAS'!F1192</f>
        <v>0</v>
      </c>
      <c r="G1413" s="624">
        <f>'7. LISTADO DE PELÍCULAS'!G1192</f>
        <v>0</v>
      </c>
      <c r="H1413" s="622">
        <f>'7. LISTADO DE PELÍCULAS'!H1192</f>
        <v>0</v>
      </c>
      <c r="I1413" s="623">
        <f>'7. LISTADO DE PELÍCULAS'!I1192</f>
        <v>0</v>
      </c>
      <c r="J1413" s="623">
        <f>'7. LISTADO DE PELÍCULAS'!J1192</f>
        <v>0</v>
      </c>
      <c r="K1413" s="624">
        <f>'7. LISTADO DE PELÍCULAS'!K1192</f>
        <v>0</v>
      </c>
      <c r="L1413" s="622">
        <f>'7. LISTADO DE PELÍCULAS'!L1192</f>
        <v>0</v>
      </c>
      <c r="M1413" s="623">
        <f>'7. LISTADO DE PELÍCULAS'!M1192</f>
        <v>0</v>
      </c>
      <c r="N1413" s="624">
        <f>'7. LISTADO DE PELÍCULAS'!N1192</f>
        <v>0</v>
      </c>
      <c r="O1413" s="32"/>
    </row>
    <row r="1414" spans="2:15" s="352" customFormat="1" ht="35.1" customHeight="1" x14ac:dyDescent="0.25">
      <c r="B1414" s="618">
        <f>'7. LISTADO DE PELÍCULAS'!B1193</f>
        <v>0</v>
      </c>
      <c r="C1414" s="619">
        <f>'7. LISTADO DE PELÍCULAS'!C1193</f>
        <v>0</v>
      </c>
      <c r="D1414" s="618">
        <f>'7. LISTADO DE PELÍCULAS'!D1193</f>
        <v>0</v>
      </c>
      <c r="E1414" s="625" t="e">
        <f>VLOOKUP(D1414,PAÍSES!$A$2:$C$200,3,FALSE)</f>
        <v>#N/A</v>
      </c>
      <c r="F1414" s="622">
        <f>'7. LISTADO DE PELÍCULAS'!F1193</f>
        <v>0</v>
      </c>
      <c r="G1414" s="624">
        <f>'7. LISTADO DE PELÍCULAS'!G1193</f>
        <v>0</v>
      </c>
      <c r="H1414" s="622">
        <f>'7. LISTADO DE PELÍCULAS'!H1193</f>
        <v>0</v>
      </c>
      <c r="I1414" s="623">
        <f>'7. LISTADO DE PELÍCULAS'!I1193</f>
        <v>0</v>
      </c>
      <c r="J1414" s="623">
        <f>'7. LISTADO DE PELÍCULAS'!J1193</f>
        <v>0</v>
      </c>
      <c r="K1414" s="624">
        <f>'7. LISTADO DE PELÍCULAS'!K1193</f>
        <v>0</v>
      </c>
      <c r="L1414" s="622">
        <f>'7. LISTADO DE PELÍCULAS'!L1193</f>
        <v>0</v>
      </c>
      <c r="M1414" s="623">
        <f>'7. LISTADO DE PELÍCULAS'!M1193</f>
        <v>0</v>
      </c>
      <c r="N1414" s="624">
        <f>'7. LISTADO DE PELÍCULAS'!N1193</f>
        <v>0</v>
      </c>
      <c r="O1414" s="32"/>
    </row>
    <row r="1415" spans="2:15" s="352" customFormat="1" ht="35.1" customHeight="1" x14ac:dyDescent="0.25">
      <c r="B1415" s="618">
        <f>'7. LISTADO DE PELÍCULAS'!B1194</f>
        <v>0</v>
      </c>
      <c r="C1415" s="619">
        <f>'7. LISTADO DE PELÍCULAS'!C1194</f>
        <v>0</v>
      </c>
      <c r="D1415" s="618">
        <f>'7. LISTADO DE PELÍCULAS'!D1194</f>
        <v>0</v>
      </c>
      <c r="E1415" s="625" t="e">
        <f>VLOOKUP(D1415,PAÍSES!$A$2:$C$200,3,FALSE)</f>
        <v>#N/A</v>
      </c>
      <c r="F1415" s="622">
        <f>'7. LISTADO DE PELÍCULAS'!F1194</f>
        <v>0</v>
      </c>
      <c r="G1415" s="624">
        <f>'7. LISTADO DE PELÍCULAS'!G1194</f>
        <v>0</v>
      </c>
      <c r="H1415" s="622">
        <f>'7. LISTADO DE PELÍCULAS'!H1194</f>
        <v>0</v>
      </c>
      <c r="I1415" s="623">
        <f>'7. LISTADO DE PELÍCULAS'!I1194</f>
        <v>0</v>
      </c>
      <c r="J1415" s="623">
        <f>'7. LISTADO DE PELÍCULAS'!J1194</f>
        <v>0</v>
      </c>
      <c r="K1415" s="624">
        <f>'7. LISTADO DE PELÍCULAS'!K1194</f>
        <v>0</v>
      </c>
      <c r="L1415" s="622">
        <f>'7. LISTADO DE PELÍCULAS'!L1194</f>
        <v>0</v>
      </c>
      <c r="M1415" s="623">
        <f>'7. LISTADO DE PELÍCULAS'!M1194</f>
        <v>0</v>
      </c>
      <c r="N1415" s="624">
        <f>'7. LISTADO DE PELÍCULAS'!N1194</f>
        <v>0</v>
      </c>
      <c r="O1415" s="32"/>
    </row>
    <row r="1416" spans="2:15" s="352" customFormat="1" ht="35.1" customHeight="1" x14ac:dyDescent="0.25">
      <c r="B1416" s="618">
        <f>'7. LISTADO DE PELÍCULAS'!B1195</f>
        <v>0</v>
      </c>
      <c r="C1416" s="619">
        <f>'7. LISTADO DE PELÍCULAS'!C1195</f>
        <v>0</v>
      </c>
      <c r="D1416" s="618">
        <f>'7. LISTADO DE PELÍCULAS'!D1195</f>
        <v>0</v>
      </c>
      <c r="E1416" s="625" t="e">
        <f>VLOOKUP(D1416,PAÍSES!$A$2:$C$200,3,FALSE)</f>
        <v>#N/A</v>
      </c>
      <c r="F1416" s="622">
        <f>'7. LISTADO DE PELÍCULAS'!F1195</f>
        <v>0</v>
      </c>
      <c r="G1416" s="624">
        <f>'7. LISTADO DE PELÍCULAS'!G1195</f>
        <v>0</v>
      </c>
      <c r="H1416" s="622">
        <f>'7. LISTADO DE PELÍCULAS'!H1195</f>
        <v>0</v>
      </c>
      <c r="I1416" s="623">
        <f>'7. LISTADO DE PELÍCULAS'!I1195</f>
        <v>0</v>
      </c>
      <c r="J1416" s="623">
        <f>'7. LISTADO DE PELÍCULAS'!J1195</f>
        <v>0</v>
      </c>
      <c r="K1416" s="624">
        <f>'7. LISTADO DE PELÍCULAS'!K1195</f>
        <v>0</v>
      </c>
      <c r="L1416" s="622">
        <f>'7. LISTADO DE PELÍCULAS'!L1195</f>
        <v>0</v>
      </c>
      <c r="M1416" s="623">
        <f>'7. LISTADO DE PELÍCULAS'!M1195</f>
        <v>0</v>
      </c>
      <c r="N1416" s="624">
        <f>'7. LISTADO DE PELÍCULAS'!N1195</f>
        <v>0</v>
      </c>
      <c r="O1416" s="32"/>
    </row>
    <row r="1417" spans="2:15" s="352" customFormat="1" ht="35.1" customHeight="1" x14ac:dyDescent="0.25">
      <c r="B1417" s="618">
        <f>'7. LISTADO DE PELÍCULAS'!B1196</f>
        <v>0</v>
      </c>
      <c r="C1417" s="619">
        <f>'7. LISTADO DE PELÍCULAS'!C1196</f>
        <v>0</v>
      </c>
      <c r="D1417" s="618">
        <f>'7. LISTADO DE PELÍCULAS'!D1196</f>
        <v>0</v>
      </c>
      <c r="E1417" s="625" t="e">
        <f>VLOOKUP(D1417,PAÍSES!$A$2:$C$200,3,FALSE)</f>
        <v>#N/A</v>
      </c>
      <c r="F1417" s="622">
        <f>'7. LISTADO DE PELÍCULAS'!F1196</f>
        <v>0</v>
      </c>
      <c r="G1417" s="624">
        <f>'7. LISTADO DE PELÍCULAS'!G1196</f>
        <v>0</v>
      </c>
      <c r="H1417" s="622">
        <f>'7. LISTADO DE PELÍCULAS'!H1196</f>
        <v>0</v>
      </c>
      <c r="I1417" s="623">
        <f>'7. LISTADO DE PELÍCULAS'!I1196</f>
        <v>0</v>
      </c>
      <c r="J1417" s="623">
        <f>'7. LISTADO DE PELÍCULAS'!J1196</f>
        <v>0</v>
      </c>
      <c r="K1417" s="624">
        <f>'7. LISTADO DE PELÍCULAS'!K1196</f>
        <v>0</v>
      </c>
      <c r="L1417" s="622">
        <f>'7. LISTADO DE PELÍCULAS'!L1196</f>
        <v>0</v>
      </c>
      <c r="M1417" s="623">
        <f>'7. LISTADO DE PELÍCULAS'!M1196</f>
        <v>0</v>
      </c>
      <c r="N1417" s="624">
        <f>'7. LISTADO DE PELÍCULAS'!N1196</f>
        <v>0</v>
      </c>
      <c r="O1417" s="32"/>
    </row>
    <row r="1418" spans="2:15" s="352" customFormat="1" ht="35.1" customHeight="1" x14ac:dyDescent="0.25">
      <c r="B1418" s="618">
        <f>'7. LISTADO DE PELÍCULAS'!B1197</f>
        <v>0</v>
      </c>
      <c r="C1418" s="619">
        <f>'7. LISTADO DE PELÍCULAS'!C1197</f>
        <v>0</v>
      </c>
      <c r="D1418" s="618">
        <f>'7. LISTADO DE PELÍCULAS'!D1197</f>
        <v>0</v>
      </c>
      <c r="E1418" s="625" t="e">
        <f>VLOOKUP(D1418,PAÍSES!$A$2:$C$200,3,FALSE)</f>
        <v>#N/A</v>
      </c>
      <c r="F1418" s="622">
        <f>'7. LISTADO DE PELÍCULAS'!F1197</f>
        <v>0</v>
      </c>
      <c r="G1418" s="624">
        <f>'7. LISTADO DE PELÍCULAS'!G1197</f>
        <v>0</v>
      </c>
      <c r="H1418" s="622">
        <f>'7. LISTADO DE PELÍCULAS'!H1197</f>
        <v>0</v>
      </c>
      <c r="I1418" s="623">
        <f>'7. LISTADO DE PELÍCULAS'!I1197</f>
        <v>0</v>
      </c>
      <c r="J1418" s="623">
        <f>'7. LISTADO DE PELÍCULAS'!J1197</f>
        <v>0</v>
      </c>
      <c r="K1418" s="624">
        <f>'7. LISTADO DE PELÍCULAS'!K1197</f>
        <v>0</v>
      </c>
      <c r="L1418" s="622">
        <f>'7. LISTADO DE PELÍCULAS'!L1197</f>
        <v>0</v>
      </c>
      <c r="M1418" s="623">
        <f>'7. LISTADO DE PELÍCULAS'!M1197</f>
        <v>0</v>
      </c>
      <c r="N1418" s="624">
        <f>'7. LISTADO DE PELÍCULAS'!N1197</f>
        <v>0</v>
      </c>
      <c r="O1418" s="32"/>
    </row>
    <row r="1419" spans="2:15" s="352" customFormat="1" ht="35.1" customHeight="1" x14ac:dyDescent="0.25">
      <c r="B1419" s="618">
        <f>'7. LISTADO DE PELÍCULAS'!B1198</f>
        <v>0</v>
      </c>
      <c r="C1419" s="619">
        <f>'7. LISTADO DE PELÍCULAS'!C1198</f>
        <v>0</v>
      </c>
      <c r="D1419" s="618">
        <f>'7. LISTADO DE PELÍCULAS'!D1198</f>
        <v>0</v>
      </c>
      <c r="E1419" s="625" t="e">
        <f>VLOOKUP(D1419,PAÍSES!$A$2:$C$200,3,FALSE)</f>
        <v>#N/A</v>
      </c>
      <c r="F1419" s="622">
        <f>'7. LISTADO DE PELÍCULAS'!F1198</f>
        <v>0</v>
      </c>
      <c r="G1419" s="624">
        <f>'7. LISTADO DE PELÍCULAS'!G1198</f>
        <v>0</v>
      </c>
      <c r="H1419" s="622">
        <f>'7. LISTADO DE PELÍCULAS'!H1198</f>
        <v>0</v>
      </c>
      <c r="I1419" s="623">
        <f>'7. LISTADO DE PELÍCULAS'!I1198</f>
        <v>0</v>
      </c>
      <c r="J1419" s="623">
        <f>'7. LISTADO DE PELÍCULAS'!J1198</f>
        <v>0</v>
      </c>
      <c r="K1419" s="624">
        <f>'7. LISTADO DE PELÍCULAS'!K1198</f>
        <v>0</v>
      </c>
      <c r="L1419" s="622">
        <f>'7. LISTADO DE PELÍCULAS'!L1198</f>
        <v>0</v>
      </c>
      <c r="M1419" s="623">
        <f>'7. LISTADO DE PELÍCULAS'!M1198</f>
        <v>0</v>
      </c>
      <c r="N1419" s="624">
        <f>'7. LISTADO DE PELÍCULAS'!N1198</f>
        <v>0</v>
      </c>
      <c r="O1419" s="32"/>
    </row>
    <row r="1420" spans="2:15" s="352" customFormat="1" ht="35.1" customHeight="1" x14ac:dyDescent="0.25">
      <c r="B1420" s="618">
        <f>'7. LISTADO DE PELÍCULAS'!B1199</f>
        <v>0</v>
      </c>
      <c r="C1420" s="619">
        <f>'7. LISTADO DE PELÍCULAS'!C1199</f>
        <v>0</v>
      </c>
      <c r="D1420" s="618">
        <f>'7. LISTADO DE PELÍCULAS'!D1199</f>
        <v>0</v>
      </c>
      <c r="E1420" s="625" t="e">
        <f>VLOOKUP(D1420,PAÍSES!$A$2:$C$200,3,FALSE)</f>
        <v>#N/A</v>
      </c>
      <c r="F1420" s="622">
        <f>'7. LISTADO DE PELÍCULAS'!F1199</f>
        <v>0</v>
      </c>
      <c r="G1420" s="624">
        <f>'7. LISTADO DE PELÍCULAS'!G1199</f>
        <v>0</v>
      </c>
      <c r="H1420" s="622">
        <f>'7. LISTADO DE PELÍCULAS'!H1199</f>
        <v>0</v>
      </c>
      <c r="I1420" s="623">
        <f>'7. LISTADO DE PELÍCULAS'!I1199</f>
        <v>0</v>
      </c>
      <c r="J1420" s="623">
        <f>'7. LISTADO DE PELÍCULAS'!J1199</f>
        <v>0</v>
      </c>
      <c r="K1420" s="624">
        <f>'7. LISTADO DE PELÍCULAS'!K1199</f>
        <v>0</v>
      </c>
      <c r="L1420" s="622">
        <f>'7. LISTADO DE PELÍCULAS'!L1199</f>
        <v>0</v>
      </c>
      <c r="M1420" s="623">
        <f>'7. LISTADO DE PELÍCULAS'!M1199</f>
        <v>0</v>
      </c>
      <c r="N1420" s="624">
        <f>'7. LISTADO DE PELÍCULAS'!N1199</f>
        <v>0</v>
      </c>
      <c r="O1420" s="32"/>
    </row>
    <row r="1421" spans="2:15" s="352" customFormat="1" ht="35.1" customHeight="1" x14ac:dyDescent="0.25">
      <c r="B1421" s="618">
        <f>'7. LISTADO DE PELÍCULAS'!B1200</f>
        <v>0</v>
      </c>
      <c r="C1421" s="619">
        <f>'7. LISTADO DE PELÍCULAS'!C1200</f>
        <v>0</v>
      </c>
      <c r="D1421" s="618">
        <f>'7. LISTADO DE PELÍCULAS'!D1200</f>
        <v>0</v>
      </c>
      <c r="E1421" s="625" t="e">
        <f>VLOOKUP(D1421,PAÍSES!$A$2:$C$200,3,FALSE)</f>
        <v>#N/A</v>
      </c>
      <c r="F1421" s="622">
        <f>'7. LISTADO DE PELÍCULAS'!F1200</f>
        <v>0</v>
      </c>
      <c r="G1421" s="624">
        <f>'7. LISTADO DE PELÍCULAS'!G1200</f>
        <v>0</v>
      </c>
      <c r="H1421" s="622">
        <f>'7. LISTADO DE PELÍCULAS'!H1200</f>
        <v>0</v>
      </c>
      <c r="I1421" s="623">
        <f>'7. LISTADO DE PELÍCULAS'!I1200</f>
        <v>0</v>
      </c>
      <c r="J1421" s="623">
        <f>'7. LISTADO DE PELÍCULAS'!J1200</f>
        <v>0</v>
      </c>
      <c r="K1421" s="624">
        <f>'7. LISTADO DE PELÍCULAS'!K1200</f>
        <v>0</v>
      </c>
      <c r="L1421" s="622">
        <f>'7. LISTADO DE PELÍCULAS'!L1200</f>
        <v>0</v>
      </c>
      <c r="M1421" s="623">
        <f>'7. LISTADO DE PELÍCULAS'!M1200</f>
        <v>0</v>
      </c>
      <c r="N1421" s="624">
        <f>'7. LISTADO DE PELÍCULAS'!N1200</f>
        <v>0</v>
      </c>
      <c r="O1421" s="32"/>
    </row>
    <row r="1422" spans="2:15" s="352" customFormat="1" ht="35.1" customHeight="1" thickBot="1" x14ac:dyDescent="0.3">
      <c r="B1422" s="626">
        <f>'7. LISTADO DE PELÍCULAS'!B1201</f>
        <v>0</v>
      </c>
      <c r="C1422" s="627">
        <f>'7. LISTADO DE PELÍCULAS'!C1201</f>
        <v>0</v>
      </c>
      <c r="D1422" s="626">
        <f>'7. LISTADO DE PELÍCULAS'!D1201</f>
        <v>0</v>
      </c>
      <c r="E1422" s="628" t="e">
        <f>VLOOKUP(D1422,PAÍSES!$A$2:$C$200,3,FALSE)</f>
        <v>#N/A</v>
      </c>
      <c r="F1422" s="629">
        <f>'7. LISTADO DE PELÍCULAS'!F1201</f>
        <v>0</v>
      </c>
      <c r="G1422" s="630">
        <f>'7. LISTADO DE PELÍCULAS'!G1201</f>
        <v>0</v>
      </c>
      <c r="H1422" s="629">
        <f>'7. LISTADO DE PELÍCULAS'!H1201</f>
        <v>0</v>
      </c>
      <c r="I1422" s="631">
        <f>'7. LISTADO DE PELÍCULAS'!I1201</f>
        <v>0</v>
      </c>
      <c r="J1422" s="631">
        <f>'7. LISTADO DE PELÍCULAS'!J1201</f>
        <v>0</v>
      </c>
      <c r="K1422" s="630">
        <f>'7. LISTADO DE PELÍCULAS'!K1201</f>
        <v>0</v>
      </c>
      <c r="L1422" s="629">
        <f>'7. LISTADO DE PELÍCULAS'!L1201</f>
        <v>0</v>
      </c>
      <c r="M1422" s="631">
        <f>'7. LISTADO DE PELÍCULAS'!M1201</f>
        <v>0</v>
      </c>
      <c r="N1422" s="630">
        <f>'7. LISTADO DE PELÍCULAS'!N1201</f>
        <v>0</v>
      </c>
      <c r="O1422" s="32"/>
    </row>
    <row r="1423" spans="2:15" ht="15.75" thickBot="1" x14ac:dyDescent="0.3">
      <c r="C1423" s="576">
        <f>SUM(C226:C1422)</f>
        <v>0</v>
      </c>
    </row>
  </sheetData>
  <sheetProtection algorithmName="SHA-512" hashValue="n0XZ3Be3dIGc/t8JjFNnhAaIBXrJrVoqKxvI+lFShrJguQ1M3QCb/vdo59RW5pM+m8Ovf2P42nKnHwEed4SvnA==" saltValue="AQYjt912dp8YZc8K5DWeFQ==" spinCount="100000" sheet="1" objects="1" scenarios="1"/>
  <mergeCells count="147">
    <mergeCell ref="B222:N222"/>
    <mergeCell ref="B189:C189"/>
    <mergeCell ref="B182:C182"/>
    <mergeCell ref="F182:G182"/>
    <mergeCell ref="H182:I182"/>
    <mergeCell ref="J182:K182"/>
    <mergeCell ref="F184:G184"/>
    <mergeCell ref="H184:I184"/>
    <mergeCell ref="J184:K184"/>
    <mergeCell ref="B185:C185"/>
    <mergeCell ref="F185:G185"/>
    <mergeCell ref="H185:I185"/>
    <mergeCell ref="J185:K185"/>
    <mergeCell ref="H181:I181"/>
    <mergeCell ref="J181:K181"/>
    <mergeCell ref="F187:G187"/>
    <mergeCell ref="H187:I187"/>
    <mergeCell ref="J187:K187"/>
    <mergeCell ref="B188:C188"/>
    <mergeCell ref="F188:G188"/>
    <mergeCell ref="H188:I188"/>
    <mergeCell ref="J188:K188"/>
    <mergeCell ref="C105:G105"/>
    <mergeCell ref="C96:J96"/>
    <mergeCell ref="C97:J97"/>
    <mergeCell ref="C98:J98"/>
    <mergeCell ref="C99:J99"/>
    <mergeCell ref="C104:H104"/>
    <mergeCell ref="C89:J89"/>
    <mergeCell ref="C90:J90"/>
    <mergeCell ref="C93:J93"/>
    <mergeCell ref="C94:J94"/>
    <mergeCell ref="C95:J95"/>
    <mergeCell ref="C81:J81"/>
    <mergeCell ref="C82:J82"/>
    <mergeCell ref="C86:J86"/>
    <mergeCell ref="C87:J87"/>
    <mergeCell ref="C88:J88"/>
    <mergeCell ref="C73:J73"/>
    <mergeCell ref="C74:J74"/>
    <mergeCell ref="C77:J77"/>
    <mergeCell ref="C78:J78"/>
    <mergeCell ref="C80:H80"/>
    <mergeCell ref="C66:J66"/>
    <mergeCell ref="C67:J67"/>
    <mergeCell ref="C68:J68"/>
    <mergeCell ref="C69:J69"/>
    <mergeCell ref="C70:J70"/>
    <mergeCell ref="C59:J59"/>
    <mergeCell ref="C60:J60"/>
    <mergeCell ref="C61:J61"/>
    <mergeCell ref="C64:J64"/>
    <mergeCell ref="C65:J65"/>
    <mergeCell ref="C33:J33"/>
    <mergeCell ref="C52:J52"/>
    <mergeCell ref="C53:J53"/>
    <mergeCell ref="C54:J54"/>
    <mergeCell ref="C55:J55"/>
    <mergeCell ref="C41:J41"/>
    <mergeCell ref="C42:J42"/>
    <mergeCell ref="C45:J45"/>
    <mergeCell ref="C46:J46"/>
    <mergeCell ref="C47:J47"/>
    <mergeCell ref="C48:J48"/>
    <mergeCell ref="C51:J51"/>
    <mergeCell ref="F7:G7"/>
    <mergeCell ref="I7:J7"/>
    <mergeCell ref="B120:F120"/>
    <mergeCell ref="B121:F121"/>
    <mergeCell ref="B122:F122"/>
    <mergeCell ref="B123:F123"/>
    <mergeCell ref="B124:F124"/>
    <mergeCell ref="G142:J142"/>
    <mergeCell ref="B125:F125"/>
    <mergeCell ref="B127:D127"/>
    <mergeCell ref="G127:I127"/>
    <mergeCell ref="B128:D128"/>
    <mergeCell ref="B129:D129"/>
    <mergeCell ref="G136:L136"/>
    <mergeCell ref="G138:L138"/>
    <mergeCell ref="G139:J139"/>
    <mergeCell ref="G140:J140"/>
    <mergeCell ref="G141:J141"/>
    <mergeCell ref="B130:D130"/>
    <mergeCell ref="B131:D131"/>
    <mergeCell ref="G137:L137"/>
    <mergeCell ref="C29:J29"/>
    <mergeCell ref="C30:J30"/>
    <mergeCell ref="C31:J31"/>
    <mergeCell ref="O1:O3"/>
    <mergeCell ref="F3:G3"/>
    <mergeCell ref="I3:J3"/>
    <mergeCell ref="F4:G4"/>
    <mergeCell ref="I4:J4"/>
    <mergeCell ref="O4:Q4"/>
    <mergeCell ref="B1:J1"/>
    <mergeCell ref="L1:L4"/>
    <mergeCell ref="F6:G6"/>
    <mergeCell ref="I6:J6"/>
    <mergeCell ref="H112:I112"/>
    <mergeCell ref="J112:K112"/>
    <mergeCell ref="B119:F119"/>
    <mergeCell ref="B114:F114"/>
    <mergeCell ref="B115:F115"/>
    <mergeCell ref="B116:F116"/>
    <mergeCell ref="B117:F117"/>
    <mergeCell ref="B118:F118"/>
    <mergeCell ref="B12:M12"/>
    <mergeCell ref="B13:M13"/>
    <mergeCell ref="C16:M16"/>
    <mergeCell ref="A107:N109"/>
    <mergeCell ref="L112:M112"/>
    <mergeCell ref="C17:L17"/>
    <mergeCell ref="C19:M19"/>
    <mergeCell ref="C20:L20"/>
    <mergeCell ref="B24:H24"/>
    <mergeCell ref="K27:K28"/>
    <mergeCell ref="L27:L28"/>
    <mergeCell ref="C36:J36"/>
    <mergeCell ref="C37:J37"/>
    <mergeCell ref="C40:J40"/>
    <mergeCell ref="C58:J58"/>
    <mergeCell ref="C32:J32"/>
    <mergeCell ref="D224:E224"/>
    <mergeCell ref="F224:G224"/>
    <mergeCell ref="L224:N224"/>
    <mergeCell ref="G154:L154"/>
    <mergeCell ref="G143:J143"/>
    <mergeCell ref="B213:C213"/>
    <mergeCell ref="G147:J147"/>
    <mergeCell ref="G148:J148"/>
    <mergeCell ref="G149:J149"/>
    <mergeCell ref="G150:K150"/>
    <mergeCell ref="G151:K151"/>
    <mergeCell ref="G144:J144"/>
    <mergeCell ref="G145:J145"/>
    <mergeCell ref="G146:J146"/>
    <mergeCell ref="G152:K152"/>
    <mergeCell ref="G153:L153"/>
    <mergeCell ref="B156:K158"/>
    <mergeCell ref="B160:K164"/>
    <mergeCell ref="H174:J174"/>
    <mergeCell ref="F180:G180"/>
    <mergeCell ref="H180:I180"/>
    <mergeCell ref="J180:K180"/>
    <mergeCell ref="B181:C181"/>
    <mergeCell ref="F181:G181"/>
  </mergeCells>
  <dataValidations disablePrompts="1" count="1">
    <dataValidation type="list" allowBlank="1" showInputMessage="1" showErrorMessage="1" prompt="Obligatorio introducir datos" sqref="K153">
      <formula1>$B$148:$B$149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0"/>
  <sheetViews>
    <sheetView workbookViewId="0">
      <selection activeCell="D20" sqref="D20"/>
    </sheetView>
  </sheetViews>
  <sheetFormatPr baseColWidth="10" defaultRowHeight="15" x14ac:dyDescent="0.25"/>
  <cols>
    <col min="1" max="1" width="35.28515625" style="329" bestFit="1" customWidth="1"/>
    <col min="2" max="2" width="12.42578125" style="329" bestFit="1" customWidth="1"/>
    <col min="3" max="3" width="56.42578125" style="329" bestFit="1" customWidth="1"/>
    <col min="4" max="16384" width="11.42578125" style="329"/>
  </cols>
  <sheetData>
    <row r="1" spans="1:11" ht="15.75" thickBot="1" x14ac:dyDescent="0.3">
      <c r="A1" s="337" t="s">
        <v>204</v>
      </c>
      <c r="B1" s="337" t="s">
        <v>203</v>
      </c>
      <c r="C1" s="330" t="s">
        <v>405</v>
      </c>
    </row>
    <row r="2" spans="1:11" ht="15.75" thickBot="1" x14ac:dyDescent="0.3">
      <c r="A2" s="334" t="s">
        <v>298</v>
      </c>
      <c r="B2" s="424" t="s">
        <v>297</v>
      </c>
      <c r="C2" s="331" t="s">
        <v>406</v>
      </c>
    </row>
    <row r="3" spans="1:11" ht="15.75" thickBot="1" x14ac:dyDescent="0.3">
      <c r="A3" s="335" t="s">
        <v>345</v>
      </c>
      <c r="B3" s="425" t="s">
        <v>344</v>
      </c>
      <c r="C3" s="332" t="s">
        <v>406</v>
      </c>
      <c r="E3" s="904" t="s">
        <v>708</v>
      </c>
      <c r="F3" s="905"/>
      <c r="G3" s="905"/>
      <c r="H3" s="905"/>
      <c r="I3" s="905"/>
      <c r="J3" s="905"/>
      <c r="K3" s="906"/>
    </row>
    <row r="4" spans="1:11" ht="18.75" customHeight="1" x14ac:dyDescent="0.25">
      <c r="A4" s="335" t="s">
        <v>346</v>
      </c>
      <c r="B4" s="425" t="s">
        <v>344</v>
      </c>
      <c r="C4" s="332" t="s">
        <v>603</v>
      </c>
      <c r="E4" s="895" t="s">
        <v>821</v>
      </c>
      <c r="F4" s="896"/>
      <c r="G4" s="896"/>
      <c r="H4" s="896"/>
      <c r="I4" s="896"/>
      <c r="J4" s="896"/>
      <c r="K4" s="897"/>
    </row>
    <row r="5" spans="1:11" x14ac:dyDescent="0.25">
      <c r="A5" s="335" t="s">
        <v>347</v>
      </c>
      <c r="B5" s="425" t="s">
        <v>344</v>
      </c>
      <c r="C5" s="332" t="s">
        <v>407</v>
      </c>
      <c r="E5" s="898"/>
      <c r="F5" s="899"/>
      <c r="G5" s="899"/>
      <c r="H5" s="899"/>
      <c r="I5" s="899"/>
      <c r="J5" s="899"/>
      <c r="K5" s="900"/>
    </row>
    <row r="6" spans="1:11" x14ac:dyDescent="0.25">
      <c r="A6" s="335" t="s">
        <v>206</v>
      </c>
      <c r="B6" s="425" t="s">
        <v>205</v>
      </c>
      <c r="C6" s="332" t="s">
        <v>406</v>
      </c>
      <c r="E6" s="898"/>
      <c r="F6" s="899"/>
      <c r="G6" s="899"/>
      <c r="H6" s="899"/>
      <c r="I6" s="899"/>
      <c r="J6" s="899"/>
      <c r="K6" s="900"/>
    </row>
    <row r="7" spans="1:11" ht="15.75" thickBot="1" x14ac:dyDescent="0.3">
      <c r="A7" s="335" t="s">
        <v>262</v>
      </c>
      <c r="B7" s="425" t="s">
        <v>261</v>
      </c>
      <c r="C7" s="332" t="s">
        <v>406</v>
      </c>
      <c r="E7" s="901"/>
      <c r="F7" s="902"/>
      <c r="G7" s="902"/>
      <c r="H7" s="902"/>
      <c r="I7" s="902"/>
      <c r="J7" s="902"/>
      <c r="K7" s="903"/>
    </row>
    <row r="8" spans="1:11" ht="15.75" thickBot="1" x14ac:dyDescent="0.3">
      <c r="A8" s="335" t="s">
        <v>299</v>
      </c>
      <c r="B8" s="425" t="s">
        <v>297</v>
      </c>
      <c r="C8" s="332" t="s">
        <v>406</v>
      </c>
      <c r="E8"/>
      <c r="F8"/>
    </row>
    <row r="9" spans="1:11" ht="18.75" customHeight="1" x14ac:dyDescent="0.25">
      <c r="A9" s="335" t="s">
        <v>207</v>
      </c>
      <c r="B9" s="425" t="s">
        <v>205</v>
      </c>
      <c r="C9" s="332" t="s">
        <v>406</v>
      </c>
      <c r="E9" s="895" t="s">
        <v>822</v>
      </c>
      <c r="F9" s="896"/>
      <c r="G9" s="896"/>
      <c r="H9" s="896"/>
      <c r="I9" s="896"/>
      <c r="J9" s="896"/>
      <c r="K9" s="897"/>
    </row>
    <row r="10" spans="1:11" ht="15" customHeight="1" x14ac:dyDescent="0.25">
      <c r="A10" s="335" t="s">
        <v>263</v>
      </c>
      <c r="B10" s="425" t="s">
        <v>261</v>
      </c>
      <c r="C10" s="332" t="s">
        <v>407</v>
      </c>
      <c r="E10" s="898"/>
      <c r="F10" s="899"/>
      <c r="G10" s="899"/>
      <c r="H10" s="899"/>
      <c r="I10" s="899"/>
      <c r="J10" s="899"/>
      <c r="K10" s="900"/>
    </row>
    <row r="11" spans="1:11" ht="15" customHeight="1" x14ac:dyDescent="0.25">
      <c r="A11" s="335" t="s">
        <v>348</v>
      </c>
      <c r="B11" s="425" t="s">
        <v>344</v>
      </c>
      <c r="C11" s="332" t="s">
        <v>406</v>
      </c>
      <c r="E11" s="898"/>
      <c r="F11" s="899"/>
      <c r="G11" s="899"/>
      <c r="H11" s="899"/>
      <c r="I11" s="899"/>
      <c r="J11" s="899"/>
      <c r="K11" s="900"/>
    </row>
    <row r="12" spans="1:11" ht="15" customHeight="1" thickBot="1" x14ac:dyDescent="0.3">
      <c r="A12" s="335" t="s">
        <v>391</v>
      </c>
      <c r="B12" s="425" t="s">
        <v>390</v>
      </c>
      <c r="C12" s="332" t="s">
        <v>406</v>
      </c>
      <c r="E12" s="901"/>
      <c r="F12" s="902"/>
      <c r="G12" s="902"/>
      <c r="H12" s="902"/>
      <c r="I12" s="902"/>
      <c r="J12" s="902"/>
      <c r="K12" s="903"/>
    </row>
    <row r="13" spans="1:11" x14ac:dyDescent="0.25">
      <c r="A13" s="335" t="s">
        <v>349</v>
      </c>
      <c r="B13" s="425" t="s">
        <v>344</v>
      </c>
      <c r="C13" s="332" t="s">
        <v>603</v>
      </c>
      <c r="E13"/>
      <c r="F13"/>
    </row>
    <row r="14" spans="1:11" x14ac:dyDescent="0.25">
      <c r="A14" s="335" t="s">
        <v>350</v>
      </c>
      <c r="B14" s="425" t="s">
        <v>344</v>
      </c>
      <c r="C14" s="332" t="s">
        <v>406</v>
      </c>
      <c r="E14"/>
      <c r="F14"/>
    </row>
    <row r="15" spans="1:11" x14ac:dyDescent="0.25">
      <c r="A15" s="335" t="s">
        <v>264</v>
      </c>
      <c r="B15" s="425" t="s">
        <v>261</v>
      </c>
      <c r="C15" s="332" t="s">
        <v>406</v>
      </c>
    </row>
    <row r="16" spans="1:11" x14ac:dyDescent="0.25">
      <c r="A16" s="335" t="s">
        <v>300</v>
      </c>
      <c r="B16" s="425" t="s">
        <v>297</v>
      </c>
      <c r="C16" s="332" t="s">
        <v>406</v>
      </c>
    </row>
    <row r="17" spans="1:3" x14ac:dyDescent="0.25">
      <c r="A17" s="335" t="s">
        <v>265</v>
      </c>
      <c r="B17" s="425" t="s">
        <v>261</v>
      </c>
      <c r="C17" s="332" t="s">
        <v>406</v>
      </c>
    </row>
    <row r="18" spans="1:3" x14ac:dyDescent="0.25">
      <c r="A18" s="335" t="s">
        <v>301</v>
      </c>
      <c r="B18" s="425" t="s">
        <v>297</v>
      </c>
      <c r="C18" s="332" t="s">
        <v>406</v>
      </c>
    </row>
    <row r="19" spans="1:3" x14ac:dyDescent="0.25">
      <c r="A19" s="335" t="s">
        <v>351</v>
      </c>
      <c r="B19" s="425" t="s">
        <v>344</v>
      </c>
      <c r="C19" s="332" t="s">
        <v>603</v>
      </c>
    </row>
    <row r="20" spans="1:3" x14ac:dyDescent="0.25">
      <c r="A20" s="335" t="s">
        <v>266</v>
      </c>
      <c r="B20" s="425" t="s">
        <v>261</v>
      </c>
      <c r="C20" s="332" t="s">
        <v>406</v>
      </c>
    </row>
    <row r="21" spans="1:3" x14ac:dyDescent="0.25">
      <c r="A21" s="335" t="s">
        <v>208</v>
      </c>
      <c r="B21" s="425" t="s">
        <v>205</v>
      </c>
      <c r="C21" s="332" t="s">
        <v>406</v>
      </c>
    </row>
    <row r="22" spans="1:3" x14ac:dyDescent="0.25">
      <c r="A22" s="335" t="s">
        <v>352</v>
      </c>
      <c r="B22" s="425" t="s">
        <v>344</v>
      </c>
      <c r="C22" s="332" t="s">
        <v>406</v>
      </c>
    </row>
    <row r="23" spans="1:3" x14ac:dyDescent="0.25">
      <c r="A23" s="335" t="s">
        <v>267</v>
      </c>
      <c r="B23" s="425" t="s">
        <v>261</v>
      </c>
      <c r="C23" s="332" t="s">
        <v>407</v>
      </c>
    </row>
    <row r="24" spans="1:3" x14ac:dyDescent="0.25">
      <c r="A24" s="335" t="s">
        <v>353</v>
      </c>
      <c r="B24" s="425" t="s">
        <v>344</v>
      </c>
      <c r="C24" s="332" t="s">
        <v>406</v>
      </c>
    </row>
    <row r="25" spans="1:3" x14ac:dyDescent="0.25">
      <c r="A25" s="335" t="s">
        <v>209</v>
      </c>
      <c r="B25" s="425" t="s">
        <v>205</v>
      </c>
      <c r="C25" s="332" t="s">
        <v>406</v>
      </c>
    </row>
    <row r="26" spans="1:3" x14ac:dyDescent="0.25">
      <c r="A26" s="335" t="s">
        <v>268</v>
      </c>
      <c r="B26" s="425" t="s">
        <v>261</v>
      </c>
      <c r="C26" s="332" t="s">
        <v>407</v>
      </c>
    </row>
    <row r="27" spans="1:3" x14ac:dyDescent="0.25">
      <c r="A27" s="335" t="s">
        <v>302</v>
      </c>
      <c r="B27" s="425" t="s">
        <v>297</v>
      </c>
      <c r="C27" s="332" t="s">
        <v>406</v>
      </c>
    </row>
    <row r="28" spans="1:3" x14ac:dyDescent="0.25">
      <c r="A28" s="335" t="s">
        <v>354</v>
      </c>
      <c r="B28" s="425" t="s">
        <v>344</v>
      </c>
      <c r="C28" s="332" t="s">
        <v>603</v>
      </c>
    </row>
    <row r="29" spans="1:3" x14ac:dyDescent="0.25">
      <c r="A29" s="335" t="s">
        <v>210</v>
      </c>
      <c r="B29" s="425" t="s">
        <v>205</v>
      </c>
      <c r="C29" s="332" t="s">
        <v>406</v>
      </c>
    </row>
    <row r="30" spans="1:3" x14ac:dyDescent="0.25">
      <c r="A30" s="335" t="s">
        <v>211</v>
      </c>
      <c r="B30" s="425" t="s">
        <v>205</v>
      </c>
      <c r="C30" s="332" t="s">
        <v>406</v>
      </c>
    </row>
    <row r="31" spans="1:3" x14ac:dyDescent="0.25">
      <c r="A31" s="335" t="s">
        <v>303</v>
      </c>
      <c r="B31" s="425" t="s">
        <v>297</v>
      </c>
      <c r="C31" s="332" t="s">
        <v>406</v>
      </c>
    </row>
    <row r="32" spans="1:3" x14ac:dyDescent="0.25">
      <c r="A32" s="335" t="s">
        <v>212</v>
      </c>
      <c r="B32" s="425" t="s">
        <v>205</v>
      </c>
      <c r="C32" s="332" t="s">
        <v>406</v>
      </c>
    </row>
    <row r="33" spans="1:3" x14ac:dyDescent="0.25">
      <c r="A33" s="335" t="s">
        <v>304</v>
      </c>
      <c r="B33" s="425" t="s">
        <v>297</v>
      </c>
      <c r="C33" s="332" t="s">
        <v>406</v>
      </c>
    </row>
    <row r="34" spans="1:3" x14ac:dyDescent="0.25">
      <c r="A34" s="335" t="s">
        <v>213</v>
      </c>
      <c r="B34" s="425" t="s">
        <v>205</v>
      </c>
      <c r="C34" s="332" t="s">
        <v>406</v>
      </c>
    </row>
    <row r="35" spans="1:3" x14ac:dyDescent="0.25">
      <c r="A35" s="335" t="s">
        <v>200</v>
      </c>
      <c r="B35" s="425" t="s">
        <v>261</v>
      </c>
      <c r="C35" s="332" t="s">
        <v>406</v>
      </c>
    </row>
    <row r="36" spans="1:3" x14ac:dyDescent="0.25">
      <c r="A36" s="335" t="s">
        <v>305</v>
      </c>
      <c r="B36" s="425" t="s">
        <v>297</v>
      </c>
      <c r="C36" s="332" t="s">
        <v>406</v>
      </c>
    </row>
    <row r="37" spans="1:3" x14ac:dyDescent="0.25">
      <c r="A37" s="335" t="s">
        <v>214</v>
      </c>
      <c r="B37" s="425" t="s">
        <v>205</v>
      </c>
      <c r="C37" s="332" t="s">
        <v>406</v>
      </c>
    </row>
    <row r="38" spans="1:3" x14ac:dyDescent="0.25">
      <c r="A38" s="335" t="s">
        <v>269</v>
      </c>
      <c r="B38" s="425" t="s">
        <v>261</v>
      </c>
      <c r="C38" s="332" t="s">
        <v>407</v>
      </c>
    </row>
    <row r="39" spans="1:3" x14ac:dyDescent="0.25">
      <c r="A39" s="335" t="s">
        <v>306</v>
      </c>
      <c r="B39" s="425" t="s">
        <v>297</v>
      </c>
      <c r="C39" s="332" t="s">
        <v>406</v>
      </c>
    </row>
    <row r="40" spans="1:3" x14ac:dyDescent="0.25">
      <c r="A40" s="335" t="s">
        <v>307</v>
      </c>
      <c r="B40" s="425" t="s">
        <v>297</v>
      </c>
      <c r="C40" s="332" t="s">
        <v>406</v>
      </c>
    </row>
    <row r="41" spans="1:3" x14ac:dyDescent="0.25">
      <c r="A41" s="335" t="s">
        <v>307</v>
      </c>
      <c r="B41" s="425" t="s">
        <v>344</v>
      </c>
      <c r="C41" s="332" t="s">
        <v>603</v>
      </c>
    </row>
    <row r="42" spans="1:3" x14ac:dyDescent="0.25">
      <c r="A42" s="335" t="s">
        <v>270</v>
      </c>
      <c r="B42" s="425" t="s">
        <v>261</v>
      </c>
      <c r="C42" s="332" t="s">
        <v>407</v>
      </c>
    </row>
    <row r="43" spans="1:3" x14ac:dyDescent="0.25">
      <c r="A43" s="335" t="s">
        <v>215</v>
      </c>
      <c r="B43" s="425" t="s">
        <v>205</v>
      </c>
      <c r="C43" s="332" t="s">
        <v>406</v>
      </c>
    </row>
    <row r="44" spans="1:3" x14ac:dyDescent="0.25">
      <c r="A44" s="335" t="s">
        <v>308</v>
      </c>
      <c r="B44" s="425" t="s">
        <v>297</v>
      </c>
      <c r="C44" s="332" t="s">
        <v>406</v>
      </c>
    </row>
    <row r="45" spans="1:3" x14ac:dyDescent="0.25">
      <c r="A45" s="335" t="s">
        <v>309</v>
      </c>
      <c r="B45" s="425" t="s">
        <v>297</v>
      </c>
      <c r="C45" s="332" t="s">
        <v>406</v>
      </c>
    </row>
    <row r="46" spans="1:3" x14ac:dyDescent="0.25">
      <c r="A46" s="335" t="s">
        <v>216</v>
      </c>
      <c r="B46" s="425" t="s">
        <v>205</v>
      </c>
      <c r="C46" s="332" t="s">
        <v>406</v>
      </c>
    </row>
    <row r="47" spans="1:3" x14ac:dyDescent="0.25">
      <c r="A47" s="335" t="s">
        <v>271</v>
      </c>
      <c r="B47" s="425" t="s">
        <v>261</v>
      </c>
      <c r="C47" s="332" t="s">
        <v>407</v>
      </c>
    </row>
    <row r="48" spans="1:3" x14ac:dyDescent="0.25">
      <c r="A48" s="335" t="s">
        <v>355</v>
      </c>
      <c r="B48" s="425" t="s">
        <v>344</v>
      </c>
      <c r="C48" s="332" t="s">
        <v>603</v>
      </c>
    </row>
    <row r="49" spans="1:3" x14ac:dyDescent="0.25">
      <c r="A49" s="335" t="s">
        <v>272</v>
      </c>
      <c r="B49" s="425" t="s">
        <v>261</v>
      </c>
      <c r="C49" s="332" t="s">
        <v>407</v>
      </c>
    </row>
    <row r="50" spans="1:3" x14ac:dyDescent="0.25">
      <c r="A50" s="335" t="s">
        <v>356</v>
      </c>
      <c r="B50" s="425" t="s">
        <v>344</v>
      </c>
      <c r="C50" s="332" t="s">
        <v>603</v>
      </c>
    </row>
    <row r="51" spans="1:3" x14ac:dyDescent="0.25">
      <c r="A51" s="335" t="s">
        <v>273</v>
      </c>
      <c r="B51" s="425" t="s">
        <v>261</v>
      </c>
      <c r="C51" s="332" t="s">
        <v>406</v>
      </c>
    </row>
    <row r="52" spans="1:3" x14ac:dyDescent="0.25">
      <c r="A52" s="335" t="s">
        <v>274</v>
      </c>
      <c r="B52" s="425" t="s">
        <v>261</v>
      </c>
      <c r="C52" s="332" t="s">
        <v>407</v>
      </c>
    </row>
    <row r="53" spans="1:3" x14ac:dyDescent="0.25">
      <c r="A53" s="335" t="s">
        <v>217</v>
      </c>
      <c r="B53" s="425" t="s">
        <v>205</v>
      </c>
      <c r="C53" s="332" t="s">
        <v>406</v>
      </c>
    </row>
    <row r="54" spans="1:3" x14ac:dyDescent="0.25">
      <c r="A54" s="335" t="s">
        <v>275</v>
      </c>
      <c r="B54" s="425" t="s">
        <v>261</v>
      </c>
      <c r="C54" s="332" t="s">
        <v>407</v>
      </c>
    </row>
    <row r="55" spans="1:3" x14ac:dyDescent="0.25">
      <c r="A55" s="335" t="s">
        <v>310</v>
      </c>
      <c r="B55" s="425" t="s">
        <v>297</v>
      </c>
      <c r="C55" s="332" t="s">
        <v>406</v>
      </c>
    </row>
    <row r="56" spans="1:3" x14ac:dyDescent="0.25">
      <c r="A56" s="335" t="s">
        <v>218</v>
      </c>
      <c r="B56" s="425" t="s">
        <v>205</v>
      </c>
      <c r="C56" s="332" t="s">
        <v>406</v>
      </c>
    </row>
    <row r="57" spans="1:3" x14ac:dyDescent="0.25">
      <c r="A57" s="335" t="s">
        <v>357</v>
      </c>
      <c r="B57" s="425" t="s">
        <v>344</v>
      </c>
      <c r="C57" s="332" t="s">
        <v>603</v>
      </c>
    </row>
    <row r="58" spans="1:3" x14ac:dyDescent="0.25">
      <c r="A58" s="335" t="s">
        <v>358</v>
      </c>
      <c r="B58" s="425" t="s">
        <v>344</v>
      </c>
      <c r="C58" s="332" t="s">
        <v>603</v>
      </c>
    </row>
    <row r="59" spans="1:3" x14ac:dyDescent="0.25">
      <c r="A59" s="335" t="s">
        <v>359</v>
      </c>
      <c r="B59" s="425" t="s">
        <v>344</v>
      </c>
      <c r="C59" s="332" t="s">
        <v>359</v>
      </c>
    </row>
    <row r="60" spans="1:3" x14ac:dyDescent="0.25">
      <c r="A60" s="335" t="s">
        <v>276</v>
      </c>
      <c r="B60" s="425" t="s">
        <v>261</v>
      </c>
      <c r="C60" s="332" t="s">
        <v>688</v>
      </c>
    </row>
    <row r="61" spans="1:3" x14ac:dyDescent="0.25">
      <c r="A61" s="335" t="s">
        <v>360</v>
      </c>
      <c r="B61" s="425" t="s">
        <v>344</v>
      </c>
      <c r="C61" s="332" t="s">
        <v>603</v>
      </c>
    </row>
    <row r="62" spans="1:3" x14ac:dyDescent="0.25">
      <c r="A62" s="335" t="s">
        <v>219</v>
      </c>
      <c r="B62" s="425" t="s">
        <v>205</v>
      </c>
      <c r="C62" s="332" t="s">
        <v>406</v>
      </c>
    </row>
    <row r="63" spans="1:3" x14ac:dyDescent="0.25">
      <c r="A63" s="335" t="s">
        <v>311</v>
      </c>
      <c r="B63" s="425" t="s">
        <v>297</v>
      </c>
      <c r="C63" s="332" t="s">
        <v>406</v>
      </c>
    </row>
    <row r="64" spans="1:3" x14ac:dyDescent="0.25">
      <c r="A64" s="335" t="s">
        <v>361</v>
      </c>
      <c r="B64" s="425" t="s">
        <v>344</v>
      </c>
      <c r="C64" s="332" t="s">
        <v>603</v>
      </c>
    </row>
    <row r="65" spans="1:3" x14ac:dyDescent="0.25">
      <c r="A65" s="335" t="s">
        <v>392</v>
      </c>
      <c r="B65" s="425" t="s">
        <v>390</v>
      </c>
      <c r="C65" s="332" t="s">
        <v>406</v>
      </c>
    </row>
    <row r="66" spans="1:3" x14ac:dyDescent="0.25">
      <c r="A66" s="335" t="s">
        <v>202</v>
      </c>
      <c r="B66" s="425" t="s">
        <v>344</v>
      </c>
      <c r="C66" s="332" t="s">
        <v>603</v>
      </c>
    </row>
    <row r="67" spans="1:3" x14ac:dyDescent="0.25">
      <c r="A67" s="335" t="s">
        <v>220</v>
      </c>
      <c r="B67" s="425" t="s">
        <v>205</v>
      </c>
      <c r="C67" s="332" t="s">
        <v>406</v>
      </c>
    </row>
    <row r="68" spans="1:3" x14ac:dyDescent="0.25">
      <c r="A68" s="335" t="s">
        <v>221</v>
      </c>
      <c r="B68" s="425" t="s">
        <v>205</v>
      </c>
      <c r="C68" s="332" t="s">
        <v>406</v>
      </c>
    </row>
    <row r="69" spans="1:3" x14ac:dyDescent="0.25">
      <c r="A69" s="335" t="s">
        <v>362</v>
      </c>
      <c r="B69" s="425" t="s">
        <v>344</v>
      </c>
      <c r="C69" s="332" t="s">
        <v>406</v>
      </c>
    </row>
    <row r="70" spans="1:3" x14ac:dyDescent="0.25">
      <c r="A70" s="335" t="s">
        <v>222</v>
      </c>
      <c r="B70" s="425" t="s">
        <v>205</v>
      </c>
      <c r="C70" s="332" t="s">
        <v>406</v>
      </c>
    </row>
    <row r="71" spans="1:3" x14ac:dyDescent="0.25">
      <c r="A71" s="335" t="s">
        <v>277</v>
      </c>
      <c r="B71" s="425" t="s">
        <v>261</v>
      </c>
      <c r="C71" s="332" t="s">
        <v>406</v>
      </c>
    </row>
    <row r="72" spans="1:3" x14ac:dyDescent="0.25">
      <c r="A72" s="335" t="s">
        <v>363</v>
      </c>
      <c r="B72" s="425" t="s">
        <v>344</v>
      </c>
      <c r="C72" s="332" t="s">
        <v>603</v>
      </c>
    </row>
    <row r="73" spans="1:3" x14ac:dyDescent="0.25">
      <c r="A73" s="335" t="s">
        <v>278</v>
      </c>
      <c r="B73" s="425" t="s">
        <v>261</v>
      </c>
      <c r="C73" s="332" t="s">
        <v>407</v>
      </c>
    </row>
    <row r="74" spans="1:3" x14ac:dyDescent="0.25">
      <c r="A74" s="335" t="s">
        <v>223</v>
      </c>
      <c r="B74" s="425" t="s">
        <v>205</v>
      </c>
      <c r="C74" s="332" t="s">
        <v>406</v>
      </c>
    </row>
    <row r="75" spans="1:3" x14ac:dyDescent="0.25">
      <c r="A75" s="335" t="s">
        <v>224</v>
      </c>
      <c r="B75" s="425" t="s">
        <v>205</v>
      </c>
      <c r="C75" s="332" t="s">
        <v>406</v>
      </c>
    </row>
    <row r="76" spans="1:3" x14ac:dyDescent="0.25">
      <c r="A76" s="335" t="s">
        <v>225</v>
      </c>
      <c r="B76" s="425" t="s">
        <v>205</v>
      </c>
      <c r="C76" s="332" t="s">
        <v>406</v>
      </c>
    </row>
    <row r="77" spans="1:3" x14ac:dyDescent="0.25">
      <c r="A77" s="335" t="s">
        <v>279</v>
      </c>
      <c r="B77" s="425" t="s">
        <v>261</v>
      </c>
      <c r="C77" s="332" t="s">
        <v>406</v>
      </c>
    </row>
    <row r="78" spans="1:3" x14ac:dyDescent="0.25">
      <c r="A78" s="335" t="s">
        <v>280</v>
      </c>
      <c r="B78" s="425" t="s">
        <v>261</v>
      </c>
      <c r="C78" s="332" t="s">
        <v>406</v>
      </c>
    </row>
    <row r="79" spans="1:3" x14ac:dyDescent="0.25">
      <c r="A79" s="335" t="s">
        <v>281</v>
      </c>
      <c r="B79" s="425" t="s">
        <v>261</v>
      </c>
      <c r="C79" s="332" t="s">
        <v>407</v>
      </c>
    </row>
    <row r="80" spans="1:3" x14ac:dyDescent="0.25">
      <c r="A80" s="335" t="s">
        <v>364</v>
      </c>
      <c r="B80" s="425" t="s">
        <v>344</v>
      </c>
      <c r="C80" s="332" t="s">
        <v>603</v>
      </c>
    </row>
    <row r="81" spans="1:3" x14ac:dyDescent="0.25">
      <c r="A81" s="335" t="s">
        <v>312</v>
      </c>
      <c r="B81" s="425" t="s">
        <v>297</v>
      </c>
      <c r="C81" s="332" t="s">
        <v>406</v>
      </c>
    </row>
    <row r="82" spans="1:3" x14ac:dyDescent="0.25">
      <c r="A82" s="335" t="s">
        <v>313</v>
      </c>
      <c r="B82" s="425" t="s">
        <v>297</v>
      </c>
      <c r="C82" s="332" t="s">
        <v>406</v>
      </c>
    </row>
    <row r="83" spans="1:3" x14ac:dyDescent="0.25">
      <c r="A83" s="335" t="s">
        <v>314</v>
      </c>
      <c r="B83" s="425" t="s">
        <v>297</v>
      </c>
      <c r="C83" s="332" t="s">
        <v>406</v>
      </c>
    </row>
    <row r="84" spans="1:3" x14ac:dyDescent="0.25">
      <c r="A84" s="335" t="s">
        <v>315</v>
      </c>
      <c r="B84" s="425" t="s">
        <v>297</v>
      </c>
      <c r="C84" s="332" t="s">
        <v>406</v>
      </c>
    </row>
    <row r="85" spans="1:3" x14ac:dyDescent="0.25">
      <c r="A85" s="335" t="s">
        <v>365</v>
      </c>
      <c r="B85" s="425" t="s">
        <v>344</v>
      </c>
      <c r="C85" s="332" t="s">
        <v>603</v>
      </c>
    </row>
    <row r="86" spans="1:3" x14ac:dyDescent="0.25">
      <c r="A86" s="335" t="s">
        <v>366</v>
      </c>
      <c r="B86" s="425" t="s">
        <v>344</v>
      </c>
      <c r="C86" s="332" t="s">
        <v>406</v>
      </c>
    </row>
    <row r="87" spans="1:3" x14ac:dyDescent="0.25">
      <c r="A87" s="335" t="s">
        <v>393</v>
      </c>
      <c r="B87" s="425" t="s">
        <v>390</v>
      </c>
      <c r="C87" s="332" t="s">
        <v>406</v>
      </c>
    </row>
    <row r="88" spans="1:3" x14ac:dyDescent="0.25">
      <c r="A88" s="335" t="s">
        <v>394</v>
      </c>
      <c r="B88" s="425" t="s">
        <v>390</v>
      </c>
      <c r="C88" s="332" t="s">
        <v>406</v>
      </c>
    </row>
    <row r="89" spans="1:3" x14ac:dyDescent="0.25">
      <c r="A89" s="335" t="s">
        <v>316</v>
      </c>
      <c r="B89" s="425" t="s">
        <v>297</v>
      </c>
      <c r="C89" s="332" t="s">
        <v>406</v>
      </c>
    </row>
    <row r="90" spans="1:3" x14ac:dyDescent="0.25">
      <c r="A90" s="335" t="s">
        <v>367</v>
      </c>
      <c r="B90" s="425" t="s">
        <v>344</v>
      </c>
      <c r="C90" s="332" t="s">
        <v>603</v>
      </c>
    </row>
    <row r="91" spans="1:3" x14ac:dyDescent="0.25">
      <c r="A91" s="335" t="s">
        <v>282</v>
      </c>
      <c r="B91" s="425" t="s">
        <v>261</v>
      </c>
      <c r="C91" s="332" t="s">
        <v>406</v>
      </c>
    </row>
    <row r="92" spans="1:3" x14ac:dyDescent="0.25">
      <c r="A92" s="335" t="s">
        <v>317</v>
      </c>
      <c r="B92" s="425" t="s">
        <v>297</v>
      </c>
      <c r="C92" s="332" t="s">
        <v>406</v>
      </c>
    </row>
    <row r="93" spans="1:3" x14ac:dyDescent="0.25">
      <c r="A93" s="335" t="s">
        <v>318</v>
      </c>
      <c r="B93" s="425" t="s">
        <v>297</v>
      </c>
      <c r="C93" s="332" t="s">
        <v>406</v>
      </c>
    </row>
    <row r="94" spans="1:3" x14ac:dyDescent="0.25">
      <c r="A94" s="335" t="s">
        <v>319</v>
      </c>
      <c r="B94" s="425" t="s">
        <v>297</v>
      </c>
      <c r="C94" s="332" t="s">
        <v>406</v>
      </c>
    </row>
    <row r="95" spans="1:3" x14ac:dyDescent="0.25">
      <c r="A95" s="335" t="s">
        <v>226</v>
      </c>
      <c r="B95" s="425" t="s">
        <v>205</v>
      </c>
      <c r="C95" s="332" t="s">
        <v>406</v>
      </c>
    </row>
    <row r="96" spans="1:3" x14ac:dyDescent="0.25">
      <c r="A96" s="335" t="s">
        <v>320</v>
      </c>
      <c r="B96" s="425" t="s">
        <v>297</v>
      </c>
      <c r="C96" s="332" t="s">
        <v>406</v>
      </c>
    </row>
    <row r="97" spans="1:3" x14ac:dyDescent="0.25">
      <c r="A97" s="335" t="s">
        <v>395</v>
      </c>
      <c r="B97" s="425" t="s">
        <v>390</v>
      </c>
      <c r="C97" s="332" t="s">
        <v>406</v>
      </c>
    </row>
    <row r="98" spans="1:3" x14ac:dyDescent="0.25">
      <c r="A98" s="335" t="s">
        <v>321</v>
      </c>
      <c r="B98" s="425" t="s">
        <v>297</v>
      </c>
      <c r="C98" s="332" t="s">
        <v>406</v>
      </c>
    </row>
    <row r="99" spans="1:3" x14ac:dyDescent="0.25">
      <c r="A99" s="335" t="s">
        <v>322</v>
      </c>
      <c r="B99" s="425" t="s">
        <v>297</v>
      </c>
      <c r="C99" s="332" t="s">
        <v>406</v>
      </c>
    </row>
    <row r="100" spans="1:3" x14ac:dyDescent="0.25">
      <c r="A100" s="335" t="s">
        <v>227</v>
      </c>
      <c r="B100" s="425" t="s">
        <v>205</v>
      </c>
      <c r="C100" s="332" t="s">
        <v>406</v>
      </c>
    </row>
    <row r="101" spans="1:3" x14ac:dyDescent="0.25">
      <c r="A101" s="335" t="s">
        <v>368</v>
      </c>
      <c r="B101" s="425" t="s">
        <v>344</v>
      </c>
      <c r="C101" s="332" t="s">
        <v>603</v>
      </c>
    </row>
    <row r="102" spans="1:3" x14ac:dyDescent="0.25">
      <c r="A102" s="335" t="s">
        <v>323</v>
      </c>
      <c r="B102" s="425" t="s">
        <v>297</v>
      </c>
      <c r="C102" s="332" t="s">
        <v>406</v>
      </c>
    </row>
    <row r="103" spans="1:3" x14ac:dyDescent="0.25">
      <c r="A103" s="335" t="s">
        <v>228</v>
      </c>
      <c r="B103" s="425" t="s">
        <v>205</v>
      </c>
      <c r="C103" s="332" t="s">
        <v>406</v>
      </c>
    </row>
    <row r="104" spans="1:3" x14ac:dyDescent="0.25">
      <c r="A104" s="335" t="s">
        <v>229</v>
      </c>
      <c r="B104" s="425" t="s">
        <v>205</v>
      </c>
      <c r="C104" s="332" t="s">
        <v>406</v>
      </c>
    </row>
    <row r="105" spans="1:3" x14ac:dyDescent="0.25">
      <c r="A105" s="335" t="s">
        <v>369</v>
      </c>
      <c r="B105" s="425" t="s">
        <v>344</v>
      </c>
      <c r="C105" s="332" t="s">
        <v>406</v>
      </c>
    </row>
    <row r="106" spans="1:3" x14ac:dyDescent="0.25">
      <c r="A106" s="335" t="s">
        <v>370</v>
      </c>
      <c r="B106" s="425" t="s">
        <v>344</v>
      </c>
      <c r="C106" s="332" t="s">
        <v>603</v>
      </c>
    </row>
    <row r="107" spans="1:3" x14ac:dyDescent="0.25">
      <c r="A107" s="335" t="s">
        <v>371</v>
      </c>
      <c r="B107" s="425" t="s">
        <v>344</v>
      </c>
      <c r="C107" s="332" t="s">
        <v>603</v>
      </c>
    </row>
    <row r="108" spans="1:3" x14ac:dyDescent="0.25">
      <c r="A108" s="335" t="s">
        <v>230</v>
      </c>
      <c r="B108" s="425" t="s">
        <v>205</v>
      </c>
      <c r="C108" s="332" t="s">
        <v>406</v>
      </c>
    </row>
    <row r="109" spans="1:3" x14ac:dyDescent="0.25">
      <c r="A109" s="335" t="s">
        <v>324</v>
      </c>
      <c r="B109" s="425" t="s">
        <v>297</v>
      </c>
      <c r="C109" s="332" t="s">
        <v>406</v>
      </c>
    </row>
    <row r="110" spans="1:3" x14ac:dyDescent="0.25">
      <c r="A110" s="335" t="s">
        <v>231</v>
      </c>
      <c r="B110" s="425" t="s">
        <v>205</v>
      </c>
      <c r="C110" s="332" t="s">
        <v>406</v>
      </c>
    </row>
    <row r="111" spans="1:3" x14ac:dyDescent="0.25">
      <c r="A111" s="335" t="s">
        <v>325</v>
      </c>
      <c r="B111" s="425" t="s">
        <v>297</v>
      </c>
      <c r="C111" s="332" t="s">
        <v>406</v>
      </c>
    </row>
    <row r="112" spans="1:3" x14ac:dyDescent="0.25">
      <c r="A112" s="335" t="s">
        <v>232</v>
      </c>
      <c r="B112" s="425" t="s">
        <v>205</v>
      </c>
      <c r="C112" s="332" t="s">
        <v>406</v>
      </c>
    </row>
    <row r="113" spans="1:3" x14ac:dyDescent="0.25">
      <c r="A113" s="335" t="s">
        <v>372</v>
      </c>
      <c r="B113" s="425" t="s">
        <v>344</v>
      </c>
      <c r="C113" s="332" t="s">
        <v>603</v>
      </c>
    </row>
    <row r="114" spans="1:3" x14ac:dyDescent="0.25">
      <c r="A114" s="335" t="s">
        <v>233</v>
      </c>
      <c r="B114" s="425" t="s">
        <v>205</v>
      </c>
      <c r="C114" s="332" t="s">
        <v>406</v>
      </c>
    </row>
    <row r="115" spans="1:3" x14ac:dyDescent="0.25">
      <c r="A115" s="335" t="s">
        <v>234</v>
      </c>
      <c r="B115" s="425" t="s">
        <v>205</v>
      </c>
      <c r="C115" s="332" t="s">
        <v>406</v>
      </c>
    </row>
    <row r="116" spans="1:3" x14ac:dyDescent="0.25">
      <c r="A116" s="335" t="s">
        <v>235</v>
      </c>
      <c r="B116" s="425" t="s">
        <v>205</v>
      </c>
      <c r="C116" s="332" t="s">
        <v>406</v>
      </c>
    </row>
    <row r="117" spans="1:3" x14ac:dyDescent="0.25">
      <c r="A117" s="335" t="s">
        <v>283</v>
      </c>
      <c r="B117" s="425" t="s">
        <v>261</v>
      </c>
      <c r="C117" s="332" t="s">
        <v>407</v>
      </c>
    </row>
    <row r="118" spans="1:3" x14ac:dyDescent="0.25">
      <c r="A118" s="335" t="s">
        <v>396</v>
      </c>
      <c r="B118" s="425" t="s">
        <v>390</v>
      </c>
      <c r="C118" s="332" t="s">
        <v>406</v>
      </c>
    </row>
    <row r="119" spans="1:3" x14ac:dyDescent="0.25">
      <c r="A119" s="335" t="s">
        <v>373</v>
      </c>
      <c r="B119" s="425" t="s">
        <v>344</v>
      </c>
      <c r="C119" s="332" t="s">
        <v>406</v>
      </c>
    </row>
    <row r="120" spans="1:3" x14ac:dyDescent="0.25">
      <c r="A120" s="335" t="s">
        <v>374</v>
      </c>
      <c r="B120" s="425" t="s">
        <v>344</v>
      </c>
      <c r="C120" s="332" t="s">
        <v>406</v>
      </c>
    </row>
    <row r="121" spans="1:3" x14ac:dyDescent="0.25">
      <c r="A121" s="335" t="s">
        <v>326</v>
      </c>
      <c r="B121" s="425" t="s">
        <v>297</v>
      </c>
      <c r="C121" s="332" t="s">
        <v>406</v>
      </c>
    </row>
    <row r="122" spans="1:3" x14ac:dyDescent="0.25">
      <c r="A122" s="335" t="s">
        <v>375</v>
      </c>
      <c r="B122" s="425" t="s">
        <v>344</v>
      </c>
      <c r="C122" s="332" t="s">
        <v>406</v>
      </c>
    </row>
    <row r="123" spans="1:3" x14ac:dyDescent="0.25">
      <c r="A123" s="335" t="s">
        <v>236</v>
      </c>
      <c r="B123" s="425" t="s">
        <v>205</v>
      </c>
      <c r="C123" s="332" t="s">
        <v>406</v>
      </c>
    </row>
    <row r="124" spans="1:3" x14ac:dyDescent="0.25">
      <c r="A124" s="335" t="s">
        <v>327</v>
      </c>
      <c r="B124" s="425" t="s">
        <v>297</v>
      </c>
      <c r="C124" s="332" t="s">
        <v>406</v>
      </c>
    </row>
    <row r="125" spans="1:3" x14ac:dyDescent="0.25">
      <c r="A125" s="335" t="s">
        <v>237</v>
      </c>
      <c r="B125" s="425" t="s">
        <v>205</v>
      </c>
      <c r="C125" s="332" t="s">
        <v>406</v>
      </c>
    </row>
    <row r="126" spans="1:3" x14ac:dyDescent="0.25">
      <c r="A126" s="335" t="s">
        <v>397</v>
      </c>
      <c r="B126" s="425" t="s">
        <v>390</v>
      </c>
      <c r="C126" s="332" t="s">
        <v>406</v>
      </c>
    </row>
    <row r="127" spans="1:3" x14ac:dyDescent="0.25">
      <c r="A127" s="335" t="s">
        <v>328</v>
      </c>
      <c r="B127" s="425" t="s">
        <v>297</v>
      </c>
      <c r="C127" s="332" t="s">
        <v>406</v>
      </c>
    </row>
    <row r="128" spans="1:3" x14ac:dyDescent="0.25">
      <c r="A128" s="335" t="s">
        <v>284</v>
      </c>
      <c r="B128" s="425" t="s">
        <v>261</v>
      </c>
      <c r="C128" s="332" t="s">
        <v>407</v>
      </c>
    </row>
    <row r="129" spans="1:3" x14ac:dyDescent="0.25">
      <c r="A129" s="335" t="s">
        <v>238</v>
      </c>
      <c r="B129" s="425" t="s">
        <v>205</v>
      </c>
      <c r="C129" s="332" t="s">
        <v>406</v>
      </c>
    </row>
    <row r="130" spans="1:3" x14ac:dyDescent="0.25">
      <c r="A130" s="335" t="s">
        <v>239</v>
      </c>
      <c r="B130" s="425" t="s">
        <v>205</v>
      </c>
      <c r="C130" s="332" t="s">
        <v>406</v>
      </c>
    </row>
    <row r="131" spans="1:3" x14ac:dyDescent="0.25">
      <c r="A131" s="335" t="s">
        <v>376</v>
      </c>
      <c r="B131" s="425" t="s">
        <v>344</v>
      </c>
      <c r="C131" s="332" t="s">
        <v>406</v>
      </c>
    </row>
    <row r="132" spans="1:3" x14ac:dyDescent="0.25">
      <c r="A132" s="335" t="s">
        <v>398</v>
      </c>
      <c r="B132" s="425" t="s">
        <v>390</v>
      </c>
      <c r="C132" s="332" t="s">
        <v>406</v>
      </c>
    </row>
    <row r="133" spans="1:3" x14ac:dyDescent="0.25">
      <c r="A133" s="335" t="s">
        <v>329</v>
      </c>
      <c r="B133" s="425" t="s">
        <v>297</v>
      </c>
      <c r="C133" s="332" t="s">
        <v>406</v>
      </c>
    </row>
    <row r="134" spans="1:3" x14ac:dyDescent="0.25">
      <c r="A134" s="335" t="s">
        <v>377</v>
      </c>
      <c r="B134" s="425" t="s">
        <v>344</v>
      </c>
      <c r="C134" s="332" t="s">
        <v>603</v>
      </c>
    </row>
    <row r="135" spans="1:3" x14ac:dyDescent="0.25">
      <c r="A135" s="335" t="s">
        <v>330</v>
      </c>
      <c r="B135" s="425" t="s">
        <v>297</v>
      </c>
      <c r="C135" s="332" t="s">
        <v>406</v>
      </c>
    </row>
    <row r="136" spans="1:3" x14ac:dyDescent="0.25">
      <c r="A136" s="335" t="s">
        <v>399</v>
      </c>
      <c r="B136" s="425" t="s">
        <v>390</v>
      </c>
      <c r="C136" s="332" t="s">
        <v>406</v>
      </c>
    </row>
    <row r="137" spans="1:3" x14ac:dyDescent="0.25">
      <c r="A137" s="335" t="s">
        <v>331</v>
      </c>
      <c r="B137" s="425" t="s">
        <v>297</v>
      </c>
      <c r="C137" s="332" t="s">
        <v>406</v>
      </c>
    </row>
    <row r="138" spans="1:3" x14ac:dyDescent="0.25">
      <c r="A138" s="335" t="s">
        <v>285</v>
      </c>
      <c r="B138" s="425" t="s">
        <v>261</v>
      </c>
      <c r="C138" s="332" t="s">
        <v>407</v>
      </c>
    </row>
    <row r="139" spans="1:3" x14ac:dyDescent="0.25">
      <c r="A139" s="335" t="s">
        <v>400</v>
      </c>
      <c r="B139" s="425" t="s">
        <v>390</v>
      </c>
      <c r="C139" s="332" t="s">
        <v>406</v>
      </c>
    </row>
    <row r="140" spans="1:3" x14ac:dyDescent="0.25">
      <c r="A140" s="335" t="s">
        <v>286</v>
      </c>
      <c r="B140" s="425" t="s">
        <v>261</v>
      </c>
      <c r="C140" s="332" t="s">
        <v>407</v>
      </c>
    </row>
    <row r="141" spans="1:3" x14ac:dyDescent="0.25">
      <c r="A141" s="335" t="s">
        <v>287</v>
      </c>
      <c r="B141" s="425" t="s">
        <v>261</v>
      </c>
      <c r="C141" s="332" t="s">
        <v>407</v>
      </c>
    </row>
    <row r="142" spans="1:3" x14ac:dyDescent="0.25">
      <c r="A142" s="335" t="s">
        <v>378</v>
      </c>
      <c r="B142" s="425" t="s">
        <v>344</v>
      </c>
      <c r="C142" s="332" t="s">
        <v>603</v>
      </c>
    </row>
    <row r="143" spans="1:3" x14ac:dyDescent="0.25">
      <c r="A143" s="335" t="s">
        <v>379</v>
      </c>
      <c r="B143" s="425" t="s">
        <v>344</v>
      </c>
      <c r="C143" s="332" t="s">
        <v>603</v>
      </c>
    </row>
    <row r="144" spans="1:3" x14ac:dyDescent="0.25">
      <c r="A144" s="335" t="s">
        <v>288</v>
      </c>
      <c r="B144" s="425" t="s">
        <v>261</v>
      </c>
      <c r="C144" s="332" t="s">
        <v>407</v>
      </c>
    </row>
    <row r="145" spans="1:3" x14ac:dyDescent="0.25">
      <c r="A145" s="335" t="s">
        <v>201</v>
      </c>
      <c r="B145" s="425" t="s">
        <v>344</v>
      </c>
      <c r="C145" s="332" t="s">
        <v>406</v>
      </c>
    </row>
    <row r="146" spans="1:3" x14ac:dyDescent="0.25">
      <c r="A146" s="335" t="s">
        <v>240</v>
      </c>
      <c r="B146" s="425" t="s">
        <v>205</v>
      </c>
      <c r="C146" s="332" t="s">
        <v>406</v>
      </c>
    </row>
    <row r="147" spans="1:3" x14ac:dyDescent="0.25">
      <c r="A147" s="335" t="s">
        <v>380</v>
      </c>
      <c r="B147" s="425" t="s">
        <v>344</v>
      </c>
      <c r="C147" s="332" t="s">
        <v>603</v>
      </c>
    </row>
    <row r="148" spans="1:3" x14ac:dyDescent="0.25">
      <c r="A148" s="335" t="s">
        <v>381</v>
      </c>
      <c r="B148" s="425" t="s">
        <v>344</v>
      </c>
      <c r="C148" s="332" t="s">
        <v>406</v>
      </c>
    </row>
    <row r="149" spans="1:3" x14ac:dyDescent="0.25">
      <c r="A149" s="335" t="s">
        <v>241</v>
      </c>
      <c r="B149" s="425" t="s">
        <v>205</v>
      </c>
      <c r="C149" s="332" t="s">
        <v>406</v>
      </c>
    </row>
    <row r="150" spans="1:3" x14ac:dyDescent="0.25">
      <c r="A150" s="335" t="s">
        <v>242</v>
      </c>
      <c r="B150" s="425" t="s">
        <v>205</v>
      </c>
      <c r="C150" s="332" t="s">
        <v>406</v>
      </c>
    </row>
    <row r="151" spans="1:3" x14ac:dyDescent="0.25">
      <c r="A151" s="335" t="s">
        <v>289</v>
      </c>
      <c r="B151" s="425" t="s">
        <v>261</v>
      </c>
      <c r="C151" s="332" t="s">
        <v>407</v>
      </c>
    </row>
    <row r="152" spans="1:3" x14ac:dyDescent="0.25">
      <c r="A152" s="335" t="s">
        <v>243</v>
      </c>
      <c r="B152" s="425" t="s">
        <v>205</v>
      </c>
      <c r="C152" s="332" t="s">
        <v>406</v>
      </c>
    </row>
    <row r="153" spans="1:3" x14ac:dyDescent="0.25">
      <c r="A153" s="335" t="s">
        <v>244</v>
      </c>
      <c r="B153" s="425" t="s">
        <v>205</v>
      </c>
      <c r="C153" s="332" t="s">
        <v>406</v>
      </c>
    </row>
    <row r="154" spans="1:3" x14ac:dyDescent="0.25">
      <c r="A154" s="335" t="s">
        <v>382</v>
      </c>
      <c r="B154" s="425" t="s">
        <v>344</v>
      </c>
      <c r="C154" s="332" t="s">
        <v>603</v>
      </c>
    </row>
    <row r="155" spans="1:3" x14ac:dyDescent="0.25">
      <c r="A155" s="335" t="s">
        <v>383</v>
      </c>
      <c r="B155" s="425" t="s">
        <v>344</v>
      </c>
      <c r="C155" s="332" t="s">
        <v>406</v>
      </c>
    </row>
    <row r="156" spans="1:3" x14ac:dyDescent="0.25">
      <c r="A156" s="335" t="s">
        <v>401</v>
      </c>
      <c r="B156" s="425" t="s">
        <v>390</v>
      </c>
      <c r="C156" s="332" t="s">
        <v>406</v>
      </c>
    </row>
    <row r="157" spans="1:3" x14ac:dyDescent="0.25">
      <c r="A157" s="335" t="s">
        <v>290</v>
      </c>
      <c r="B157" s="425" t="s">
        <v>261</v>
      </c>
      <c r="C157" s="332" t="s">
        <v>406</v>
      </c>
    </row>
    <row r="158" spans="1:3" x14ac:dyDescent="0.25">
      <c r="A158" s="335" t="s">
        <v>384</v>
      </c>
      <c r="B158" s="425" t="s">
        <v>344</v>
      </c>
      <c r="C158" s="332" t="s">
        <v>406</v>
      </c>
    </row>
    <row r="159" spans="1:3" x14ac:dyDescent="0.25">
      <c r="A159" s="335" t="s">
        <v>291</v>
      </c>
      <c r="B159" s="425" t="s">
        <v>261</v>
      </c>
      <c r="C159" s="332" t="s">
        <v>406</v>
      </c>
    </row>
    <row r="160" spans="1:3" x14ac:dyDescent="0.25">
      <c r="A160" s="335" t="s">
        <v>292</v>
      </c>
      <c r="B160" s="425" t="s">
        <v>261</v>
      </c>
      <c r="C160" s="332" t="s">
        <v>406</v>
      </c>
    </row>
    <row r="161" spans="1:3" x14ac:dyDescent="0.25">
      <c r="A161" s="335" t="s">
        <v>245</v>
      </c>
      <c r="B161" s="425" t="s">
        <v>205</v>
      </c>
      <c r="C161" s="332" t="s">
        <v>406</v>
      </c>
    </row>
    <row r="162" spans="1:3" x14ac:dyDescent="0.25">
      <c r="A162" s="335" t="s">
        <v>246</v>
      </c>
      <c r="B162" s="425" t="s">
        <v>205</v>
      </c>
      <c r="C162" s="332" t="s">
        <v>406</v>
      </c>
    </row>
    <row r="163" spans="1:3" x14ac:dyDescent="0.25">
      <c r="A163" s="335" t="s">
        <v>385</v>
      </c>
      <c r="B163" s="425" t="s">
        <v>344</v>
      </c>
      <c r="C163" s="332" t="s">
        <v>406</v>
      </c>
    </row>
    <row r="164" spans="1:3" x14ac:dyDescent="0.25">
      <c r="A164" s="335" t="s">
        <v>247</v>
      </c>
      <c r="B164" s="425" t="s">
        <v>205</v>
      </c>
      <c r="C164" s="332" t="s">
        <v>406</v>
      </c>
    </row>
    <row r="165" spans="1:3" x14ac:dyDescent="0.25">
      <c r="A165" s="335" t="s">
        <v>248</v>
      </c>
      <c r="B165" s="425" t="s">
        <v>205</v>
      </c>
      <c r="C165" s="332" t="s">
        <v>406</v>
      </c>
    </row>
    <row r="166" spans="1:3" x14ac:dyDescent="0.25">
      <c r="A166" s="335" t="s">
        <v>332</v>
      </c>
      <c r="B166" s="425" t="s">
        <v>297</v>
      </c>
      <c r="C166" s="332" t="s">
        <v>406</v>
      </c>
    </row>
    <row r="167" spans="1:3" x14ac:dyDescent="0.25">
      <c r="A167" s="335" t="s">
        <v>333</v>
      </c>
      <c r="B167" s="425" t="s">
        <v>297</v>
      </c>
      <c r="C167" s="332" t="s">
        <v>406</v>
      </c>
    </row>
    <row r="168" spans="1:3" x14ac:dyDescent="0.25">
      <c r="A168" s="335" t="s">
        <v>249</v>
      </c>
      <c r="B168" s="425" t="s">
        <v>205</v>
      </c>
      <c r="C168" s="332" t="s">
        <v>406</v>
      </c>
    </row>
    <row r="169" spans="1:3" x14ac:dyDescent="0.25">
      <c r="A169" s="335" t="s">
        <v>334</v>
      </c>
      <c r="B169" s="425" t="s">
        <v>297</v>
      </c>
      <c r="C169" s="332" t="s">
        <v>406</v>
      </c>
    </row>
    <row r="170" spans="1:3" x14ac:dyDescent="0.25">
      <c r="A170" s="335" t="s">
        <v>250</v>
      </c>
      <c r="B170" s="425" t="s">
        <v>205</v>
      </c>
      <c r="C170" s="332" t="s">
        <v>406</v>
      </c>
    </row>
    <row r="171" spans="1:3" x14ac:dyDescent="0.25">
      <c r="A171" s="335" t="s">
        <v>251</v>
      </c>
      <c r="B171" s="425" t="s">
        <v>205</v>
      </c>
      <c r="C171" s="332" t="s">
        <v>406</v>
      </c>
    </row>
    <row r="172" spans="1:3" x14ac:dyDescent="0.25">
      <c r="A172" s="335" t="s">
        <v>252</v>
      </c>
      <c r="B172" s="425" t="s">
        <v>205</v>
      </c>
      <c r="C172" s="332" t="s">
        <v>406</v>
      </c>
    </row>
    <row r="173" spans="1:3" x14ac:dyDescent="0.25">
      <c r="A173" s="335" t="s">
        <v>253</v>
      </c>
      <c r="B173" s="425" t="s">
        <v>205</v>
      </c>
      <c r="C173" s="332" t="s">
        <v>406</v>
      </c>
    </row>
    <row r="174" spans="1:3" x14ac:dyDescent="0.25">
      <c r="A174" s="335" t="s">
        <v>386</v>
      </c>
      <c r="B174" s="425" t="s">
        <v>344</v>
      </c>
      <c r="C174" s="332" t="s">
        <v>603</v>
      </c>
    </row>
    <row r="175" spans="1:3" x14ac:dyDescent="0.25">
      <c r="A175" s="335" t="s">
        <v>387</v>
      </c>
      <c r="B175" s="425" t="s">
        <v>344</v>
      </c>
      <c r="C175" s="332" t="s">
        <v>406</v>
      </c>
    </row>
    <row r="176" spans="1:3" x14ac:dyDescent="0.25">
      <c r="A176" s="335" t="s">
        <v>293</v>
      </c>
      <c r="B176" s="425" t="s">
        <v>261</v>
      </c>
      <c r="C176" s="332" t="s">
        <v>406</v>
      </c>
    </row>
    <row r="177" spans="1:3" x14ac:dyDescent="0.25">
      <c r="A177" s="335" t="s">
        <v>335</v>
      </c>
      <c r="B177" s="425" t="s">
        <v>297</v>
      </c>
      <c r="C177" s="332" t="s">
        <v>406</v>
      </c>
    </row>
    <row r="178" spans="1:3" x14ac:dyDescent="0.25">
      <c r="A178" s="335" t="s">
        <v>336</v>
      </c>
      <c r="B178" s="425" t="s">
        <v>297</v>
      </c>
      <c r="C178" s="332" t="s">
        <v>406</v>
      </c>
    </row>
    <row r="179" spans="1:3" x14ac:dyDescent="0.25">
      <c r="A179" s="335" t="s">
        <v>254</v>
      </c>
      <c r="B179" s="425" t="s">
        <v>205</v>
      </c>
      <c r="C179" s="332" t="s">
        <v>406</v>
      </c>
    </row>
    <row r="180" spans="1:3" x14ac:dyDescent="0.25">
      <c r="A180" s="335" t="s">
        <v>337</v>
      </c>
      <c r="B180" s="425" t="s">
        <v>297</v>
      </c>
      <c r="C180" s="332" t="s">
        <v>406</v>
      </c>
    </row>
    <row r="181" spans="1:3" x14ac:dyDescent="0.25">
      <c r="A181" s="335" t="s">
        <v>338</v>
      </c>
      <c r="B181" s="425" t="s">
        <v>297</v>
      </c>
      <c r="C181" s="332" t="s">
        <v>406</v>
      </c>
    </row>
    <row r="182" spans="1:3" x14ac:dyDescent="0.25">
      <c r="A182" s="335" t="s">
        <v>255</v>
      </c>
      <c r="B182" s="425" t="s">
        <v>205</v>
      </c>
      <c r="C182" s="332" t="s">
        <v>406</v>
      </c>
    </row>
    <row r="183" spans="1:3" x14ac:dyDescent="0.25">
      <c r="A183" s="335" t="s">
        <v>402</v>
      </c>
      <c r="B183" s="425" t="s">
        <v>390</v>
      </c>
      <c r="C183" s="332" t="s">
        <v>406</v>
      </c>
    </row>
    <row r="184" spans="1:3" x14ac:dyDescent="0.25">
      <c r="A184" s="335" t="s">
        <v>294</v>
      </c>
      <c r="B184" s="425" t="s">
        <v>261</v>
      </c>
      <c r="C184" s="332" t="s">
        <v>406</v>
      </c>
    </row>
    <row r="185" spans="1:3" x14ac:dyDescent="0.25">
      <c r="A185" s="335" t="s">
        <v>256</v>
      </c>
      <c r="B185" s="425" t="s">
        <v>205</v>
      </c>
      <c r="C185" s="332" t="s">
        <v>406</v>
      </c>
    </row>
    <row r="186" spans="1:3" x14ac:dyDescent="0.25">
      <c r="A186" s="335" t="s">
        <v>339</v>
      </c>
      <c r="B186" s="425" t="s">
        <v>297</v>
      </c>
      <c r="C186" s="332" t="s">
        <v>406</v>
      </c>
    </row>
    <row r="187" spans="1:3" x14ac:dyDescent="0.25">
      <c r="A187" s="335" t="s">
        <v>340</v>
      </c>
      <c r="B187" s="425" t="s">
        <v>297</v>
      </c>
      <c r="C187" s="332" t="s">
        <v>406</v>
      </c>
    </row>
    <row r="188" spans="1:3" x14ac:dyDescent="0.25">
      <c r="A188" s="335" t="s">
        <v>403</v>
      </c>
      <c r="B188" s="425" t="s">
        <v>390</v>
      </c>
      <c r="C188" s="332" t="s">
        <v>406</v>
      </c>
    </row>
    <row r="189" spans="1:3" x14ac:dyDescent="0.25">
      <c r="A189" s="335" t="s">
        <v>388</v>
      </c>
      <c r="B189" s="425" t="s">
        <v>344</v>
      </c>
      <c r="C189" s="332" t="s">
        <v>406</v>
      </c>
    </row>
    <row r="190" spans="1:3" x14ac:dyDescent="0.25">
      <c r="A190" s="335" t="s">
        <v>257</v>
      </c>
      <c r="B190" s="425" t="s">
        <v>205</v>
      </c>
      <c r="C190" s="332" t="s">
        <v>406</v>
      </c>
    </row>
    <row r="191" spans="1:3" x14ac:dyDescent="0.25">
      <c r="A191" s="335" t="s">
        <v>295</v>
      </c>
      <c r="B191" s="425" t="s">
        <v>261</v>
      </c>
      <c r="C191" s="332" t="s">
        <v>407</v>
      </c>
    </row>
    <row r="192" spans="1:3" x14ac:dyDescent="0.25">
      <c r="A192" s="335" t="s">
        <v>341</v>
      </c>
      <c r="B192" s="425" t="s">
        <v>297</v>
      </c>
      <c r="C192" s="332" t="s">
        <v>406</v>
      </c>
    </row>
    <row r="193" spans="1:3" x14ac:dyDescent="0.25">
      <c r="A193" s="335" t="s">
        <v>404</v>
      </c>
      <c r="B193" s="425" t="s">
        <v>390</v>
      </c>
      <c r="C193" s="332" t="s">
        <v>406</v>
      </c>
    </row>
    <row r="194" spans="1:3" x14ac:dyDescent="0.25">
      <c r="A194" s="335" t="s">
        <v>389</v>
      </c>
      <c r="B194" s="425" t="s">
        <v>344</v>
      </c>
      <c r="C194" s="332" t="s">
        <v>406</v>
      </c>
    </row>
    <row r="195" spans="1:3" x14ac:dyDescent="0.25">
      <c r="A195" s="335" t="s">
        <v>296</v>
      </c>
      <c r="B195" s="425" t="s">
        <v>261</v>
      </c>
      <c r="C195" s="332" t="s">
        <v>407</v>
      </c>
    </row>
    <row r="196" spans="1:3" x14ac:dyDescent="0.25">
      <c r="A196" s="335" t="s">
        <v>342</v>
      </c>
      <c r="B196" s="425" t="s">
        <v>297</v>
      </c>
      <c r="C196" s="332" t="s">
        <v>406</v>
      </c>
    </row>
    <row r="197" spans="1:3" x14ac:dyDescent="0.25">
      <c r="A197" s="335" t="s">
        <v>343</v>
      </c>
      <c r="B197" s="425" t="s">
        <v>297</v>
      </c>
      <c r="C197" s="332" t="s">
        <v>406</v>
      </c>
    </row>
    <row r="198" spans="1:3" x14ac:dyDescent="0.25">
      <c r="A198" s="335" t="s">
        <v>258</v>
      </c>
      <c r="B198" s="425" t="s">
        <v>205</v>
      </c>
      <c r="C198" s="332" t="s">
        <v>406</v>
      </c>
    </row>
    <row r="199" spans="1:3" x14ac:dyDescent="0.25">
      <c r="A199" s="335" t="s">
        <v>259</v>
      </c>
      <c r="B199" s="425" t="s">
        <v>205</v>
      </c>
      <c r="C199" s="332" t="s">
        <v>406</v>
      </c>
    </row>
    <row r="200" spans="1:3" ht="15.75" thickBot="1" x14ac:dyDescent="0.3">
      <c r="A200" s="336" t="s">
        <v>260</v>
      </c>
      <c r="B200" s="426" t="s">
        <v>205</v>
      </c>
      <c r="C200" s="333" t="s">
        <v>406</v>
      </c>
    </row>
  </sheetData>
  <sheetProtection algorithmName="SHA-512" hashValue="XVN1RMOOsKq/7peU0JQ/oB6gnStVUB29++YDq9DeDHS2qaA/+EDoBQOcPi9EODiCGNA50o72JwalQwKApKSCdQ==" saltValue="El7jkgc4zWRgC9TFxYRzkg==" spinCount="100000" sheet="1" objects="1" scenarios="1"/>
  <autoFilter ref="A1:C1"/>
  <mergeCells count="3">
    <mergeCell ref="E4:K7"/>
    <mergeCell ref="E9:K12"/>
    <mergeCell ref="E3:K3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3"/>
  <sheetViews>
    <sheetView workbookViewId="0">
      <selection activeCell="F30" sqref="F30"/>
    </sheetView>
  </sheetViews>
  <sheetFormatPr baseColWidth="10" defaultRowHeight="12.75" x14ac:dyDescent="0.2"/>
  <cols>
    <col min="1" max="1" width="27" style="341" customWidth="1"/>
    <col min="2" max="2" width="36.5703125" style="341" customWidth="1"/>
    <col min="3" max="3" width="30" style="341" customWidth="1"/>
    <col min="4" max="16384" width="11.42578125" style="341"/>
  </cols>
  <sheetData>
    <row r="1" spans="1:5" x14ac:dyDescent="0.2">
      <c r="A1" s="338" t="s">
        <v>408</v>
      </c>
      <c r="B1" s="339" t="s">
        <v>594</v>
      </c>
      <c r="C1" s="339" t="s">
        <v>689</v>
      </c>
    </row>
    <row r="2" spans="1:5" x14ac:dyDescent="0.2">
      <c r="A2" s="643" t="s">
        <v>410</v>
      </c>
      <c r="B2" s="644" t="s">
        <v>728</v>
      </c>
      <c r="C2" s="645" t="s">
        <v>690</v>
      </c>
    </row>
    <row r="3" spans="1:5" x14ac:dyDescent="0.2">
      <c r="A3" s="646" t="s">
        <v>729</v>
      </c>
      <c r="B3" s="644" t="s">
        <v>728</v>
      </c>
      <c r="C3" s="645" t="s">
        <v>690</v>
      </c>
    </row>
    <row r="4" spans="1:5" x14ac:dyDescent="0.2">
      <c r="A4" s="646" t="s">
        <v>730</v>
      </c>
      <c r="B4" s="647" t="s">
        <v>731</v>
      </c>
      <c r="C4" s="645" t="s">
        <v>690</v>
      </c>
    </row>
    <row r="5" spans="1:5" x14ac:dyDescent="0.2">
      <c r="A5" s="646" t="s">
        <v>732</v>
      </c>
      <c r="B5" s="647" t="s">
        <v>731</v>
      </c>
      <c r="C5" s="645" t="s">
        <v>690</v>
      </c>
    </row>
    <row r="6" spans="1:5" x14ac:dyDescent="0.2">
      <c r="A6" s="646" t="s">
        <v>411</v>
      </c>
      <c r="B6" s="644" t="s">
        <v>728</v>
      </c>
      <c r="C6" s="645" t="s">
        <v>690</v>
      </c>
    </row>
    <row r="7" spans="1:5" x14ac:dyDescent="0.2">
      <c r="A7" s="646" t="s">
        <v>412</v>
      </c>
      <c r="B7" s="647" t="s">
        <v>733</v>
      </c>
      <c r="C7" s="645" t="s">
        <v>690</v>
      </c>
    </row>
    <row r="8" spans="1:5" x14ac:dyDescent="0.2">
      <c r="A8" s="646" t="s">
        <v>414</v>
      </c>
      <c r="B8" s="647" t="s">
        <v>734</v>
      </c>
      <c r="C8" s="645" t="s">
        <v>690</v>
      </c>
    </row>
    <row r="9" spans="1:5" x14ac:dyDescent="0.2">
      <c r="A9" s="646" t="s">
        <v>415</v>
      </c>
      <c r="B9" s="644" t="s">
        <v>728</v>
      </c>
      <c r="C9" s="645" t="s">
        <v>690</v>
      </c>
    </row>
    <row r="10" spans="1:5" x14ac:dyDescent="0.2">
      <c r="A10" s="646" t="s">
        <v>735</v>
      </c>
      <c r="B10" s="647" t="s">
        <v>736</v>
      </c>
      <c r="C10" s="645" t="s">
        <v>690</v>
      </c>
      <c r="E10" s="341" t="s">
        <v>409</v>
      </c>
    </row>
    <row r="11" spans="1:5" x14ac:dyDescent="0.2">
      <c r="A11" s="646" t="s">
        <v>737</v>
      </c>
      <c r="B11" s="644" t="s">
        <v>728</v>
      </c>
      <c r="C11" s="645" t="s">
        <v>690</v>
      </c>
    </row>
    <row r="12" spans="1:5" x14ac:dyDescent="0.2">
      <c r="A12" s="646" t="s">
        <v>416</v>
      </c>
      <c r="B12" s="644" t="s">
        <v>728</v>
      </c>
      <c r="C12" s="645" t="s">
        <v>690</v>
      </c>
      <c r="E12" s="341" t="s">
        <v>600</v>
      </c>
    </row>
    <row r="13" spans="1:5" x14ac:dyDescent="0.2">
      <c r="A13" s="646" t="s">
        <v>738</v>
      </c>
      <c r="B13" s="647" t="s">
        <v>184</v>
      </c>
      <c r="C13" s="645" t="s">
        <v>690</v>
      </c>
    </row>
    <row r="14" spans="1:5" x14ac:dyDescent="0.2">
      <c r="A14" s="646" t="s">
        <v>417</v>
      </c>
      <c r="B14" s="644" t="s">
        <v>728</v>
      </c>
      <c r="C14" s="645" t="s">
        <v>690</v>
      </c>
      <c r="E14" s="341" t="s">
        <v>601</v>
      </c>
    </row>
    <row r="15" spans="1:5" x14ac:dyDescent="0.2">
      <c r="A15" s="646" t="s">
        <v>739</v>
      </c>
      <c r="B15" s="644" t="s">
        <v>728</v>
      </c>
      <c r="C15" s="645" t="s">
        <v>690</v>
      </c>
    </row>
    <row r="16" spans="1:5" x14ac:dyDescent="0.2">
      <c r="A16" s="646" t="s">
        <v>418</v>
      </c>
      <c r="B16" s="644" t="s">
        <v>728</v>
      </c>
      <c r="C16" s="645" t="s">
        <v>690</v>
      </c>
      <c r="E16" s="341" t="s">
        <v>602</v>
      </c>
    </row>
    <row r="17" spans="1:3" x14ac:dyDescent="0.2">
      <c r="A17" s="646" t="s">
        <v>740</v>
      </c>
      <c r="B17" s="647" t="s">
        <v>741</v>
      </c>
      <c r="C17" s="645" t="s">
        <v>690</v>
      </c>
    </row>
    <row r="18" spans="1:3" x14ac:dyDescent="0.2">
      <c r="A18" s="646" t="s">
        <v>742</v>
      </c>
      <c r="B18" s="647" t="s">
        <v>741</v>
      </c>
      <c r="C18" s="645" t="s">
        <v>690</v>
      </c>
    </row>
    <row r="19" spans="1:3" x14ac:dyDescent="0.2">
      <c r="A19" s="646" t="s">
        <v>419</v>
      </c>
      <c r="B19" s="647" t="s">
        <v>734</v>
      </c>
      <c r="C19" s="645" t="s">
        <v>690</v>
      </c>
    </row>
    <row r="20" spans="1:3" x14ac:dyDescent="0.2">
      <c r="A20" s="646" t="s">
        <v>743</v>
      </c>
      <c r="B20" s="647" t="s">
        <v>744</v>
      </c>
      <c r="C20" s="645" t="s">
        <v>690</v>
      </c>
    </row>
    <row r="21" spans="1:3" x14ac:dyDescent="0.2">
      <c r="A21" s="646" t="s">
        <v>595</v>
      </c>
      <c r="B21" s="647" t="s">
        <v>183</v>
      </c>
      <c r="C21" s="645" t="s">
        <v>690</v>
      </c>
    </row>
    <row r="22" spans="1:3" x14ac:dyDescent="0.2">
      <c r="A22" s="646" t="s">
        <v>745</v>
      </c>
      <c r="B22" s="644" t="s">
        <v>728</v>
      </c>
      <c r="C22" s="645" t="s">
        <v>690</v>
      </c>
    </row>
    <row r="23" spans="1:3" x14ac:dyDescent="0.2">
      <c r="A23" s="646" t="s">
        <v>420</v>
      </c>
      <c r="B23" s="647" t="s">
        <v>741</v>
      </c>
      <c r="C23" s="645" t="s">
        <v>690</v>
      </c>
    </row>
    <row r="24" spans="1:3" x14ac:dyDescent="0.2">
      <c r="A24" s="646" t="s">
        <v>421</v>
      </c>
      <c r="B24" s="647" t="s">
        <v>596</v>
      </c>
      <c r="C24" s="645" t="s">
        <v>690</v>
      </c>
    </row>
    <row r="25" spans="1:3" x14ac:dyDescent="0.2">
      <c r="A25" s="646" t="s">
        <v>422</v>
      </c>
      <c r="B25" s="647" t="s">
        <v>183</v>
      </c>
      <c r="C25" s="645" t="s">
        <v>690</v>
      </c>
    </row>
    <row r="26" spans="1:3" x14ac:dyDescent="0.2">
      <c r="A26" s="646" t="s">
        <v>423</v>
      </c>
      <c r="B26" s="647" t="s">
        <v>184</v>
      </c>
      <c r="C26" s="645" t="s">
        <v>690</v>
      </c>
    </row>
    <row r="27" spans="1:3" x14ac:dyDescent="0.2">
      <c r="A27" s="646" t="s">
        <v>424</v>
      </c>
      <c r="B27" s="644" t="s">
        <v>728</v>
      </c>
      <c r="C27" s="645" t="s">
        <v>690</v>
      </c>
    </row>
    <row r="28" spans="1:3" x14ac:dyDescent="0.2">
      <c r="A28" s="646" t="s">
        <v>425</v>
      </c>
      <c r="B28" s="647" t="s">
        <v>184</v>
      </c>
      <c r="C28" s="645" t="s">
        <v>690</v>
      </c>
    </row>
    <row r="29" spans="1:3" x14ac:dyDescent="0.2">
      <c r="A29" s="646" t="s">
        <v>746</v>
      </c>
      <c r="B29" s="647" t="s">
        <v>744</v>
      </c>
      <c r="C29" s="645" t="s">
        <v>690</v>
      </c>
    </row>
    <row r="30" spans="1:3" x14ac:dyDescent="0.2">
      <c r="A30" s="646" t="s">
        <v>426</v>
      </c>
      <c r="B30" s="644" t="s">
        <v>728</v>
      </c>
      <c r="C30" s="645" t="s">
        <v>690</v>
      </c>
    </row>
    <row r="31" spans="1:3" x14ac:dyDescent="0.2">
      <c r="A31" s="646" t="s">
        <v>427</v>
      </c>
      <c r="B31" s="647" t="s">
        <v>183</v>
      </c>
      <c r="C31" s="645" t="s">
        <v>690</v>
      </c>
    </row>
    <row r="32" spans="1:3" x14ac:dyDescent="0.2">
      <c r="A32" s="646" t="s">
        <v>428</v>
      </c>
      <c r="B32" s="647" t="s">
        <v>733</v>
      </c>
      <c r="C32" s="645" t="s">
        <v>690</v>
      </c>
    </row>
    <row r="33" spans="1:3" x14ac:dyDescent="0.2">
      <c r="A33" s="646" t="s">
        <v>429</v>
      </c>
      <c r="B33" s="647" t="s">
        <v>731</v>
      </c>
      <c r="C33" s="645" t="s">
        <v>690</v>
      </c>
    </row>
    <row r="34" spans="1:3" x14ac:dyDescent="0.2">
      <c r="A34" s="646" t="s">
        <v>597</v>
      </c>
      <c r="B34" s="647" t="s">
        <v>731</v>
      </c>
      <c r="C34" s="645" t="s">
        <v>690</v>
      </c>
    </row>
    <row r="35" spans="1:3" x14ac:dyDescent="0.2">
      <c r="A35" s="646" t="s">
        <v>430</v>
      </c>
      <c r="B35" s="644" t="s">
        <v>728</v>
      </c>
      <c r="C35" s="645" t="s">
        <v>690</v>
      </c>
    </row>
    <row r="36" spans="1:3" x14ac:dyDescent="0.2">
      <c r="A36" s="646" t="s">
        <v>431</v>
      </c>
      <c r="B36" s="644" t="s">
        <v>728</v>
      </c>
      <c r="C36" s="645" t="s">
        <v>690</v>
      </c>
    </row>
    <row r="37" spans="1:3" x14ac:dyDescent="0.2">
      <c r="A37" s="646" t="s">
        <v>432</v>
      </c>
      <c r="B37" s="647" t="s">
        <v>184</v>
      </c>
      <c r="C37" s="645" t="s">
        <v>690</v>
      </c>
    </row>
    <row r="38" spans="1:3" x14ac:dyDescent="0.2">
      <c r="A38" s="646" t="s">
        <v>433</v>
      </c>
      <c r="B38" s="647" t="s">
        <v>734</v>
      </c>
      <c r="C38" s="645" t="s">
        <v>690</v>
      </c>
    </row>
    <row r="39" spans="1:3" x14ac:dyDescent="0.2">
      <c r="A39" s="646" t="s">
        <v>434</v>
      </c>
      <c r="B39" s="647" t="s">
        <v>734</v>
      </c>
      <c r="C39" s="645" t="s">
        <v>690</v>
      </c>
    </row>
    <row r="40" spans="1:3" x14ac:dyDescent="0.2">
      <c r="A40" s="646" t="s">
        <v>747</v>
      </c>
      <c r="B40" s="647" t="s">
        <v>741</v>
      </c>
      <c r="C40" s="645" t="s">
        <v>690</v>
      </c>
    </row>
    <row r="41" spans="1:3" x14ac:dyDescent="0.2">
      <c r="A41" s="646" t="s">
        <v>748</v>
      </c>
      <c r="B41" s="647" t="s">
        <v>731</v>
      </c>
      <c r="C41" s="645" t="s">
        <v>690</v>
      </c>
    </row>
    <row r="42" spans="1:3" x14ac:dyDescent="0.2">
      <c r="A42" s="646" t="s">
        <v>749</v>
      </c>
      <c r="B42" s="644" t="s">
        <v>728</v>
      </c>
      <c r="C42" s="645" t="s">
        <v>690</v>
      </c>
    </row>
    <row r="43" spans="1:3" x14ac:dyDescent="0.2">
      <c r="A43" s="646" t="s">
        <v>435</v>
      </c>
      <c r="B43" s="647" t="s">
        <v>750</v>
      </c>
      <c r="C43" s="645" t="s">
        <v>690</v>
      </c>
    </row>
    <row r="44" spans="1:3" x14ac:dyDescent="0.2">
      <c r="A44" s="646" t="s">
        <v>436</v>
      </c>
      <c r="B44" s="644" t="s">
        <v>728</v>
      </c>
      <c r="C44" s="645" t="s">
        <v>690</v>
      </c>
    </row>
    <row r="45" spans="1:3" x14ac:dyDescent="0.2">
      <c r="A45" s="646" t="s">
        <v>437</v>
      </c>
      <c r="B45" s="647" t="s">
        <v>184</v>
      </c>
      <c r="C45" s="645" t="s">
        <v>690</v>
      </c>
    </row>
    <row r="46" spans="1:3" x14ac:dyDescent="0.2">
      <c r="A46" s="646" t="s">
        <v>751</v>
      </c>
      <c r="B46" s="647" t="s">
        <v>741</v>
      </c>
      <c r="C46" s="645" t="s">
        <v>691</v>
      </c>
    </row>
    <row r="47" spans="1:3" x14ac:dyDescent="0.2">
      <c r="A47" s="646" t="s">
        <v>438</v>
      </c>
      <c r="B47" s="647" t="s">
        <v>752</v>
      </c>
      <c r="C47" s="645" t="s">
        <v>690</v>
      </c>
    </row>
    <row r="48" spans="1:3" x14ac:dyDescent="0.2">
      <c r="A48" s="646" t="s">
        <v>439</v>
      </c>
      <c r="B48" s="644" t="s">
        <v>728</v>
      </c>
      <c r="C48" s="645" t="s">
        <v>690</v>
      </c>
    </row>
    <row r="49" spans="1:3" x14ac:dyDescent="0.2">
      <c r="A49" s="646" t="s">
        <v>440</v>
      </c>
      <c r="B49" s="644" t="s">
        <v>728</v>
      </c>
      <c r="C49" s="645" t="s">
        <v>690</v>
      </c>
    </row>
    <row r="50" spans="1:3" x14ac:dyDescent="0.2">
      <c r="A50" s="646" t="s">
        <v>441</v>
      </c>
      <c r="B50" s="647" t="s">
        <v>733</v>
      </c>
      <c r="C50" s="645" t="s">
        <v>690</v>
      </c>
    </row>
    <row r="51" spans="1:3" x14ac:dyDescent="0.2">
      <c r="A51" s="646" t="s">
        <v>753</v>
      </c>
      <c r="B51" s="647" t="s">
        <v>183</v>
      </c>
      <c r="C51" s="645" t="s">
        <v>690</v>
      </c>
    </row>
    <row r="52" spans="1:3" x14ac:dyDescent="0.2">
      <c r="A52" s="646" t="s">
        <v>442</v>
      </c>
      <c r="B52" s="647" t="s">
        <v>596</v>
      </c>
      <c r="C52" s="645" t="s">
        <v>690</v>
      </c>
    </row>
    <row r="53" spans="1:3" x14ac:dyDescent="0.2">
      <c r="A53" s="646" t="s">
        <v>443</v>
      </c>
      <c r="B53" s="647" t="s">
        <v>596</v>
      </c>
      <c r="C53" s="645" t="s">
        <v>690</v>
      </c>
    </row>
    <row r="54" spans="1:3" x14ac:dyDescent="0.2">
      <c r="A54" s="646" t="s">
        <v>444</v>
      </c>
      <c r="B54" s="647" t="s">
        <v>752</v>
      </c>
      <c r="C54" s="645" t="s">
        <v>690</v>
      </c>
    </row>
    <row r="55" spans="1:3" x14ac:dyDescent="0.2">
      <c r="A55" s="646" t="s">
        <v>445</v>
      </c>
      <c r="B55" s="647" t="s">
        <v>741</v>
      </c>
      <c r="C55" s="645" t="s">
        <v>690</v>
      </c>
    </row>
    <row r="56" spans="1:3" x14ac:dyDescent="0.2">
      <c r="A56" s="646" t="s">
        <v>446</v>
      </c>
      <c r="B56" s="647" t="s">
        <v>596</v>
      </c>
      <c r="C56" s="645" t="s">
        <v>690</v>
      </c>
    </row>
    <row r="57" spans="1:3" x14ac:dyDescent="0.2">
      <c r="A57" s="646" t="s">
        <v>447</v>
      </c>
      <c r="B57" s="647" t="s">
        <v>734</v>
      </c>
      <c r="C57" s="645" t="s">
        <v>690</v>
      </c>
    </row>
    <row r="58" spans="1:3" x14ac:dyDescent="0.2">
      <c r="A58" s="646" t="s">
        <v>448</v>
      </c>
      <c r="B58" s="647" t="s">
        <v>741</v>
      </c>
      <c r="C58" s="645" t="s">
        <v>690</v>
      </c>
    </row>
    <row r="59" spans="1:3" x14ac:dyDescent="0.2">
      <c r="A59" s="646" t="s">
        <v>754</v>
      </c>
      <c r="B59" s="647" t="s">
        <v>741</v>
      </c>
      <c r="C59" s="645" t="s">
        <v>690</v>
      </c>
    </row>
    <row r="60" spans="1:3" x14ac:dyDescent="0.2">
      <c r="A60" s="646" t="s">
        <v>449</v>
      </c>
      <c r="B60" s="647" t="s">
        <v>741</v>
      </c>
      <c r="C60" s="645" t="s">
        <v>690</v>
      </c>
    </row>
    <row r="61" spans="1:3" x14ac:dyDescent="0.2">
      <c r="A61" s="646" t="s">
        <v>450</v>
      </c>
      <c r="B61" s="647" t="s">
        <v>596</v>
      </c>
      <c r="C61" s="645" t="s">
        <v>690</v>
      </c>
    </row>
    <row r="62" spans="1:3" x14ac:dyDescent="0.2">
      <c r="A62" s="646" t="s">
        <v>451</v>
      </c>
      <c r="B62" s="647" t="s">
        <v>183</v>
      </c>
      <c r="C62" s="645" t="s">
        <v>690</v>
      </c>
    </row>
    <row r="63" spans="1:3" x14ac:dyDescent="0.2">
      <c r="A63" s="646" t="s">
        <v>598</v>
      </c>
      <c r="B63" s="647" t="s">
        <v>741</v>
      </c>
      <c r="C63" s="645" t="s">
        <v>690</v>
      </c>
    </row>
    <row r="64" spans="1:3" x14ac:dyDescent="0.2">
      <c r="A64" s="646" t="s">
        <v>452</v>
      </c>
      <c r="B64" s="647" t="s">
        <v>734</v>
      </c>
      <c r="C64" s="645" t="s">
        <v>690</v>
      </c>
    </row>
    <row r="65" spans="1:3" x14ac:dyDescent="0.2">
      <c r="A65" s="646" t="s">
        <v>453</v>
      </c>
      <c r="B65" s="647" t="s">
        <v>733</v>
      </c>
      <c r="C65" s="645" t="s">
        <v>690</v>
      </c>
    </row>
    <row r="66" spans="1:3" x14ac:dyDescent="0.2">
      <c r="A66" s="646" t="s">
        <v>755</v>
      </c>
      <c r="B66" s="647" t="s">
        <v>731</v>
      </c>
      <c r="C66" s="645" t="s">
        <v>690</v>
      </c>
    </row>
    <row r="67" spans="1:3" x14ac:dyDescent="0.2">
      <c r="A67" s="646" t="s">
        <v>756</v>
      </c>
      <c r="B67" s="647" t="s">
        <v>741</v>
      </c>
      <c r="C67" s="645" t="s">
        <v>690</v>
      </c>
    </row>
    <row r="68" spans="1:3" x14ac:dyDescent="0.2">
      <c r="A68" s="646" t="s">
        <v>454</v>
      </c>
      <c r="B68" s="647" t="s">
        <v>733</v>
      </c>
      <c r="C68" s="645" t="s">
        <v>690</v>
      </c>
    </row>
    <row r="69" spans="1:3" x14ac:dyDescent="0.2">
      <c r="A69" s="646" t="s">
        <v>455</v>
      </c>
      <c r="B69" s="644" t="s">
        <v>728</v>
      </c>
      <c r="C69" s="645" t="s">
        <v>690</v>
      </c>
    </row>
    <row r="70" spans="1:3" x14ac:dyDescent="0.2">
      <c r="A70" s="646" t="s">
        <v>456</v>
      </c>
      <c r="B70" s="647" t="s">
        <v>750</v>
      </c>
      <c r="C70" s="645" t="s">
        <v>690</v>
      </c>
    </row>
    <row r="71" spans="1:3" x14ac:dyDescent="0.2">
      <c r="A71" s="646" t="s">
        <v>457</v>
      </c>
      <c r="B71" s="647" t="s">
        <v>752</v>
      </c>
      <c r="C71" s="645" t="s">
        <v>690</v>
      </c>
    </row>
    <row r="72" spans="1:3" x14ac:dyDescent="0.2">
      <c r="A72" s="646" t="s">
        <v>458</v>
      </c>
      <c r="B72" s="644" t="s">
        <v>728</v>
      </c>
      <c r="C72" s="645" t="s">
        <v>690</v>
      </c>
    </row>
    <row r="73" spans="1:3" x14ac:dyDescent="0.2">
      <c r="A73" s="646" t="s">
        <v>459</v>
      </c>
      <c r="B73" s="647" t="s">
        <v>752</v>
      </c>
      <c r="C73" s="645" t="s">
        <v>690</v>
      </c>
    </row>
    <row r="74" spans="1:3" x14ac:dyDescent="0.2">
      <c r="A74" s="646" t="s">
        <v>460</v>
      </c>
      <c r="B74" s="647" t="s">
        <v>733</v>
      </c>
      <c r="C74" s="645" t="s">
        <v>690</v>
      </c>
    </row>
    <row r="75" spans="1:3" x14ac:dyDescent="0.2">
      <c r="A75" s="646" t="s">
        <v>461</v>
      </c>
      <c r="B75" s="647" t="s">
        <v>736</v>
      </c>
      <c r="C75" s="645" t="s">
        <v>690</v>
      </c>
    </row>
    <row r="76" spans="1:3" x14ac:dyDescent="0.2">
      <c r="A76" s="646" t="s">
        <v>462</v>
      </c>
      <c r="B76" s="647" t="s">
        <v>733</v>
      </c>
      <c r="C76" s="645" t="s">
        <v>690</v>
      </c>
    </row>
    <row r="77" spans="1:3" x14ac:dyDescent="0.2">
      <c r="A77" s="646" t="s">
        <v>463</v>
      </c>
      <c r="B77" s="647" t="s">
        <v>736</v>
      </c>
      <c r="C77" s="645" t="s">
        <v>690</v>
      </c>
    </row>
    <row r="78" spans="1:3" x14ac:dyDescent="0.2">
      <c r="A78" s="646" t="s">
        <v>757</v>
      </c>
      <c r="B78" s="647" t="s">
        <v>741</v>
      </c>
      <c r="C78" s="645" t="s">
        <v>690</v>
      </c>
    </row>
    <row r="79" spans="1:3" x14ac:dyDescent="0.2">
      <c r="A79" s="646" t="s">
        <v>464</v>
      </c>
      <c r="B79" s="647" t="s">
        <v>733</v>
      </c>
      <c r="C79" s="645" t="s">
        <v>690</v>
      </c>
    </row>
    <row r="80" spans="1:3" x14ac:dyDescent="0.2">
      <c r="A80" s="646" t="s">
        <v>758</v>
      </c>
      <c r="B80" s="647" t="s">
        <v>734</v>
      </c>
      <c r="C80" s="645" t="s">
        <v>690</v>
      </c>
    </row>
    <row r="81" spans="1:3" x14ac:dyDescent="0.2">
      <c r="A81" s="646" t="s">
        <v>759</v>
      </c>
      <c r="B81" s="647" t="s">
        <v>741</v>
      </c>
      <c r="C81" s="645" t="s">
        <v>690</v>
      </c>
    </row>
    <row r="82" spans="1:3" x14ac:dyDescent="0.2">
      <c r="A82" s="646" t="s">
        <v>465</v>
      </c>
      <c r="B82" s="647" t="s">
        <v>741</v>
      </c>
      <c r="C82" s="645" t="s">
        <v>690</v>
      </c>
    </row>
    <row r="83" spans="1:3" x14ac:dyDescent="0.2">
      <c r="A83" s="646" t="s">
        <v>466</v>
      </c>
      <c r="B83" s="647" t="s">
        <v>733</v>
      </c>
      <c r="C83" s="645" t="s">
        <v>690</v>
      </c>
    </row>
    <row r="84" spans="1:3" x14ac:dyDescent="0.2">
      <c r="A84" s="646" t="s">
        <v>467</v>
      </c>
      <c r="B84" s="647" t="s">
        <v>733</v>
      </c>
      <c r="C84" s="645" t="s">
        <v>690</v>
      </c>
    </row>
    <row r="85" spans="1:3" x14ac:dyDescent="0.2">
      <c r="A85" s="646" t="s">
        <v>468</v>
      </c>
      <c r="B85" s="644" t="s">
        <v>728</v>
      </c>
      <c r="C85" s="645" t="s">
        <v>690</v>
      </c>
    </row>
    <row r="86" spans="1:3" x14ac:dyDescent="0.2">
      <c r="A86" s="646" t="s">
        <v>469</v>
      </c>
      <c r="B86" s="644" t="s">
        <v>728</v>
      </c>
      <c r="C86" s="645" t="s">
        <v>690</v>
      </c>
    </row>
    <row r="87" spans="1:3" x14ac:dyDescent="0.2">
      <c r="A87" s="646" t="s">
        <v>760</v>
      </c>
      <c r="B87" s="647" t="s">
        <v>596</v>
      </c>
      <c r="C87" s="645" t="s">
        <v>690</v>
      </c>
    </row>
    <row r="88" spans="1:3" x14ac:dyDescent="0.2">
      <c r="A88" s="646" t="s">
        <v>761</v>
      </c>
      <c r="B88" s="647" t="s">
        <v>596</v>
      </c>
      <c r="C88" s="645" t="s">
        <v>690</v>
      </c>
    </row>
    <row r="89" spans="1:3" x14ac:dyDescent="0.2">
      <c r="A89" s="646" t="s">
        <v>762</v>
      </c>
      <c r="B89" s="647" t="s">
        <v>741</v>
      </c>
      <c r="C89" s="645" t="s">
        <v>690</v>
      </c>
    </row>
    <row r="90" spans="1:3" x14ac:dyDescent="0.2">
      <c r="A90" s="646" t="s">
        <v>470</v>
      </c>
      <c r="B90" s="644" t="s">
        <v>728</v>
      </c>
      <c r="C90" s="645" t="s">
        <v>690</v>
      </c>
    </row>
    <row r="91" spans="1:3" x14ac:dyDescent="0.2">
      <c r="A91" s="646" t="s">
        <v>471</v>
      </c>
      <c r="B91" s="647" t="s">
        <v>596</v>
      </c>
      <c r="C91" s="645" t="s">
        <v>690</v>
      </c>
    </row>
    <row r="92" spans="1:3" x14ac:dyDescent="0.2">
      <c r="A92" s="646" t="s">
        <v>763</v>
      </c>
      <c r="B92" s="647" t="s">
        <v>734</v>
      </c>
      <c r="C92" s="645" t="s">
        <v>690</v>
      </c>
    </row>
    <row r="93" spans="1:3" x14ac:dyDescent="0.2">
      <c r="A93" s="646" t="s">
        <v>472</v>
      </c>
      <c r="B93" s="647" t="s">
        <v>596</v>
      </c>
      <c r="C93" s="645" t="s">
        <v>690</v>
      </c>
    </row>
    <row r="94" spans="1:3" x14ac:dyDescent="0.2">
      <c r="A94" s="646" t="s">
        <v>473</v>
      </c>
      <c r="B94" s="647" t="s">
        <v>184</v>
      </c>
      <c r="C94" s="645" t="s">
        <v>690</v>
      </c>
    </row>
    <row r="95" spans="1:3" x14ac:dyDescent="0.2">
      <c r="A95" s="646" t="s">
        <v>474</v>
      </c>
      <c r="B95" s="647" t="s">
        <v>731</v>
      </c>
      <c r="C95" s="645" t="s">
        <v>690</v>
      </c>
    </row>
    <row r="96" spans="1:3" x14ac:dyDescent="0.2">
      <c r="A96" s="646" t="s">
        <v>475</v>
      </c>
      <c r="B96" s="647" t="s">
        <v>736</v>
      </c>
      <c r="C96" s="645" t="s">
        <v>690</v>
      </c>
    </row>
    <row r="97" spans="1:3" ht="25.5" x14ac:dyDescent="0.2">
      <c r="A97" s="648" t="s">
        <v>764</v>
      </c>
      <c r="B97" s="647" t="s">
        <v>731</v>
      </c>
      <c r="C97" s="645" t="s">
        <v>690</v>
      </c>
    </row>
    <row r="98" spans="1:3" x14ac:dyDescent="0.2">
      <c r="A98" s="646" t="s">
        <v>476</v>
      </c>
      <c r="B98" s="644" t="s">
        <v>728</v>
      </c>
      <c r="C98" s="645" t="s">
        <v>690</v>
      </c>
    </row>
    <row r="99" spans="1:3" x14ac:dyDescent="0.2">
      <c r="A99" s="646" t="s">
        <v>477</v>
      </c>
      <c r="B99" s="644" t="s">
        <v>728</v>
      </c>
      <c r="C99" s="645" t="s">
        <v>690</v>
      </c>
    </row>
    <row r="100" spans="1:3" x14ac:dyDescent="0.2">
      <c r="A100" s="646" t="s">
        <v>765</v>
      </c>
      <c r="B100" s="647" t="s">
        <v>741</v>
      </c>
      <c r="C100" s="645" t="s">
        <v>690</v>
      </c>
    </row>
    <row r="101" spans="1:3" x14ac:dyDescent="0.2">
      <c r="A101" s="646" t="s">
        <v>478</v>
      </c>
      <c r="B101" s="644" t="s">
        <v>728</v>
      </c>
      <c r="C101" s="645" t="s">
        <v>690</v>
      </c>
    </row>
    <row r="102" spans="1:3" x14ac:dyDescent="0.2">
      <c r="A102" s="646" t="s">
        <v>479</v>
      </c>
      <c r="B102" s="647" t="s">
        <v>596</v>
      </c>
      <c r="C102" s="645" t="s">
        <v>690</v>
      </c>
    </row>
    <row r="103" spans="1:3" x14ac:dyDescent="0.2">
      <c r="A103" s="646" t="s">
        <v>480</v>
      </c>
      <c r="B103" s="647" t="s">
        <v>184</v>
      </c>
      <c r="C103" s="645" t="s">
        <v>690</v>
      </c>
    </row>
    <row r="104" spans="1:3" x14ac:dyDescent="0.2">
      <c r="A104" s="646" t="s">
        <v>481</v>
      </c>
      <c r="B104" s="647" t="s">
        <v>741</v>
      </c>
      <c r="C104" s="645" t="s">
        <v>690</v>
      </c>
    </row>
    <row r="105" spans="1:3" x14ac:dyDescent="0.2">
      <c r="A105" s="646" t="s">
        <v>482</v>
      </c>
      <c r="B105" s="644" t="s">
        <v>728</v>
      </c>
      <c r="C105" s="645" t="s">
        <v>690</v>
      </c>
    </row>
    <row r="106" spans="1:3" x14ac:dyDescent="0.2">
      <c r="A106" s="646" t="s">
        <v>483</v>
      </c>
      <c r="B106" s="647" t="s">
        <v>741</v>
      </c>
      <c r="C106" s="645" t="s">
        <v>690</v>
      </c>
    </row>
    <row r="107" spans="1:3" x14ac:dyDescent="0.2">
      <c r="A107" s="646" t="s">
        <v>766</v>
      </c>
      <c r="B107" s="647" t="s">
        <v>731</v>
      </c>
      <c r="C107" s="645" t="s">
        <v>690</v>
      </c>
    </row>
    <row r="108" spans="1:3" x14ac:dyDescent="0.2">
      <c r="A108" s="646" t="s">
        <v>767</v>
      </c>
      <c r="B108" s="647" t="s">
        <v>596</v>
      </c>
      <c r="C108" s="645" t="s">
        <v>690</v>
      </c>
    </row>
    <row r="109" spans="1:3" x14ac:dyDescent="0.2">
      <c r="A109" s="646" t="s">
        <v>484</v>
      </c>
      <c r="B109" s="647" t="s">
        <v>736</v>
      </c>
      <c r="C109" s="645" t="s">
        <v>690</v>
      </c>
    </row>
    <row r="110" spans="1:3" x14ac:dyDescent="0.2">
      <c r="A110" s="646" t="s">
        <v>485</v>
      </c>
      <c r="B110" s="647" t="s">
        <v>750</v>
      </c>
      <c r="C110" s="645" t="s">
        <v>690</v>
      </c>
    </row>
    <row r="111" spans="1:3" x14ac:dyDescent="0.2">
      <c r="A111" s="646" t="s">
        <v>486</v>
      </c>
      <c r="B111" s="647" t="s">
        <v>733</v>
      </c>
      <c r="C111" s="645" t="s">
        <v>690</v>
      </c>
    </row>
    <row r="112" spans="1:3" x14ac:dyDescent="0.2">
      <c r="A112" s="646" t="s">
        <v>487</v>
      </c>
      <c r="B112" s="647" t="s">
        <v>733</v>
      </c>
      <c r="C112" s="645" t="s">
        <v>690</v>
      </c>
    </row>
    <row r="113" spans="1:3" x14ac:dyDescent="0.2">
      <c r="A113" s="646" t="s">
        <v>488</v>
      </c>
      <c r="B113" s="647" t="s">
        <v>750</v>
      </c>
      <c r="C113" s="645" t="s">
        <v>690</v>
      </c>
    </row>
    <row r="114" spans="1:3" x14ac:dyDescent="0.2">
      <c r="A114" s="646" t="s">
        <v>489</v>
      </c>
      <c r="B114" s="647" t="s">
        <v>733</v>
      </c>
      <c r="C114" s="645" t="s">
        <v>690</v>
      </c>
    </row>
    <row r="115" spans="1:3" x14ac:dyDescent="0.2">
      <c r="A115" s="646" t="s">
        <v>490</v>
      </c>
      <c r="B115" s="647" t="s">
        <v>741</v>
      </c>
      <c r="C115" s="645" t="s">
        <v>690</v>
      </c>
    </row>
    <row r="116" spans="1:3" x14ac:dyDescent="0.2">
      <c r="A116" s="646" t="s">
        <v>768</v>
      </c>
      <c r="B116" s="647" t="s">
        <v>736</v>
      </c>
      <c r="C116" s="645" t="s">
        <v>690</v>
      </c>
    </row>
    <row r="117" spans="1:3" x14ac:dyDescent="0.2">
      <c r="A117" s="646" t="s">
        <v>769</v>
      </c>
      <c r="B117" s="647" t="s">
        <v>731</v>
      </c>
      <c r="C117" s="645" t="s">
        <v>690</v>
      </c>
    </row>
    <row r="118" spans="1:3" x14ac:dyDescent="0.2">
      <c r="A118" s="646" t="s">
        <v>491</v>
      </c>
      <c r="B118" s="647" t="s">
        <v>731</v>
      </c>
      <c r="C118" s="645" t="s">
        <v>690</v>
      </c>
    </row>
    <row r="119" spans="1:3" x14ac:dyDescent="0.2">
      <c r="A119" s="646" t="s">
        <v>492</v>
      </c>
      <c r="B119" s="647" t="s">
        <v>731</v>
      </c>
      <c r="C119" s="645" t="s">
        <v>690</v>
      </c>
    </row>
    <row r="120" spans="1:3" x14ac:dyDescent="0.2">
      <c r="A120" s="646" t="s">
        <v>493</v>
      </c>
      <c r="B120" s="647" t="s">
        <v>752</v>
      </c>
      <c r="C120" s="645" t="s">
        <v>690</v>
      </c>
    </row>
    <row r="121" spans="1:3" x14ac:dyDescent="0.2">
      <c r="A121" s="646" t="s">
        <v>494</v>
      </c>
      <c r="B121" s="647" t="s">
        <v>731</v>
      </c>
      <c r="C121" s="645" t="s">
        <v>690</v>
      </c>
    </row>
    <row r="122" spans="1:3" x14ac:dyDescent="0.2">
      <c r="A122" s="646" t="s">
        <v>495</v>
      </c>
      <c r="B122" s="644" t="s">
        <v>728</v>
      </c>
      <c r="C122" s="645" t="s">
        <v>690</v>
      </c>
    </row>
    <row r="123" spans="1:3" x14ac:dyDescent="0.2">
      <c r="A123" s="646" t="s">
        <v>496</v>
      </c>
      <c r="B123" s="647" t="s">
        <v>183</v>
      </c>
      <c r="C123" s="645" t="s">
        <v>690</v>
      </c>
    </row>
    <row r="124" spans="1:3" x14ac:dyDescent="0.2">
      <c r="A124" s="646" t="s">
        <v>497</v>
      </c>
      <c r="B124" s="647" t="s">
        <v>741</v>
      </c>
      <c r="C124" s="645" t="s">
        <v>690</v>
      </c>
    </row>
    <row r="125" spans="1:3" x14ac:dyDescent="0.2">
      <c r="A125" s="646" t="s">
        <v>770</v>
      </c>
      <c r="B125" s="647" t="s">
        <v>731</v>
      </c>
      <c r="C125" s="645" t="s">
        <v>690</v>
      </c>
    </row>
    <row r="126" spans="1:3" x14ac:dyDescent="0.2">
      <c r="A126" s="646" t="s">
        <v>771</v>
      </c>
      <c r="B126" s="644" t="s">
        <v>728</v>
      </c>
      <c r="C126" s="645" t="s">
        <v>690</v>
      </c>
    </row>
    <row r="127" spans="1:3" x14ac:dyDescent="0.2">
      <c r="A127" s="646" t="s">
        <v>498</v>
      </c>
      <c r="B127" s="647" t="s">
        <v>734</v>
      </c>
      <c r="C127" s="645" t="s">
        <v>690</v>
      </c>
    </row>
    <row r="128" spans="1:3" x14ac:dyDescent="0.2">
      <c r="A128" s="646" t="s">
        <v>772</v>
      </c>
      <c r="B128" s="647" t="s">
        <v>731</v>
      </c>
      <c r="C128" s="645" t="s">
        <v>690</v>
      </c>
    </row>
    <row r="129" spans="1:6" x14ac:dyDescent="0.2">
      <c r="A129" s="646" t="s">
        <v>773</v>
      </c>
      <c r="B129" s="647" t="s">
        <v>741</v>
      </c>
      <c r="C129" s="645" t="s">
        <v>690</v>
      </c>
      <c r="F129" s="340"/>
    </row>
    <row r="130" spans="1:6" x14ac:dyDescent="0.2">
      <c r="A130" s="646" t="s">
        <v>499</v>
      </c>
      <c r="B130" s="647" t="s">
        <v>744</v>
      </c>
      <c r="C130" s="645" t="s">
        <v>690</v>
      </c>
    </row>
    <row r="131" spans="1:6" x14ac:dyDescent="0.2">
      <c r="A131" s="646" t="s">
        <v>599</v>
      </c>
      <c r="B131" s="647" t="s">
        <v>596</v>
      </c>
      <c r="C131" s="645" t="s">
        <v>690</v>
      </c>
    </row>
    <row r="132" spans="1:6" x14ac:dyDescent="0.2">
      <c r="A132" s="646" t="s">
        <v>500</v>
      </c>
      <c r="B132" s="644" t="s">
        <v>728</v>
      </c>
      <c r="C132" s="645" t="s">
        <v>690</v>
      </c>
    </row>
    <row r="133" spans="1:6" x14ac:dyDescent="0.2">
      <c r="A133" s="646" t="s">
        <v>501</v>
      </c>
      <c r="B133" s="647" t="s">
        <v>183</v>
      </c>
      <c r="C133" s="645" t="s">
        <v>690</v>
      </c>
    </row>
    <row r="134" spans="1:6" x14ac:dyDescent="0.2">
      <c r="A134" s="646" t="s">
        <v>502</v>
      </c>
      <c r="B134" s="647" t="s">
        <v>184</v>
      </c>
      <c r="C134" s="645" t="s">
        <v>690</v>
      </c>
    </row>
    <row r="135" spans="1:6" x14ac:dyDescent="0.2">
      <c r="A135" s="646" t="s">
        <v>503</v>
      </c>
      <c r="B135" s="647" t="s">
        <v>184</v>
      </c>
      <c r="C135" s="645" t="s">
        <v>690</v>
      </c>
    </row>
    <row r="136" spans="1:6" x14ac:dyDescent="0.2">
      <c r="A136" s="646" t="s">
        <v>774</v>
      </c>
      <c r="B136" s="647" t="s">
        <v>731</v>
      </c>
      <c r="C136" s="645" t="s">
        <v>690</v>
      </c>
    </row>
    <row r="137" spans="1:6" x14ac:dyDescent="0.2">
      <c r="A137" s="646" t="s">
        <v>504</v>
      </c>
      <c r="B137" s="647" t="s">
        <v>596</v>
      </c>
      <c r="C137" s="645" t="s">
        <v>690</v>
      </c>
    </row>
    <row r="138" spans="1:6" x14ac:dyDescent="0.2">
      <c r="A138" s="646" t="s">
        <v>505</v>
      </c>
      <c r="B138" s="647" t="s">
        <v>184</v>
      </c>
      <c r="C138" s="645" t="s">
        <v>690</v>
      </c>
    </row>
    <row r="139" spans="1:6" x14ac:dyDescent="0.2">
      <c r="A139" s="646" t="s">
        <v>775</v>
      </c>
      <c r="B139" s="647" t="s">
        <v>741</v>
      </c>
      <c r="C139" s="645" t="s">
        <v>690</v>
      </c>
    </row>
    <row r="140" spans="1:6" x14ac:dyDescent="0.2">
      <c r="A140" s="646" t="s">
        <v>506</v>
      </c>
      <c r="B140" s="647" t="s">
        <v>744</v>
      </c>
      <c r="C140" s="645" t="s">
        <v>690</v>
      </c>
    </row>
    <row r="141" spans="1:6" x14ac:dyDescent="0.2">
      <c r="A141" s="646" t="s">
        <v>776</v>
      </c>
      <c r="B141" s="647" t="s">
        <v>731</v>
      </c>
      <c r="C141" s="645" t="s">
        <v>690</v>
      </c>
    </row>
    <row r="142" spans="1:6" x14ac:dyDescent="0.2">
      <c r="A142" s="646" t="s">
        <v>507</v>
      </c>
      <c r="B142" s="647" t="s">
        <v>731</v>
      </c>
      <c r="C142" s="645" t="s">
        <v>690</v>
      </c>
    </row>
    <row r="143" spans="1:6" x14ac:dyDescent="0.2">
      <c r="A143" s="646" t="s">
        <v>508</v>
      </c>
      <c r="B143" s="647" t="s">
        <v>736</v>
      </c>
      <c r="C143" s="645" t="s">
        <v>690</v>
      </c>
    </row>
    <row r="144" spans="1:6" x14ac:dyDescent="0.2">
      <c r="A144" s="646" t="s">
        <v>777</v>
      </c>
      <c r="B144" s="647" t="s">
        <v>741</v>
      </c>
      <c r="C144" s="645" t="s">
        <v>690</v>
      </c>
    </row>
    <row r="145" spans="1:3" x14ac:dyDescent="0.2">
      <c r="A145" s="646" t="s">
        <v>509</v>
      </c>
      <c r="B145" s="647" t="s">
        <v>184</v>
      </c>
      <c r="C145" s="645" t="s">
        <v>690</v>
      </c>
    </row>
    <row r="146" spans="1:3" x14ac:dyDescent="0.2">
      <c r="A146" s="646" t="s">
        <v>510</v>
      </c>
      <c r="B146" s="644" t="s">
        <v>728</v>
      </c>
      <c r="C146" s="645" t="s">
        <v>690</v>
      </c>
    </row>
    <row r="147" spans="1:3" x14ac:dyDescent="0.2">
      <c r="A147" s="646" t="s">
        <v>511</v>
      </c>
      <c r="B147" s="647" t="s">
        <v>741</v>
      </c>
      <c r="C147" s="645" t="s">
        <v>690</v>
      </c>
    </row>
    <row r="148" spans="1:3" x14ac:dyDescent="0.2">
      <c r="A148" s="646" t="s">
        <v>512</v>
      </c>
      <c r="B148" s="644" t="s">
        <v>728</v>
      </c>
      <c r="C148" s="645" t="s">
        <v>690</v>
      </c>
    </row>
    <row r="149" spans="1:3" x14ac:dyDescent="0.2">
      <c r="A149" s="646" t="s">
        <v>513</v>
      </c>
      <c r="B149" s="647" t="s">
        <v>734</v>
      </c>
      <c r="C149" s="645" t="s">
        <v>690</v>
      </c>
    </row>
    <row r="150" spans="1:3" x14ac:dyDescent="0.2">
      <c r="A150" s="646" t="s">
        <v>514</v>
      </c>
      <c r="B150" s="644" t="s">
        <v>728</v>
      </c>
      <c r="C150" s="645" t="s">
        <v>690</v>
      </c>
    </row>
    <row r="151" spans="1:3" x14ac:dyDescent="0.2">
      <c r="A151" s="646" t="s">
        <v>778</v>
      </c>
      <c r="B151" s="647" t="s">
        <v>183</v>
      </c>
      <c r="C151" s="645" t="s">
        <v>690</v>
      </c>
    </row>
    <row r="152" spans="1:3" x14ac:dyDescent="0.2">
      <c r="A152" s="646" t="s">
        <v>515</v>
      </c>
      <c r="B152" s="644" t="s">
        <v>728</v>
      </c>
      <c r="C152" s="645" t="s">
        <v>690</v>
      </c>
    </row>
    <row r="153" spans="1:3" x14ac:dyDescent="0.2">
      <c r="A153" s="646" t="s">
        <v>779</v>
      </c>
      <c r="B153" s="647" t="s">
        <v>736</v>
      </c>
      <c r="C153" s="645" t="s">
        <v>690</v>
      </c>
    </row>
    <row r="154" spans="1:3" x14ac:dyDescent="0.2">
      <c r="A154" s="646" t="s">
        <v>516</v>
      </c>
      <c r="B154" s="647" t="s">
        <v>734</v>
      </c>
      <c r="C154" s="645" t="s">
        <v>690</v>
      </c>
    </row>
    <row r="155" spans="1:3" x14ac:dyDescent="0.2">
      <c r="A155" s="646" t="s">
        <v>517</v>
      </c>
      <c r="B155" s="644" t="s">
        <v>728</v>
      </c>
      <c r="C155" s="645" t="s">
        <v>690</v>
      </c>
    </row>
    <row r="156" spans="1:3" x14ac:dyDescent="0.2">
      <c r="A156" s="646" t="s">
        <v>518</v>
      </c>
      <c r="B156" s="647" t="s">
        <v>183</v>
      </c>
      <c r="C156" s="645" t="s">
        <v>690</v>
      </c>
    </row>
    <row r="157" spans="1:3" x14ac:dyDescent="0.2">
      <c r="A157" s="646" t="s">
        <v>519</v>
      </c>
      <c r="B157" s="647" t="s">
        <v>183</v>
      </c>
      <c r="C157" s="645" t="s">
        <v>690</v>
      </c>
    </row>
    <row r="158" spans="1:3" x14ac:dyDescent="0.2">
      <c r="A158" s="646" t="s">
        <v>780</v>
      </c>
      <c r="B158" s="647" t="s">
        <v>752</v>
      </c>
      <c r="C158" s="645" t="s">
        <v>690</v>
      </c>
    </row>
    <row r="159" spans="1:3" x14ac:dyDescent="0.2">
      <c r="A159" s="646" t="s">
        <v>520</v>
      </c>
      <c r="B159" s="647" t="s">
        <v>736</v>
      </c>
      <c r="C159" s="645" t="s">
        <v>690</v>
      </c>
    </row>
    <row r="160" spans="1:3" x14ac:dyDescent="0.2">
      <c r="A160" s="646" t="s">
        <v>521</v>
      </c>
      <c r="B160" s="644" t="s">
        <v>728</v>
      </c>
      <c r="C160" s="645" t="s">
        <v>690</v>
      </c>
    </row>
    <row r="161" spans="1:3" x14ac:dyDescent="0.2">
      <c r="A161" s="646" t="s">
        <v>522</v>
      </c>
      <c r="B161" s="647" t="s">
        <v>596</v>
      </c>
      <c r="C161" s="645" t="s">
        <v>690</v>
      </c>
    </row>
    <row r="162" spans="1:3" x14ac:dyDescent="0.2">
      <c r="A162" s="646" t="s">
        <v>781</v>
      </c>
      <c r="B162" s="644" t="s">
        <v>728</v>
      </c>
      <c r="C162" s="645" t="s">
        <v>690</v>
      </c>
    </row>
    <row r="163" spans="1:3" x14ac:dyDescent="0.2">
      <c r="A163" s="646" t="s">
        <v>523</v>
      </c>
      <c r="B163" s="647" t="s">
        <v>736</v>
      </c>
      <c r="C163" s="645" t="s">
        <v>690</v>
      </c>
    </row>
    <row r="164" spans="1:3" ht="25.5" x14ac:dyDescent="0.2">
      <c r="A164" s="648" t="s">
        <v>782</v>
      </c>
      <c r="B164" s="647" t="s">
        <v>744</v>
      </c>
      <c r="C164" s="645" t="s">
        <v>690</v>
      </c>
    </row>
    <row r="165" spans="1:3" x14ac:dyDescent="0.2">
      <c r="A165" s="646" t="s">
        <v>524</v>
      </c>
      <c r="B165" s="644" t="s">
        <v>728</v>
      </c>
      <c r="C165" s="645" t="s">
        <v>690</v>
      </c>
    </row>
    <row r="166" spans="1:3" x14ac:dyDescent="0.2">
      <c r="A166" s="646" t="s">
        <v>783</v>
      </c>
      <c r="B166" s="647" t="s">
        <v>744</v>
      </c>
      <c r="C166" s="645" t="s">
        <v>690</v>
      </c>
    </row>
    <row r="167" spans="1:3" x14ac:dyDescent="0.2">
      <c r="A167" s="646" t="s">
        <v>525</v>
      </c>
      <c r="B167" s="644" t="s">
        <v>728</v>
      </c>
      <c r="C167" s="645" t="s">
        <v>690</v>
      </c>
    </row>
    <row r="168" spans="1:3" x14ac:dyDescent="0.2">
      <c r="A168" s="646" t="s">
        <v>526</v>
      </c>
      <c r="B168" s="647" t="s">
        <v>736</v>
      </c>
      <c r="C168" s="645" t="s">
        <v>690</v>
      </c>
    </row>
    <row r="169" spans="1:3" x14ac:dyDescent="0.2">
      <c r="A169" s="646" t="s">
        <v>527</v>
      </c>
      <c r="B169" s="644" t="s">
        <v>728</v>
      </c>
      <c r="C169" s="645" t="s">
        <v>690</v>
      </c>
    </row>
    <row r="170" spans="1:3" x14ac:dyDescent="0.2">
      <c r="A170" s="646" t="s">
        <v>784</v>
      </c>
      <c r="B170" s="647" t="s">
        <v>731</v>
      </c>
      <c r="C170" s="645" t="s">
        <v>690</v>
      </c>
    </row>
    <row r="171" spans="1:3" x14ac:dyDescent="0.2">
      <c r="A171" s="646" t="s">
        <v>528</v>
      </c>
      <c r="B171" s="647" t="s">
        <v>734</v>
      </c>
      <c r="C171" s="645" t="s">
        <v>690</v>
      </c>
    </row>
    <row r="172" spans="1:3" x14ac:dyDescent="0.2">
      <c r="A172" s="646" t="s">
        <v>529</v>
      </c>
      <c r="B172" s="644" t="s">
        <v>728</v>
      </c>
      <c r="C172" s="645" t="s">
        <v>690</v>
      </c>
    </row>
    <row r="173" spans="1:3" x14ac:dyDescent="0.2">
      <c r="A173" s="646" t="s">
        <v>530</v>
      </c>
      <c r="B173" s="647" t="s">
        <v>750</v>
      </c>
      <c r="C173" s="645" t="s">
        <v>690</v>
      </c>
    </row>
    <row r="174" spans="1:3" x14ac:dyDescent="0.2">
      <c r="A174" s="646" t="s">
        <v>531</v>
      </c>
      <c r="B174" s="647" t="s">
        <v>752</v>
      </c>
      <c r="C174" s="645" t="s">
        <v>690</v>
      </c>
    </row>
    <row r="175" spans="1:3" x14ac:dyDescent="0.2">
      <c r="A175" s="646" t="s">
        <v>532</v>
      </c>
      <c r="B175" s="644" t="s">
        <v>728</v>
      </c>
      <c r="C175" s="645" t="s">
        <v>690</v>
      </c>
    </row>
    <row r="176" spans="1:3" x14ac:dyDescent="0.2">
      <c r="A176" s="646" t="s">
        <v>533</v>
      </c>
      <c r="B176" s="644" t="s">
        <v>728</v>
      </c>
      <c r="C176" s="645" t="s">
        <v>690</v>
      </c>
    </row>
    <row r="177" spans="1:3" x14ac:dyDescent="0.2">
      <c r="A177" s="646" t="s">
        <v>785</v>
      </c>
      <c r="B177" s="647" t="s">
        <v>734</v>
      </c>
      <c r="C177" s="645" t="s">
        <v>690</v>
      </c>
    </row>
    <row r="178" spans="1:3" x14ac:dyDescent="0.2">
      <c r="A178" s="646" t="s">
        <v>534</v>
      </c>
      <c r="B178" s="644" t="s">
        <v>728</v>
      </c>
      <c r="C178" s="645" t="s">
        <v>690</v>
      </c>
    </row>
    <row r="179" spans="1:3" x14ac:dyDescent="0.2">
      <c r="A179" s="646" t="s">
        <v>535</v>
      </c>
      <c r="B179" s="647" t="s">
        <v>750</v>
      </c>
      <c r="C179" s="645" t="s">
        <v>690</v>
      </c>
    </row>
    <row r="180" spans="1:3" x14ac:dyDescent="0.2">
      <c r="A180" s="646" t="s">
        <v>536</v>
      </c>
      <c r="B180" s="644" t="s">
        <v>728</v>
      </c>
      <c r="C180" s="645" t="s">
        <v>690</v>
      </c>
    </row>
    <row r="181" spans="1:3" x14ac:dyDescent="0.2">
      <c r="A181" s="646" t="s">
        <v>537</v>
      </c>
      <c r="B181" s="647" t="s">
        <v>734</v>
      </c>
      <c r="C181" s="645" t="s">
        <v>690</v>
      </c>
    </row>
    <row r="182" spans="1:3" x14ac:dyDescent="0.2">
      <c r="A182" s="646" t="s">
        <v>786</v>
      </c>
      <c r="B182" s="647" t="s">
        <v>744</v>
      </c>
      <c r="C182" s="645" t="s">
        <v>690</v>
      </c>
    </row>
    <row r="183" spans="1:3" x14ac:dyDescent="0.2">
      <c r="A183" s="646" t="s">
        <v>538</v>
      </c>
      <c r="B183" s="647" t="s">
        <v>733</v>
      </c>
      <c r="C183" s="645" t="s">
        <v>690</v>
      </c>
    </row>
    <row r="184" spans="1:3" x14ac:dyDescent="0.2">
      <c r="A184" s="646" t="s">
        <v>539</v>
      </c>
      <c r="B184" s="644" t="s">
        <v>728</v>
      </c>
      <c r="C184" s="645" t="s">
        <v>690</v>
      </c>
    </row>
    <row r="185" spans="1:3" x14ac:dyDescent="0.2">
      <c r="A185" s="646" t="s">
        <v>540</v>
      </c>
      <c r="B185" s="644" t="s">
        <v>728</v>
      </c>
      <c r="C185" s="645" t="s">
        <v>690</v>
      </c>
    </row>
    <row r="186" spans="1:3" x14ac:dyDescent="0.2">
      <c r="A186" s="646" t="s">
        <v>541</v>
      </c>
      <c r="B186" s="647" t="s">
        <v>733</v>
      </c>
      <c r="C186" s="645" t="s">
        <v>690</v>
      </c>
    </row>
    <row r="187" spans="1:3" x14ac:dyDescent="0.2">
      <c r="A187" s="646" t="s">
        <v>542</v>
      </c>
      <c r="B187" s="644" t="s">
        <v>728</v>
      </c>
      <c r="C187" s="645" t="s">
        <v>690</v>
      </c>
    </row>
    <row r="188" spans="1:3" x14ac:dyDescent="0.2">
      <c r="A188" s="646" t="s">
        <v>543</v>
      </c>
      <c r="B188" s="647" t="s">
        <v>752</v>
      </c>
      <c r="C188" s="645" t="s">
        <v>690</v>
      </c>
    </row>
    <row r="189" spans="1:3" x14ac:dyDescent="0.2">
      <c r="A189" s="646" t="s">
        <v>544</v>
      </c>
      <c r="B189" s="647" t="s">
        <v>752</v>
      </c>
      <c r="C189" s="645" t="s">
        <v>690</v>
      </c>
    </row>
    <row r="190" spans="1:3" x14ac:dyDescent="0.2">
      <c r="A190" s="646" t="s">
        <v>545</v>
      </c>
      <c r="B190" s="647" t="s">
        <v>734</v>
      </c>
      <c r="C190" s="645" t="s">
        <v>690</v>
      </c>
    </row>
    <row r="191" spans="1:3" x14ac:dyDescent="0.2">
      <c r="A191" s="646" t="s">
        <v>787</v>
      </c>
      <c r="B191" s="647" t="s">
        <v>731</v>
      </c>
      <c r="C191" s="645" t="s">
        <v>690</v>
      </c>
    </row>
    <row r="192" spans="1:3" x14ac:dyDescent="0.2">
      <c r="A192" s="646" t="s">
        <v>546</v>
      </c>
      <c r="B192" s="644" t="s">
        <v>728</v>
      </c>
      <c r="C192" s="645" t="s">
        <v>690</v>
      </c>
    </row>
    <row r="193" spans="1:3" ht="25.5" x14ac:dyDescent="0.2">
      <c r="A193" s="648" t="s">
        <v>788</v>
      </c>
      <c r="B193" s="647" t="s">
        <v>741</v>
      </c>
      <c r="C193" s="645" t="s">
        <v>690</v>
      </c>
    </row>
    <row r="194" spans="1:3" x14ac:dyDescent="0.2">
      <c r="A194" s="646" t="s">
        <v>547</v>
      </c>
      <c r="B194" s="647" t="s">
        <v>734</v>
      </c>
      <c r="C194" s="645" t="s">
        <v>690</v>
      </c>
    </row>
    <row r="195" spans="1:3" x14ac:dyDescent="0.2">
      <c r="A195" s="646" t="s">
        <v>789</v>
      </c>
      <c r="B195" s="647" t="s">
        <v>731</v>
      </c>
      <c r="C195" s="645" t="s">
        <v>690</v>
      </c>
    </row>
    <row r="196" spans="1:3" x14ac:dyDescent="0.2">
      <c r="A196" s="646" t="s">
        <v>548</v>
      </c>
      <c r="B196" s="644" t="s">
        <v>728</v>
      </c>
      <c r="C196" s="645" t="s">
        <v>690</v>
      </c>
    </row>
    <row r="197" spans="1:3" x14ac:dyDescent="0.2">
      <c r="A197" s="646" t="s">
        <v>549</v>
      </c>
      <c r="B197" s="647" t="s">
        <v>741</v>
      </c>
      <c r="C197" s="645" t="s">
        <v>690</v>
      </c>
    </row>
    <row r="198" spans="1:3" x14ac:dyDescent="0.2">
      <c r="A198" s="646" t="s">
        <v>550</v>
      </c>
      <c r="B198" s="647" t="s">
        <v>596</v>
      </c>
      <c r="C198" s="645" t="s">
        <v>690</v>
      </c>
    </row>
    <row r="199" spans="1:3" x14ac:dyDescent="0.2">
      <c r="A199" s="646" t="s">
        <v>551</v>
      </c>
      <c r="B199" s="647" t="s">
        <v>741</v>
      </c>
      <c r="C199" s="645" t="s">
        <v>690</v>
      </c>
    </row>
    <row r="200" spans="1:3" x14ac:dyDescent="0.2">
      <c r="A200" s="646" t="s">
        <v>790</v>
      </c>
      <c r="B200" s="647" t="s">
        <v>184</v>
      </c>
      <c r="C200" s="645" t="s">
        <v>690</v>
      </c>
    </row>
    <row r="201" spans="1:3" x14ac:dyDescent="0.2">
      <c r="A201" s="646" t="s">
        <v>552</v>
      </c>
      <c r="B201" s="644" t="s">
        <v>728</v>
      </c>
      <c r="C201" s="645" t="s">
        <v>690</v>
      </c>
    </row>
    <row r="202" spans="1:3" x14ac:dyDescent="0.2">
      <c r="A202" s="646" t="s">
        <v>791</v>
      </c>
      <c r="B202" s="647" t="s">
        <v>752</v>
      </c>
      <c r="C202" s="645" t="s">
        <v>690</v>
      </c>
    </row>
    <row r="203" spans="1:3" x14ac:dyDescent="0.2">
      <c r="A203" s="646" t="s">
        <v>792</v>
      </c>
      <c r="B203" s="647" t="s">
        <v>752</v>
      </c>
      <c r="C203" s="645" t="s">
        <v>690</v>
      </c>
    </row>
    <row r="204" spans="1:3" x14ac:dyDescent="0.2">
      <c r="A204" s="646" t="s">
        <v>793</v>
      </c>
      <c r="B204" s="647" t="s">
        <v>731</v>
      </c>
      <c r="C204" s="645" t="s">
        <v>690</v>
      </c>
    </row>
    <row r="205" spans="1:3" x14ac:dyDescent="0.2">
      <c r="A205" s="646" t="s">
        <v>553</v>
      </c>
      <c r="B205" s="647" t="s">
        <v>731</v>
      </c>
      <c r="C205" s="645" t="s">
        <v>690</v>
      </c>
    </row>
    <row r="206" spans="1:3" x14ac:dyDescent="0.2">
      <c r="A206" s="646" t="s">
        <v>554</v>
      </c>
      <c r="B206" s="647" t="s">
        <v>752</v>
      </c>
      <c r="C206" s="645" t="s">
        <v>690</v>
      </c>
    </row>
    <row r="207" spans="1:3" x14ac:dyDescent="0.2">
      <c r="A207" s="646" t="s">
        <v>555</v>
      </c>
      <c r="B207" s="647" t="s">
        <v>741</v>
      </c>
      <c r="C207" s="645" t="s">
        <v>690</v>
      </c>
    </row>
    <row r="208" spans="1:3" x14ac:dyDescent="0.2">
      <c r="A208" s="646" t="s">
        <v>794</v>
      </c>
      <c r="B208" s="647" t="s">
        <v>731</v>
      </c>
      <c r="C208" s="645" t="s">
        <v>690</v>
      </c>
    </row>
    <row r="209" spans="1:3" x14ac:dyDescent="0.2">
      <c r="A209" s="646" t="s">
        <v>795</v>
      </c>
      <c r="B209" s="647" t="s">
        <v>744</v>
      </c>
      <c r="C209" s="645" t="s">
        <v>690</v>
      </c>
    </row>
    <row r="210" spans="1:3" x14ac:dyDescent="0.2">
      <c r="A210" s="646" t="s">
        <v>796</v>
      </c>
      <c r="B210" s="647" t="s">
        <v>731</v>
      </c>
      <c r="C210" s="645" t="s">
        <v>690</v>
      </c>
    </row>
    <row r="211" spans="1:3" x14ac:dyDescent="0.2">
      <c r="A211" s="646" t="s">
        <v>556</v>
      </c>
      <c r="B211" s="644" t="s">
        <v>728</v>
      </c>
      <c r="C211" s="645" t="s">
        <v>690</v>
      </c>
    </row>
    <row r="212" spans="1:3" x14ac:dyDescent="0.2">
      <c r="A212" s="646" t="s">
        <v>557</v>
      </c>
      <c r="B212" s="647" t="s">
        <v>741</v>
      </c>
      <c r="C212" s="645" t="s">
        <v>692</v>
      </c>
    </row>
    <row r="213" spans="1:3" x14ac:dyDescent="0.2">
      <c r="A213" s="646" t="s">
        <v>797</v>
      </c>
      <c r="B213" s="647" t="s">
        <v>750</v>
      </c>
      <c r="C213" s="645" t="s">
        <v>690</v>
      </c>
    </row>
    <row r="214" spans="1:3" x14ac:dyDescent="0.2">
      <c r="A214" s="646" t="s">
        <v>558</v>
      </c>
      <c r="B214" s="647" t="s">
        <v>736</v>
      </c>
      <c r="C214" s="645" t="s">
        <v>690</v>
      </c>
    </row>
    <row r="215" spans="1:3" x14ac:dyDescent="0.2">
      <c r="A215" s="646" t="s">
        <v>559</v>
      </c>
      <c r="B215" s="644" t="s">
        <v>728</v>
      </c>
      <c r="C215" s="645" t="s">
        <v>690</v>
      </c>
    </row>
    <row r="216" spans="1:3" x14ac:dyDescent="0.2">
      <c r="A216" s="646" t="s">
        <v>560</v>
      </c>
      <c r="B216" s="647" t="s">
        <v>752</v>
      </c>
      <c r="C216" s="645" t="s">
        <v>690</v>
      </c>
    </row>
    <row r="217" spans="1:3" x14ac:dyDescent="0.2">
      <c r="A217" s="646" t="s">
        <v>798</v>
      </c>
      <c r="B217" s="647" t="s">
        <v>734</v>
      </c>
      <c r="C217" s="645" t="s">
        <v>690</v>
      </c>
    </row>
    <row r="218" spans="1:3" x14ac:dyDescent="0.2">
      <c r="A218" s="646" t="s">
        <v>799</v>
      </c>
      <c r="B218" s="647" t="s">
        <v>752</v>
      </c>
      <c r="C218" s="645" t="s">
        <v>690</v>
      </c>
    </row>
    <row r="219" spans="1:3" x14ac:dyDescent="0.2">
      <c r="A219" s="646" t="s">
        <v>561</v>
      </c>
      <c r="B219" s="647" t="s">
        <v>733</v>
      </c>
      <c r="C219" s="645" t="s">
        <v>690</v>
      </c>
    </row>
    <row r="220" spans="1:3" x14ac:dyDescent="0.2">
      <c r="A220" s="646" t="s">
        <v>800</v>
      </c>
      <c r="B220" s="647" t="s">
        <v>736</v>
      </c>
      <c r="C220" s="645" t="s">
        <v>690</v>
      </c>
    </row>
    <row r="221" spans="1:3" x14ac:dyDescent="0.2">
      <c r="A221" s="646" t="s">
        <v>801</v>
      </c>
      <c r="B221" s="647" t="s">
        <v>731</v>
      </c>
      <c r="C221" s="645" t="s">
        <v>690</v>
      </c>
    </row>
    <row r="222" spans="1:3" x14ac:dyDescent="0.2">
      <c r="A222" s="646" t="s">
        <v>562</v>
      </c>
      <c r="B222" s="647" t="s">
        <v>736</v>
      </c>
      <c r="C222" s="645" t="s">
        <v>690</v>
      </c>
    </row>
    <row r="223" spans="1:3" x14ac:dyDescent="0.2">
      <c r="A223" s="646" t="s">
        <v>802</v>
      </c>
      <c r="B223" s="647" t="s">
        <v>596</v>
      </c>
      <c r="C223" s="645" t="s">
        <v>690</v>
      </c>
    </row>
    <row r="224" spans="1:3" x14ac:dyDescent="0.2">
      <c r="A224" s="646" t="s">
        <v>803</v>
      </c>
      <c r="B224" s="644" t="s">
        <v>728</v>
      </c>
      <c r="C224" s="645" t="s">
        <v>690</v>
      </c>
    </row>
    <row r="225" spans="1:3" x14ac:dyDescent="0.2">
      <c r="A225" s="646" t="s">
        <v>563</v>
      </c>
      <c r="B225" s="644" t="s">
        <v>728</v>
      </c>
      <c r="C225" s="645" t="s">
        <v>690</v>
      </c>
    </row>
    <row r="226" spans="1:3" x14ac:dyDescent="0.2">
      <c r="A226" s="646" t="s">
        <v>564</v>
      </c>
      <c r="B226" s="647" t="s">
        <v>752</v>
      </c>
      <c r="C226" s="645" t="s">
        <v>690</v>
      </c>
    </row>
    <row r="227" spans="1:3" x14ac:dyDescent="0.2">
      <c r="A227" s="646" t="s">
        <v>804</v>
      </c>
      <c r="B227" s="647" t="s">
        <v>736</v>
      </c>
      <c r="C227" s="645" t="s">
        <v>690</v>
      </c>
    </row>
    <row r="228" spans="1:3" x14ac:dyDescent="0.2">
      <c r="A228" s="646" t="s">
        <v>565</v>
      </c>
      <c r="B228" s="644" t="s">
        <v>728</v>
      </c>
      <c r="C228" s="645" t="s">
        <v>690</v>
      </c>
    </row>
    <row r="229" spans="1:3" x14ac:dyDescent="0.2">
      <c r="A229" s="646" t="s">
        <v>566</v>
      </c>
      <c r="B229" s="647" t="s">
        <v>752</v>
      </c>
      <c r="C229" s="645" t="s">
        <v>690</v>
      </c>
    </row>
    <row r="230" spans="1:3" x14ac:dyDescent="0.2">
      <c r="A230" s="646" t="s">
        <v>805</v>
      </c>
      <c r="B230" s="647" t="s">
        <v>731</v>
      </c>
      <c r="C230" s="645" t="s">
        <v>690</v>
      </c>
    </row>
    <row r="231" spans="1:3" x14ac:dyDescent="0.2">
      <c r="A231" s="646" t="s">
        <v>567</v>
      </c>
      <c r="B231" s="644" t="s">
        <v>728</v>
      </c>
      <c r="C231" s="645" t="s">
        <v>690</v>
      </c>
    </row>
    <row r="232" spans="1:3" x14ac:dyDescent="0.2">
      <c r="A232" s="646" t="s">
        <v>568</v>
      </c>
      <c r="B232" s="644" t="s">
        <v>728</v>
      </c>
      <c r="C232" s="645" t="s">
        <v>690</v>
      </c>
    </row>
    <row r="233" spans="1:3" x14ac:dyDescent="0.2">
      <c r="A233" s="646" t="s">
        <v>569</v>
      </c>
      <c r="B233" s="644" t="s">
        <v>728</v>
      </c>
      <c r="C233" s="645" t="s">
        <v>690</v>
      </c>
    </row>
    <row r="234" spans="1:3" x14ac:dyDescent="0.2">
      <c r="A234" s="646" t="s">
        <v>570</v>
      </c>
      <c r="B234" s="647" t="s">
        <v>596</v>
      </c>
      <c r="C234" s="645" t="s">
        <v>690</v>
      </c>
    </row>
    <row r="235" spans="1:3" x14ac:dyDescent="0.2">
      <c r="A235" s="646" t="s">
        <v>571</v>
      </c>
      <c r="B235" s="647" t="s">
        <v>752</v>
      </c>
      <c r="C235" s="645" t="s">
        <v>690</v>
      </c>
    </row>
    <row r="236" spans="1:3" x14ac:dyDescent="0.2">
      <c r="A236" s="646" t="s">
        <v>572</v>
      </c>
      <c r="B236" s="647" t="s">
        <v>741</v>
      </c>
      <c r="C236" s="645" t="s">
        <v>690</v>
      </c>
    </row>
    <row r="237" spans="1:3" x14ac:dyDescent="0.2">
      <c r="A237" s="646" t="s">
        <v>573</v>
      </c>
      <c r="B237" s="647" t="s">
        <v>734</v>
      </c>
      <c r="C237" s="645" t="s">
        <v>690</v>
      </c>
    </row>
    <row r="238" spans="1:3" x14ac:dyDescent="0.2">
      <c r="A238" s="646" t="s">
        <v>574</v>
      </c>
      <c r="B238" s="644" t="s">
        <v>728</v>
      </c>
      <c r="C238" s="645" t="s">
        <v>690</v>
      </c>
    </row>
    <row r="239" spans="1:3" x14ac:dyDescent="0.2">
      <c r="A239" s="646" t="s">
        <v>575</v>
      </c>
      <c r="B239" s="644" t="s">
        <v>728</v>
      </c>
      <c r="C239" s="645" t="s">
        <v>690</v>
      </c>
    </row>
    <row r="240" spans="1:3" x14ac:dyDescent="0.2">
      <c r="A240" s="646" t="s">
        <v>413</v>
      </c>
      <c r="B240" s="647" t="s">
        <v>733</v>
      </c>
      <c r="C240" s="645" t="s">
        <v>692</v>
      </c>
    </row>
    <row r="241" spans="1:3" x14ac:dyDescent="0.2">
      <c r="A241" s="646" t="s">
        <v>576</v>
      </c>
      <c r="B241" s="647" t="s">
        <v>733</v>
      </c>
      <c r="C241" s="645" t="s">
        <v>690</v>
      </c>
    </row>
    <row r="242" spans="1:3" x14ac:dyDescent="0.2">
      <c r="A242" s="646" t="s">
        <v>577</v>
      </c>
      <c r="B242" s="647" t="s">
        <v>734</v>
      </c>
      <c r="C242" s="645" t="s">
        <v>690</v>
      </c>
    </row>
    <row r="243" spans="1:3" x14ac:dyDescent="0.2">
      <c r="A243" s="646" t="s">
        <v>806</v>
      </c>
      <c r="B243" s="647" t="s">
        <v>184</v>
      </c>
      <c r="C243" s="645" t="s">
        <v>690</v>
      </c>
    </row>
    <row r="244" spans="1:3" x14ac:dyDescent="0.2">
      <c r="A244" s="646" t="s">
        <v>807</v>
      </c>
      <c r="B244" s="647" t="s">
        <v>752</v>
      </c>
      <c r="C244" s="645" t="s">
        <v>690</v>
      </c>
    </row>
    <row r="245" spans="1:3" x14ac:dyDescent="0.2">
      <c r="A245" s="646" t="s">
        <v>578</v>
      </c>
      <c r="B245" s="647" t="s">
        <v>741</v>
      </c>
      <c r="C245" s="645" t="s">
        <v>690</v>
      </c>
    </row>
    <row r="246" spans="1:3" x14ac:dyDescent="0.2">
      <c r="A246" s="646" t="s">
        <v>579</v>
      </c>
      <c r="B246" s="647" t="s">
        <v>744</v>
      </c>
      <c r="C246" s="645" t="s">
        <v>690</v>
      </c>
    </row>
    <row r="247" spans="1:3" x14ac:dyDescent="0.2">
      <c r="A247" s="646" t="s">
        <v>808</v>
      </c>
      <c r="B247" s="647" t="s">
        <v>752</v>
      </c>
      <c r="C247" s="645" t="s">
        <v>690</v>
      </c>
    </row>
    <row r="248" spans="1:3" x14ac:dyDescent="0.2">
      <c r="A248" s="646" t="s">
        <v>809</v>
      </c>
      <c r="B248" s="647" t="s">
        <v>596</v>
      </c>
      <c r="C248" s="645" t="s">
        <v>690</v>
      </c>
    </row>
    <row r="249" spans="1:3" x14ac:dyDescent="0.2">
      <c r="A249" s="646" t="s">
        <v>810</v>
      </c>
      <c r="B249" s="647" t="s">
        <v>184</v>
      </c>
      <c r="C249" s="645" t="s">
        <v>690</v>
      </c>
    </row>
    <row r="250" spans="1:3" x14ac:dyDescent="0.2">
      <c r="A250" s="646" t="s">
        <v>580</v>
      </c>
      <c r="B250" s="647" t="s">
        <v>744</v>
      </c>
      <c r="C250" s="645" t="s">
        <v>690</v>
      </c>
    </row>
    <row r="251" spans="1:3" x14ac:dyDescent="0.2">
      <c r="A251" s="646" t="s">
        <v>581</v>
      </c>
      <c r="B251" s="647" t="s">
        <v>744</v>
      </c>
      <c r="C251" s="645" t="s">
        <v>690</v>
      </c>
    </row>
    <row r="252" spans="1:3" x14ac:dyDescent="0.2">
      <c r="A252" s="646" t="s">
        <v>811</v>
      </c>
      <c r="B252" s="647" t="s">
        <v>596</v>
      </c>
      <c r="C252" s="645" t="s">
        <v>690</v>
      </c>
    </row>
    <row r="253" spans="1:3" x14ac:dyDescent="0.2">
      <c r="A253" s="646" t="s">
        <v>582</v>
      </c>
      <c r="B253" s="647" t="s">
        <v>744</v>
      </c>
      <c r="C253" s="645" t="s">
        <v>690</v>
      </c>
    </row>
    <row r="254" spans="1:3" x14ac:dyDescent="0.2">
      <c r="A254" s="646" t="s">
        <v>812</v>
      </c>
      <c r="B254" s="647" t="s">
        <v>731</v>
      </c>
      <c r="C254" s="645" t="s">
        <v>690</v>
      </c>
    </row>
    <row r="255" spans="1:3" x14ac:dyDescent="0.2">
      <c r="A255" s="646" t="s">
        <v>583</v>
      </c>
      <c r="B255" s="647" t="s">
        <v>734</v>
      </c>
      <c r="C255" s="645" t="s">
        <v>690</v>
      </c>
    </row>
    <row r="256" spans="1:3" x14ac:dyDescent="0.2">
      <c r="A256" s="646" t="s">
        <v>813</v>
      </c>
      <c r="B256" s="647" t="s">
        <v>731</v>
      </c>
      <c r="C256" s="645" t="s">
        <v>690</v>
      </c>
    </row>
    <row r="257" spans="1:3" x14ac:dyDescent="0.2">
      <c r="A257" s="646" t="s">
        <v>814</v>
      </c>
      <c r="B257" s="647" t="s">
        <v>741</v>
      </c>
      <c r="C257" s="645" t="s">
        <v>691</v>
      </c>
    </row>
    <row r="258" spans="1:3" x14ac:dyDescent="0.2">
      <c r="A258" s="646" t="s">
        <v>815</v>
      </c>
      <c r="B258" s="647" t="s">
        <v>741</v>
      </c>
      <c r="C258" s="645" t="s">
        <v>690</v>
      </c>
    </row>
    <row r="259" spans="1:3" x14ac:dyDescent="0.2">
      <c r="A259" s="646" t="s">
        <v>816</v>
      </c>
      <c r="B259" s="644" t="s">
        <v>728</v>
      </c>
      <c r="C259" s="645" t="s">
        <v>690</v>
      </c>
    </row>
    <row r="260" spans="1:3" x14ac:dyDescent="0.2">
      <c r="A260" s="646" t="s">
        <v>584</v>
      </c>
      <c r="B260" s="647" t="s">
        <v>733</v>
      </c>
      <c r="C260" s="645" t="s">
        <v>690</v>
      </c>
    </row>
    <row r="261" spans="1:3" x14ac:dyDescent="0.2">
      <c r="A261" s="646" t="s">
        <v>585</v>
      </c>
      <c r="B261" s="644" t="s">
        <v>728</v>
      </c>
      <c r="C261" s="645" t="s">
        <v>690</v>
      </c>
    </row>
    <row r="262" spans="1:3" x14ac:dyDescent="0.2">
      <c r="A262" s="646" t="s">
        <v>817</v>
      </c>
      <c r="B262" s="647" t="s">
        <v>731</v>
      </c>
      <c r="C262" s="645" t="s">
        <v>690</v>
      </c>
    </row>
    <row r="263" spans="1:3" x14ac:dyDescent="0.2">
      <c r="A263" s="646" t="s">
        <v>586</v>
      </c>
      <c r="B263" s="647" t="s">
        <v>750</v>
      </c>
      <c r="C263" s="645" t="s">
        <v>690</v>
      </c>
    </row>
    <row r="264" spans="1:3" x14ac:dyDescent="0.2">
      <c r="A264" s="646" t="s">
        <v>587</v>
      </c>
      <c r="B264" s="644" t="s">
        <v>728</v>
      </c>
      <c r="C264" s="645" t="s">
        <v>690</v>
      </c>
    </row>
    <row r="265" spans="1:3" x14ac:dyDescent="0.2">
      <c r="A265" s="646" t="s">
        <v>588</v>
      </c>
      <c r="B265" s="644" t="s">
        <v>728</v>
      </c>
      <c r="C265" s="645" t="s">
        <v>690</v>
      </c>
    </row>
    <row r="266" spans="1:3" x14ac:dyDescent="0.2">
      <c r="A266" s="646" t="s">
        <v>818</v>
      </c>
      <c r="B266" s="647" t="s">
        <v>741</v>
      </c>
      <c r="C266" s="645" t="s">
        <v>690</v>
      </c>
    </row>
    <row r="267" spans="1:3" x14ac:dyDescent="0.2">
      <c r="A267" s="646" t="s">
        <v>589</v>
      </c>
      <c r="B267" s="647" t="s">
        <v>736</v>
      </c>
      <c r="C267" s="645" t="s">
        <v>690</v>
      </c>
    </row>
    <row r="268" spans="1:3" x14ac:dyDescent="0.2">
      <c r="A268" s="646" t="s">
        <v>819</v>
      </c>
      <c r="B268" s="647" t="s">
        <v>741</v>
      </c>
      <c r="C268" s="645" t="s">
        <v>690</v>
      </c>
    </row>
    <row r="269" spans="1:3" x14ac:dyDescent="0.2">
      <c r="A269" s="646" t="s">
        <v>590</v>
      </c>
      <c r="B269" s="647" t="s">
        <v>184</v>
      </c>
      <c r="C269" s="645" t="s">
        <v>690</v>
      </c>
    </row>
    <row r="270" spans="1:3" x14ac:dyDescent="0.2">
      <c r="A270" s="646" t="s">
        <v>820</v>
      </c>
      <c r="B270" s="647" t="s">
        <v>741</v>
      </c>
      <c r="C270" s="645" t="s">
        <v>690</v>
      </c>
    </row>
    <row r="271" spans="1:3" x14ac:dyDescent="0.2">
      <c r="A271" s="646" t="s">
        <v>591</v>
      </c>
      <c r="B271" s="647" t="s">
        <v>596</v>
      </c>
      <c r="C271" s="645" t="s">
        <v>690</v>
      </c>
    </row>
    <row r="272" spans="1:3" x14ac:dyDescent="0.2">
      <c r="A272" s="646" t="s">
        <v>592</v>
      </c>
      <c r="B272" s="647" t="s">
        <v>596</v>
      </c>
      <c r="C272" s="645" t="s">
        <v>690</v>
      </c>
    </row>
    <row r="273" spans="1:3" x14ac:dyDescent="0.2">
      <c r="A273" s="646" t="s">
        <v>593</v>
      </c>
      <c r="B273" s="644" t="s">
        <v>728</v>
      </c>
      <c r="C273" s="645" t="s">
        <v>690</v>
      </c>
    </row>
  </sheetData>
  <sheetProtection algorithmName="SHA-512" hashValue="/37p0CEvuiXlyb+Y6mVvyh5E0HXV8tu9ZcdQKCGOu2fbN5tGpYutsqDI2BUPanh1NxEkhA8/DH0PvHBEmapYYA==" saltValue="fDqdDdrUNdGcWmElUmlSrw==" spinCount="100000" sheet="1" objects="1" scenarios="1"/>
  <autoFilter ref="A1:B1"/>
  <dataValidations count="3">
    <dataValidation type="list" allowBlank="1" showInputMessage="1" showErrorMessage="1" sqref="F80:F81 E18:E19 G18:G20 I18:I19 L18:L19 I50:I51">
      <formula1>"X,"</formula1>
    </dataValidation>
    <dataValidation type="list" allowBlank="1" showInputMessage="1" showErrorMessage="1" sqref="D52">
      <formula1>"S.L.,S.A.,S. Coop.,Com. Bienes, Sin Áni. Lucro, Colectiva, Comanditaria,"</formula1>
    </dataValidation>
    <dataValidation type="list" allowBlank="1" showInputMessage="1" showErrorMessage="1" sqref="H30:L40 H42:L43">
      <formula1>#REF!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B131"/>
  <sheetViews>
    <sheetView showGridLines="0" workbookViewId="0">
      <selection activeCell="B1" sqref="B1:M1"/>
    </sheetView>
  </sheetViews>
  <sheetFormatPr baseColWidth="10" defaultColWidth="11.42578125" defaultRowHeight="14.1" customHeight="1" x14ac:dyDescent="0.25"/>
  <cols>
    <col min="1" max="1" width="4.28515625" style="416" customWidth="1"/>
    <col min="2" max="2" width="2.7109375" style="45" customWidth="1"/>
    <col min="3" max="3" width="45" style="45" customWidth="1"/>
    <col min="4" max="4" width="3.42578125" style="45" customWidth="1"/>
    <col min="5" max="5" width="4.28515625" style="45" customWidth="1"/>
    <col min="6" max="7" width="3.5703125" style="45" customWidth="1"/>
    <col min="8" max="8" width="4.28515625" style="45" customWidth="1"/>
    <col min="9" max="9" width="17" style="45" customWidth="1"/>
    <col min="10" max="11" width="17.28515625" style="45" customWidth="1"/>
    <col min="12" max="12" width="14.5703125" style="45" customWidth="1"/>
    <col min="13" max="13" width="3.42578125" style="45" customWidth="1"/>
    <col min="14" max="14" width="2.85546875" style="370" customWidth="1"/>
    <col min="15" max="15" width="14.28515625" style="369" customWidth="1"/>
    <col min="16" max="16" width="14.5703125" style="369" customWidth="1"/>
    <col min="17" max="17" width="2.85546875" style="369" customWidth="1"/>
    <col min="18" max="28" width="11.42578125" style="369"/>
    <col min="29" max="16384" width="11.42578125" style="45"/>
  </cols>
  <sheetData>
    <row r="1" spans="1:28" ht="19.5" customHeight="1" x14ac:dyDescent="0.25">
      <c r="A1" s="369"/>
      <c r="B1" s="677" t="s">
        <v>654</v>
      </c>
      <c r="C1" s="677"/>
      <c r="D1" s="677"/>
      <c r="E1" s="677"/>
      <c r="F1" s="677"/>
      <c r="G1" s="677"/>
      <c r="H1" s="677"/>
      <c r="I1" s="677"/>
      <c r="J1" s="677"/>
      <c r="K1" s="677"/>
      <c r="L1" s="677"/>
      <c r="M1" s="677"/>
    </row>
    <row r="2" spans="1:28" ht="19.5" customHeight="1" x14ac:dyDescent="0.25">
      <c r="A2" s="369"/>
      <c r="B2" s="678" t="s">
        <v>719</v>
      </c>
      <c r="C2" s="678"/>
      <c r="D2" s="678"/>
      <c r="E2" s="678"/>
      <c r="F2" s="678"/>
      <c r="G2" s="678"/>
      <c r="H2" s="678"/>
      <c r="I2" s="678"/>
      <c r="J2" s="678"/>
      <c r="K2" s="678"/>
      <c r="L2" s="678"/>
      <c r="M2" s="678"/>
    </row>
    <row r="3" spans="1:28" ht="14.1" customHeight="1" x14ac:dyDescent="0.25">
      <c r="A3" s="369"/>
      <c r="B3" s="371"/>
      <c r="C3" s="371"/>
      <c r="D3" s="371"/>
      <c r="E3" s="371"/>
      <c r="F3" s="371"/>
      <c r="G3" s="371"/>
      <c r="H3" s="371"/>
      <c r="I3" s="371"/>
      <c r="J3" s="371"/>
      <c r="K3" s="371"/>
      <c r="L3" s="371"/>
      <c r="M3" s="371"/>
    </row>
    <row r="4" spans="1:28" s="367" customFormat="1" ht="16.5" customHeight="1" x14ac:dyDescent="0.25">
      <c r="A4" s="372"/>
      <c r="B4" s="373"/>
      <c r="C4" s="374"/>
      <c r="D4" s="374"/>
      <c r="E4" s="374"/>
      <c r="F4" s="374"/>
      <c r="G4" s="374"/>
      <c r="H4" s="374"/>
      <c r="I4" s="374"/>
      <c r="J4" s="374"/>
      <c r="K4" s="374"/>
      <c r="L4" s="374"/>
      <c r="M4" s="375"/>
      <c r="N4" s="376"/>
      <c r="O4" s="372"/>
      <c r="P4" s="372"/>
      <c r="Q4" s="372"/>
      <c r="R4" s="372"/>
      <c r="S4" s="372"/>
      <c r="T4" s="372"/>
      <c r="U4" s="372"/>
      <c r="V4" s="372"/>
      <c r="W4" s="372"/>
      <c r="X4" s="372"/>
      <c r="Y4" s="372"/>
      <c r="Z4" s="372"/>
      <c r="AA4" s="372"/>
      <c r="AB4" s="372"/>
    </row>
    <row r="5" spans="1:28" ht="15" customHeight="1" x14ac:dyDescent="0.25">
      <c r="A5" s="369"/>
      <c r="B5" s="377"/>
      <c r="C5" s="679" t="s">
        <v>618</v>
      </c>
      <c r="D5" s="679"/>
      <c r="E5" s="679"/>
      <c r="F5" s="679"/>
      <c r="G5" s="679"/>
      <c r="H5" s="679"/>
      <c r="I5" s="679"/>
      <c r="J5" s="679"/>
      <c r="K5" s="679"/>
      <c r="L5" s="679"/>
      <c r="M5" s="680"/>
    </row>
    <row r="6" spans="1:28" ht="15.95" customHeight="1" x14ac:dyDescent="0.25">
      <c r="A6" s="369"/>
      <c r="B6" s="377"/>
      <c r="C6" s="681"/>
      <c r="D6" s="682"/>
      <c r="E6" s="682"/>
      <c r="F6" s="682"/>
      <c r="G6" s="682"/>
      <c r="H6" s="682"/>
      <c r="I6" s="682"/>
      <c r="J6" s="682"/>
      <c r="K6" s="682"/>
      <c r="L6" s="683"/>
      <c r="M6" s="378"/>
    </row>
    <row r="7" spans="1:28" ht="6.95" customHeight="1" x14ac:dyDescent="0.25">
      <c r="A7" s="369"/>
      <c r="B7" s="377"/>
      <c r="C7" s="379"/>
      <c r="D7" s="379"/>
      <c r="E7" s="379"/>
      <c r="F7" s="379"/>
      <c r="G7" s="379"/>
      <c r="H7" s="379"/>
      <c r="I7" s="379"/>
      <c r="J7" s="379"/>
      <c r="K7" s="379"/>
      <c r="L7" s="379"/>
      <c r="M7" s="380"/>
    </row>
    <row r="8" spans="1:28" ht="15.95" customHeight="1" x14ac:dyDescent="0.25">
      <c r="A8" s="369"/>
      <c r="B8" s="377"/>
      <c r="C8" s="679" t="s">
        <v>619</v>
      </c>
      <c r="D8" s="679"/>
      <c r="E8" s="679"/>
      <c r="F8" s="679"/>
      <c r="G8" s="679"/>
      <c r="H8" s="679"/>
      <c r="I8" s="679"/>
      <c r="J8" s="679"/>
      <c r="K8" s="679"/>
      <c r="L8" s="679"/>
      <c r="M8" s="680"/>
    </row>
    <row r="9" spans="1:28" ht="31.5" customHeight="1" x14ac:dyDescent="0.25">
      <c r="A9" s="369"/>
      <c r="B9" s="377"/>
      <c r="C9" s="681"/>
      <c r="D9" s="682"/>
      <c r="E9" s="682"/>
      <c r="F9" s="682"/>
      <c r="G9" s="682"/>
      <c r="H9" s="682"/>
      <c r="I9" s="682"/>
      <c r="J9" s="682"/>
      <c r="K9" s="682"/>
      <c r="L9" s="683"/>
      <c r="M9" s="378"/>
    </row>
    <row r="10" spans="1:28" ht="9" customHeight="1" x14ac:dyDescent="0.25">
      <c r="A10" s="369"/>
      <c r="B10" s="381"/>
      <c r="C10" s="382"/>
      <c r="D10" s="382"/>
      <c r="E10" s="382"/>
      <c r="F10" s="382"/>
      <c r="G10" s="382"/>
      <c r="H10" s="382"/>
      <c r="I10" s="382"/>
      <c r="J10" s="382"/>
      <c r="K10" s="382"/>
      <c r="L10" s="382"/>
      <c r="M10" s="383"/>
    </row>
    <row r="11" spans="1:28" s="367" customFormat="1" ht="16.5" customHeight="1" x14ac:dyDescent="0.25">
      <c r="A11" s="384"/>
      <c r="B11" s="385"/>
      <c r="C11" s="385"/>
      <c r="D11" s="385"/>
      <c r="E11" s="385"/>
      <c r="F11" s="385"/>
      <c r="G11" s="385"/>
      <c r="H11" s="385"/>
      <c r="I11" s="385"/>
      <c r="J11" s="385"/>
      <c r="K11" s="385"/>
      <c r="L11" s="385"/>
      <c r="M11" s="385"/>
      <c r="N11" s="376"/>
      <c r="O11" s="372"/>
      <c r="P11" s="372"/>
      <c r="Q11" s="372"/>
      <c r="R11" s="372"/>
      <c r="S11" s="372"/>
      <c r="T11" s="372"/>
      <c r="U11" s="372"/>
      <c r="V11" s="372"/>
      <c r="W11" s="372"/>
      <c r="X11" s="372"/>
      <c r="Y11" s="372"/>
      <c r="Z11" s="372"/>
      <c r="AA11" s="372"/>
      <c r="AB11" s="372"/>
    </row>
    <row r="12" spans="1:28" ht="18" customHeight="1" x14ac:dyDescent="0.25">
      <c r="A12" s="369"/>
      <c r="B12" s="371"/>
      <c r="C12" s="371"/>
      <c r="D12" s="371"/>
      <c r="E12" s="371"/>
      <c r="F12" s="371"/>
      <c r="G12" s="371"/>
      <c r="H12" s="371"/>
      <c r="I12" s="371"/>
      <c r="J12" s="371"/>
      <c r="K12" s="371"/>
      <c r="L12" s="386"/>
      <c r="M12" s="386"/>
    </row>
    <row r="13" spans="1:28" s="368" customFormat="1" ht="26.25" customHeight="1" x14ac:dyDescent="0.25">
      <c r="A13" s="387"/>
      <c r="B13" s="684" t="s">
        <v>620</v>
      </c>
      <c r="C13" s="684"/>
      <c r="D13" s="684"/>
      <c r="E13" s="684"/>
      <c r="F13" s="684"/>
      <c r="G13" s="684"/>
      <c r="H13" s="684"/>
      <c r="J13" s="388"/>
      <c r="K13" s="388"/>
      <c r="L13" s="388"/>
      <c r="M13" s="388"/>
      <c r="N13" s="389"/>
      <c r="O13" s="387"/>
      <c r="P13" s="387"/>
      <c r="Q13" s="387"/>
      <c r="R13" s="387"/>
      <c r="S13" s="387"/>
      <c r="T13" s="387"/>
      <c r="U13" s="387"/>
      <c r="V13" s="387"/>
      <c r="W13" s="387"/>
      <c r="X13" s="387"/>
      <c r="Y13" s="387"/>
      <c r="Z13" s="387"/>
      <c r="AA13" s="387"/>
      <c r="AB13" s="387"/>
    </row>
    <row r="14" spans="1:28" s="367" customFormat="1" ht="10.5" customHeight="1" x14ac:dyDescent="0.25">
      <c r="A14" s="384"/>
      <c r="B14" s="385"/>
      <c r="C14" s="385"/>
      <c r="D14" s="385"/>
      <c r="E14" s="385"/>
      <c r="F14" s="385"/>
      <c r="G14" s="385"/>
      <c r="H14" s="385"/>
      <c r="I14" s="385"/>
      <c r="J14" s="385"/>
      <c r="K14" s="385"/>
      <c r="L14" s="385"/>
      <c r="M14" s="385"/>
      <c r="N14" s="376"/>
      <c r="O14" s="372"/>
      <c r="P14" s="372"/>
      <c r="Q14" s="372"/>
      <c r="R14" s="372"/>
      <c r="S14" s="372"/>
      <c r="T14" s="372"/>
      <c r="U14" s="372"/>
      <c r="V14" s="372"/>
      <c r="W14" s="372"/>
      <c r="X14" s="372"/>
      <c r="Y14" s="372"/>
      <c r="Z14" s="372"/>
      <c r="AA14" s="372"/>
      <c r="AB14" s="372"/>
    </row>
    <row r="15" spans="1:28" s="367" customFormat="1" ht="15" customHeight="1" x14ac:dyDescent="0.25">
      <c r="A15" s="372"/>
      <c r="B15" s="373"/>
      <c r="C15" s="374"/>
      <c r="D15" s="374"/>
      <c r="E15" s="374"/>
      <c r="F15" s="374"/>
      <c r="G15" s="374"/>
      <c r="H15" s="374"/>
      <c r="I15" s="374"/>
      <c r="J15" s="374"/>
      <c r="K15" s="374"/>
      <c r="L15" s="374"/>
      <c r="M15" s="390"/>
      <c r="N15" s="372"/>
      <c r="O15" s="372"/>
      <c r="P15" s="372"/>
      <c r="Q15" s="372"/>
      <c r="R15" s="372"/>
      <c r="S15" s="372"/>
      <c r="T15" s="372"/>
      <c r="U15" s="372"/>
      <c r="V15" s="372"/>
      <c r="W15" s="372"/>
      <c r="X15" s="372"/>
      <c r="Y15" s="372"/>
      <c r="Z15" s="372"/>
      <c r="AA15" s="372"/>
    </row>
    <row r="16" spans="1:28" s="367" customFormat="1" ht="16.5" customHeight="1" x14ac:dyDescent="0.25">
      <c r="A16" s="372"/>
      <c r="B16" s="391"/>
      <c r="C16" s="392"/>
      <c r="D16" s="392"/>
      <c r="E16" s="392"/>
      <c r="F16" s="392"/>
      <c r="G16" s="392"/>
      <c r="H16" s="392"/>
      <c r="I16" s="392"/>
      <c r="J16" s="392"/>
      <c r="K16" s="685" t="s">
        <v>46</v>
      </c>
      <c r="L16" s="685" t="s">
        <v>655</v>
      </c>
      <c r="M16" s="393"/>
      <c r="N16" s="372"/>
      <c r="O16" s="372"/>
      <c r="P16" s="372"/>
      <c r="Q16" s="372"/>
      <c r="R16" s="372"/>
      <c r="S16" s="372"/>
      <c r="T16" s="372"/>
      <c r="U16" s="372"/>
      <c r="V16" s="372"/>
      <c r="W16" s="372"/>
      <c r="X16" s="372"/>
      <c r="Y16" s="372"/>
      <c r="Z16" s="372"/>
      <c r="AA16" s="372"/>
    </row>
    <row r="17" spans="1:28" s="397" customFormat="1" ht="36.75" customHeight="1" x14ac:dyDescent="0.25">
      <c r="A17" s="394"/>
      <c r="B17" s="395"/>
      <c r="C17" s="396" t="s">
        <v>77</v>
      </c>
      <c r="D17" s="396"/>
      <c r="E17" s="396"/>
      <c r="F17" s="396"/>
      <c r="G17" s="396"/>
      <c r="H17" s="396"/>
      <c r="I17" s="396"/>
      <c r="J17" s="396"/>
      <c r="K17" s="685"/>
      <c r="L17" s="685"/>
      <c r="M17" s="393"/>
      <c r="N17" s="394"/>
      <c r="O17" s="394"/>
      <c r="P17" s="394"/>
      <c r="Q17" s="394"/>
      <c r="R17" s="394"/>
      <c r="S17" s="394"/>
      <c r="T17" s="394"/>
      <c r="U17" s="394"/>
      <c r="V17" s="394"/>
      <c r="W17" s="394"/>
      <c r="X17" s="394"/>
      <c r="Y17" s="394"/>
      <c r="Z17" s="394"/>
      <c r="AA17" s="394"/>
    </row>
    <row r="18" spans="1:28" ht="15.95" customHeight="1" x14ac:dyDescent="0.25">
      <c r="A18" s="369"/>
      <c r="B18" s="377"/>
      <c r="C18" s="686" t="s">
        <v>621</v>
      </c>
      <c r="D18" s="687"/>
      <c r="E18" s="687"/>
      <c r="F18" s="687"/>
      <c r="G18" s="687"/>
      <c r="H18" s="687"/>
      <c r="I18" s="687"/>
      <c r="J18" s="688"/>
      <c r="K18" s="456">
        <f>SUM(K19:K22)</f>
        <v>0</v>
      </c>
      <c r="L18" s="456">
        <f>SUM(L19:L22)</f>
        <v>0</v>
      </c>
      <c r="M18" s="399"/>
      <c r="N18" s="369"/>
      <c r="AB18" s="45"/>
    </row>
    <row r="19" spans="1:28" ht="15.95" customHeight="1" x14ac:dyDescent="0.25">
      <c r="A19" s="369"/>
      <c r="B19" s="377"/>
      <c r="C19" s="676" t="s">
        <v>622</v>
      </c>
      <c r="D19" s="676"/>
      <c r="E19" s="676"/>
      <c r="F19" s="676"/>
      <c r="G19" s="676"/>
      <c r="H19" s="676"/>
      <c r="I19" s="676"/>
      <c r="J19" s="676"/>
      <c r="K19" s="457"/>
      <c r="L19" s="458"/>
      <c r="M19" s="399" t="str">
        <f>IF(K19&gt;L19,"E","")</f>
        <v/>
      </c>
      <c r="N19" s="369"/>
      <c r="AB19" s="45"/>
    </row>
    <row r="20" spans="1:28" ht="15.95" customHeight="1" x14ac:dyDescent="0.25">
      <c r="A20" s="369"/>
      <c r="B20" s="377"/>
      <c r="C20" s="676" t="s">
        <v>623</v>
      </c>
      <c r="D20" s="676"/>
      <c r="E20" s="676"/>
      <c r="F20" s="676"/>
      <c r="G20" s="676"/>
      <c r="H20" s="676"/>
      <c r="I20" s="676"/>
      <c r="J20" s="676"/>
      <c r="K20" s="457"/>
      <c r="L20" s="458"/>
      <c r="M20" s="399" t="str">
        <f>IF(K20&gt;L20,"E","")</f>
        <v/>
      </c>
      <c r="N20" s="369"/>
      <c r="AB20" s="45"/>
    </row>
    <row r="21" spans="1:28" ht="15.95" customHeight="1" x14ac:dyDescent="0.25">
      <c r="A21" s="369"/>
      <c r="B21" s="377"/>
      <c r="C21" s="676" t="s">
        <v>624</v>
      </c>
      <c r="D21" s="676"/>
      <c r="E21" s="676"/>
      <c r="F21" s="676"/>
      <c r="G21" s="676"/>
      <c r="H21" s="676"/>
      <c r="I21" s="676"/>
      <c r="J21" s="676"/>
      <c r="K21" s="457"/>
      <c r="L21" s="458"/>
      <c r="M21" s="399" t="str">
        <f>IF(K21&gt;L21,"E","")</f>
        <v/>
      </c>
      <c r="N21" s="369"/>
      <c r="AB21" s="45"/>
    </row>
    <row r="22" spans="1:28" s="402" customFormat="1" ht="15.95" customHeight="1" x14ac:dyDescent="0.25">
      <c r="A22" s="400"/>
      <c r="B22" s="401"/>
      <c r="C22" s="676" t="s">
        <v>625</v>
      </c>
      <c r="D22" s="676"/>
      <c r="E22" s="676"/>
      <c r="F22" s="676"/>
      <c r="G22" s="676"/>
      <c r="H22" s="676"/>
      <c r="I22" s="676"/>
      <c r="J22" s="676"/>
      <c r="K22" s="457"/>
      <c r="L22" s="458"/>
      <c r="M22" s="399" t="str">
        <f>IF(K22&gt;L22,"E","")</f>
        <v/>
      </c>
      <c r="N22" s="369"/>
      <c r="O22" s="369"/>
      <c r="P22" s="369"/>
      <c r="Q22" s="369"/>
      <c r="R22" s="369"/>
      <c r="S22" s="369"/>
      <c r="T22" s="369"/>
      <c r="U22" s="369"/>
      <c r="V22" s="369"/>
      <c r="W22" s="369"/>
      <c r="X22" s="369"/>
      <c r="Y22" s="369"/>
      <c r="Z22" s="369"/>
      <c r="AA22" s="369"/>
    </row>
    <row r="23" spans="1:28" ht="15.95" customHeight="1" x14ac:dyDescent="0.25">
      <c r="A23" s="369"/>
      <c r="B23" s="377"/>
      <c r="C23" s="403"/>
      <c r="D23" s="403"/>
      <c r="E23" s="403"/>
      <c r="F23" s="403"/>
      <c r="G23" s="403"/>
      <c r="H23" s="403"/>
      <c r="I23" s="403"/>
      <c r="J23" s="403"/>
      <c r="K23" s="403"/>
      <c r="L23" s="403"/>
      <c r="M23" s="399"/>
      <c r="N23" s="369"/>
      <c r="AB23" s="45"/>
    </row>
    <row r="24" spans="1:28" s="397" customFormat="1" ht="20.100000000000001" customHeight="1" x14ac:dyDescent="0.25">
      <c r="A24" s="394"/>
      <c r="B24" s="395"/>
      <c r="C24" s="404" t="s">
        <v>78</v>
      </c>
      <c r="D24" s="404"/>
      <c r="E24" s="404"/>
      <c r="F24" s="404"/>
      <c r="G24" s="404"/>
      <c r="H24" s="405"/>
      <c r="I24" s="405"/>
      <c r="J24" s="405"/>
      <c r="K24" s="405"/>
      <c r="L24" s="405"/>
      <c r="M24" s="399"/>
      <c r="N24" s="394"/>
      <c r="O24" s="394"/>
      <c r="P24" s="394"/>
      <c r="Q24" s="394"/>
      <c r="R24" s="394"/>
      <c r="S24" s="394"/>
      <c r="T24" s="394"/>
      <c r="U24" s="394"/>
      <c r="V24" s="394"/>
      <c r="W24" s="394"/>
      <c r="X24" s="394"/>
      <c r="Y24" s="394"/>
      <c r="Z24" s="394"/>
      <c r="AA24" s="394"/>
    </row>
    <row r="25" spans="1:28" ht="15.95" customHeight="1" x14ac:dyDescent="0.25">
      <c r="A25" s="369"/>
      <c r="B25" s="377"/>
      <c r="C25" s="686" t="s">
        <v>621</v>
      </c>
      <c r="D25" s="687"/>
      <c r="E25" s="687"/>
      <c r="F25" s="687"/>
      <c r="G25" s="687"/>
      <c r="H25" s="687"/>
      <c r="I25" s="687"/>
      <c r="J25" s="688"/>
      <c r="K25" s="455">
        <f>SUM(K26)</f>
        <v>0</v>
      </c>
      <c r="L25" s="455">
        <f>SUM(L26)</f>
        <v>0</v>
      </c>
      <c r="M25" s="399"/>
      <c r="N25" s="369"/>
      <c r="AB25" s="45"/>
    </row>
    <row r="26" spans="1:28" ht="15.95" customHeight="1" x14ac:dyDescent="0.25">
      <c r="A26" s="369"/>
      <c r="B26" s="377"/>
      <c r="C26" s="676" t="s">
        <v>626</v>
      </c>
      <c r="D26" s="676"/>
      <c r="E26" s="676"/>
      <c r="F26" s="676"/>
      <c r="G26" s="676"/>
      <c r="H26" s="676"/>
      <c r="I26" s="676"/>
      <c r="J26" s="676"/>
      <c r="K26" s="457"/>
      <c r="L26" s="458"/>
      <c r="M26" s="399" t="str">
        <f>IF(K26&gt;L26,"E","")</f>
        <v/>
      </c>
      <c r="N26" s="369"/>
      <c r="AB26" s="45"/>
    </row>
    <row r="27" spans="1:28" ht="15.95" customHeight="1" x14ac:dyDescent="0.25">
      <c r="A27" s="369"/>
      <c r="B27" s="377"/>
      <c r="C27" s="403"/>
      <c r="D27" s="403"/>
      <c r="E27" s="403"/>
      <c r="F27" s="403"/>
      <c r="G27" s="403"/>
      <c r="H27" s="403"/>
      <c r="I27" s="403"/>
      <c r="J27" s="403"/>
      <c r="K27" s="403"/>
      <c r="L27" s="403"/>
      <c r="M27" s="399"/>
      <c r="N27" s="369"/>
      <c r="AB27" s="45"/>
    </row>
    <row r="28" spans="1:28" s="397" customFormat="1" ht="20.100000000000001" customHeight="1" x14ac:dyDescent="0.25">
      <c r="A28" s="394"/>
      <c r="B28" s="395"/>
      <c r="C28" s="396" t="s">
        <v>79</v>
      </c>
      <c r="D28" s="396"/>
      <c r="E28" s="396"/>
      <c r="F28" s="396"/>
      <c r="G28" s="396"/>
      <c r="H28" s="396"/>
      <c r="I28" s="396"/>
      <c r="J28" s="396"/>
      <c r="K28" s="396"/>
      <c r="L28" s="396"/>
      <c r="M28" s="399"/>
      <c r="N28" s="394"/>
      <c r="O28" s="394"/>
      <c r="P28" s="394"/>
      <c r="Q28" s="394"/>
      <c r="R28" s="394"/>
      <c r="S28" s="394"/>
      <c r="T28" s="394"/>
      <c r="U28" s="394"/>
      <c r="V28" s="394"/>
      <c r="W28" s="394"/>
      <c r="X28" s="394"/>
      <c r="Y28" s="394"/>
      <c r="Z28" s="394"/>
      <c r="AA28" s="394"/>
    </row>
    <row r="29" spans="1:28" ht="15.95" customHeight="1" collapsed="1" x14ac:dyDescent="0.25">
      <c r="A29" s="369"/>
      <c r="B29" s="377"/>
      <c r="C29" s="686" t="s">
        <v>621</v>
      </c>
      <c r="D29" s="687"/>
      <c r="E29" s="687"/>
      <c r="F29" s="687"/>
      <c r="G29" s="687"/>
      <c r="H29" s="687"/>
      <c r="I29" s="687"/>
      <c r="J29" s="688"/>
      <c r="K29" s="455">
        <f>SUM(K30:K31)</f>
        <v>0</v>
      </c>
      <c r="L29" s="455">
        <f>SUM(L30:L31)</f>
        <v>0</v>
      </c>
      <c r="M29" s="399"/>
      <c r="N29" s="369"/>
      <c r="AB29" s="45"/>
    </row>
    <row r="30" spans="1:28" ht="15.95" customHeight="1" x14ac:dyDescent="0.25">
      <c r="A30" s="369"/>
      <c r="B30" s="377"/>
      <c r="C30" s="676" t="s">
        <v>627</v>
      </c>
      <c r="D30" s="676"/>
      <c r="E30" s="676"/>
      <c r="F30" s="676"/>
      <c r="G30" s="676"/>
      <c r="H30" s="676"/>
      <c r="I30" s="676"/>
      <c r="J30" s="676"/>
      <c r="K30" s="457"/>
      <c r="L30" s="458"/>
      <c r="M30" s="399" t="str">
        <f>IF(K30&gt;L30,"E","")</f>
        <v/>
      </c>
      <c r="N30" s="369"/>
      <c r="AB30" s="45"/>
    </row>
    <row r="31" spans="1:28" ht="15.95" customHeight="1" x14ac:dyDescent="0.25">
      <c r="A31" s="369"/>
      <c r="B31" s="377"/>
      <c r="C31" s="676" t="s">
        <v>628</v>
      </c>
      <c r="D31" s="676"/>
      <c r="E31" s="676"/>
      <c r="F31" s="676"/>
      <c r="G31" s="676"/>
      <c r="H31" s="676"/>
      <c r="I31" s="676"/>
      <c r="J31" s="676"/>
      <c r="K31" s="457"/>
      <c r="L31" s="458"/>
      <c r="M31" s="399" t="str">
        <f>IF(K31&gt;L31,"E","")</f>
        <v/>
      </c>
      <c r="N31" s="369"/>
      <c r="AB31" s="45"/>
    </row>
    <row r="32" spans="1:28" ht="15.95" customHeight="1" x14ac:dyDescent="0.25">
      <c r="A32" s="369"/>
      <c r="B32" s="377"/>
      <c r="C32" s="403"/>
      <c r="D32" s="403"/>
      <c r="E32" s="403"/>
      <c r="F32" s="403"/>
      <c r="G32" s="403"/>
      <c r="H32" s="403"/>
      <c r="I32" s="403"/>
      <c r="J32" s="403"/>
      <c r="K32" s="403"/>
      <c r="L32" s="403"/>
      <c r="M32" s="399"/>
      <c r="N32" s="369"/>
      <c r="AB32" s="45"/>
    </row>
    <row r="33" spans="1:28" s="397" customFormat="1" ht="20.100000000000001" customHeight="1" x14ac:dyDescent="0.25">
      <c r="A33" s="394"/>
      <c r="B33" s="395"/>
      <c r="C33" s="404" t="s">
        <v>80</v>
      </c>
      <c r="D33" s="404"/>
      <c r="E33" s="404"/>
      <c r="F33" s="404"/>
      <c r="G33" s="404"/>
      <c r="H33" s="405"/>
      <c r="I33" s="405"/>
      <c r="J33" s="405"/>
      <c r="K33" s="405"/>
      <c r="L33" s="405"/>
      <c r="M33" s="399"/>
      <c r="N33" s="394"/>
      <c r="O33" s="394"/>
      <c r="P33" s="394"/>
      <c r="Q33" s="394"/>
      <c r="R33" s="394"/>
      <c r="S33" s="394"/>
      <c r="T33" s="394"/>
      <c r="U33" s="394"/>
      <c r="V33" s="394"/>
      <c r="W33" s="394"/>
      <c r="X33" s="394"/>
      <c r="Y33" s="394"/>
      <c r="Z33" s="394"/>
      <c r="AA33" s="394"/>
    </row>
    <row r="34" spans="1:28" ht="15.95" customHeight="1" collapsed="1" x14ac:dyDescent="0.25">
      <c r="A34" s="369"/>
      <c r="B34" s="377"/>
      <c r="C34" s="686" t="s">
        <v>621</v>
      </c>
      <c r="D34" s="687"/>
      <c r="E34" s="687"/>
      <c r="F34" s="687"/>
      <c r="G34" s="687"/>
      <c r="H34" s="687"/>
      <c r="I34" s="687"/>
      <c r="J34" s="688"/>
      <c r="K34" s="455">
        <f>SUM(K35:K38)</f>
        <v>0</v>
      </c>
      <c r="L34" s="455">
        <f>SUM(L35:L38)</f>
        <v>0</v>
      </c>
      <c r="M34" s="399"/>
      <c r="N34" s="369"/>
      <c r="AB34" s="45"/>
    </row>
    <row r="35" spans="1:28" ht="15.95" customHeight="1" x14ac:dyDescent="0.25">
      <c r="A35" s="369"/>
      <c r="B35" s="377"/>
      <c r="C35" s="676" t="s">
        <v>629</v>
      </c>
      <c r="D35" s="676"/>
      <c r="E35" s="676"/>
      <c r="F35" s="676"/>
      <c r="G35" s="676"/>
      <c r="H35" s="676"/>
      <c r="I35" s="676"/>
      <c r="J35" s="676"/>
      <c r="K35" s="457"/>
      <c r="L35" s="458"/>
      <c r="M35" s="399" t="str">
        <f>IF(K35&gt;L35,"E","")</f>
        <v/>
      </c>
      <c r="N35" s="369"/>
      <c r="AB35" s="45"/>
    </row>
    <row r="36" spans="1:28" ht="15.95" customHeight="1" x14ac:dyDescent="0.25">
      <c r="A36" s="369"/>
      <c r="B36" s="377"/>
      <c r="C36" s="676" t="s">
        <v>630</v>
      </c>
      <c r="D36" s="676"/>
      <c r="E36" s="676"/>
      <c r="F36" s="676"/>
      <c r="G36" s="676"/>
      <c r="H36" s="676"/>
      <c r="I36" s="676"/>
      <c r="J36" s="676"/>
      <c r="K36" s="457"/>
      <c r="L36" s="458"/>
      <c r="M36" s="399" t="str">
        <f>IF(K36&gt;L36,"E","")</f>
        <v/>
      </c>
      <c r="N36" s="369"/>
      <c r="AB36" s="45"/>
    </row>
    <row r="37" spans="1:28" ht="15.95" customHeight="1" x14ac:dyDescent="0.25">
      <c r="A37" s="369"/>
      <c r="B37" s="377"/>
      <c r="C37" s="676" t="s">
        <v>631</v>
      </c>
      <c r="D37" s="676"/>
      <c r="E37" s="676"/>
      <c r="F37" s="676"/>
      <c r="G37" s="676"/>
      <c r="H37" s="676"/>
      <c r="I37" s="676"/>
      <c r="J37" s="676"/>
      <c r="K37" s="457"/>
      <c r="L37" s="458"/>
      <c r="M37" s="399" t="str">
        <f>IF(K37&gt;L37,"E","")</f>
        <v/>
      </c>
      <c r="N37" s="369"/>
      <c r="AB37" s="45"/>
    </row>
    <row r="38" spans="1:28" ht="15.95" customHeight="1" x14ac:dyDescent="0.25">
      <c r="A38" s="369"/>
      <c r="B38" s="377"/>
      <c r="C38" s="403"/>
      <c r="D38" s="403"/>
      <c r="E38" s="403"/>
      <c r="F38" s="403"/>
      <c r="G38" s="403"/>
      <c r="H38" s="403"/>
      <c r="I38" s="403"/>
      <c r="J38" s="403"/>
      <c r="K38" s="403"/>
      <c r="L38" s="403"/>
      <c r="M38" s="399"/>
      <c r="N38" s="369"/>
      <c r="AB38" s="45"/>
    </row>
    <row r="39" spans="1:28" s="397" customFormat="1" ht="20.100000000000001" customHeight="1" x14ac:dyDescent="0.25">
      <c r="A39" s="394"/>
      <c r="B39" s="395"/>
      <c r="C39" s="404" t="s">
        <v>632</v>
      </c>
      <c r="D39" s="404"/>
      <c r="E39" s="404"/>
      <c r="F39" s="404"/>
      <c r="G39" s="404"/>
      <c r="H39" s="405"/>
      <c r="I39" s="405"/>
      <c r="J39" s="405"/>
      <c r="K39" s="405"/>
      <c r="L39" s="405"/>
      <c r="M39" s="399"/>
      <c r="N39" s="394"/>
      <c r="O39" s="394"/>
      <c r="P39" s="394"/>
      <c r="Q39" s="394"/>
      <c r="R39" s="394"/>
      <c r="S39" s="394"/>
      <c r="T39" s="394"/>
      <c r="U39" s="394"/>
      <c r="V39" s="394"/>
      <c r="W39" s="394"/>
      <c r="X39" s="394"/>
      <c r="Y39" s="394"/>
      <c r="Z39" s="394"/>
      <c r="AA39" s="394"/>
    </row>
    <row r="40" spans="1:28" ht="15.95" customHeight="1" x14ac:dyDescent="0.25">
      <c r="A40" s="369"/>
      <c r="B40" s="377"/>
      <c r="C40" s="686" t="s">
        <v>621</v>
      </c>
      <c r="D40" s="687"/>
      <c r="E40" s="687"/>
      <c r="F40" s="687"/>
      <c r="G40" s="687"/>
      <c r="H40" s="687"/>
      <c r="I40" s="687"/>
      <c r="J40" s="688"/>
      <c r="K40" s="455">
        <f>SUM(K41:K44)</f>
        <v>0</v>
      </c>
      <c r="L40" s="455">
        <f>SUM(L41:L44)</f>
        <v>0</v>
      </c>
      <c r="M40" s="399"/>
      <c r="N40" s="369"/>
      <c r="AB40" s="45"/>
    </row>
    <row r="41" spans="1:28" ht="15.95" customHeight="1" x14ac:dyDescent="0.25">
      <c r="A41" s="369"/>
      <c r="B41" s="377"/>
      <c r="C41" s="676" t="s">
        <v>633</v>
      </c>
      <c r="D41" s="676"/>
      <c r="E41" s="676"/>
      <c r="F41" s="676"/>
      <c r="G41" s="676"/>
      <c r="H41" s="676"/>
      <c r="I41" s="676"/>
      <c r="J41" s="676"/>
      <c r="K41" s="457"/>
      <c r="L41" s="458"/>
      <c r="M41" s="399" t="str">
        <f>IF(K41&gt;L41,"E","")</f>
        <v/>
      </c>
      <c r="N41" s="369"/>
      <c r="AB41" s="45"/>
    </row>
    <row r="42" spans="1:28" ht="15.95" customHeight="1" x14ac:dyDescent="0.25">
      <c r="A42" s="369"/>
      <c r="B42" s="377"/>
      <c r="C42" s="676" t="s">
        <v>634</v>
      </c>
      <c r="D42" s="676"/>
      <c r="E42" s="676"/>
      <c r="F42" s="676"/>
      <c r="G42" s="676"/>
      <c r="H42" s="676"/>
      <c r="I42" s="676"/>
      <c r="J42" s="676"/>
      <c r="K42" s="457"/>
      <c r="L42" s="458"/>
      <c r="M42" s="399" t="str">
        <f>IF(K42&gt;L42,"E","")</f>
        <v/>
      </c>
      <c r="N42" s="369"/>
      <c r="AB42" s="45"/>
    </row>
    <row r="43" spans="1:28" ht="15.95" customHeight="1" x14ac:dyDescent="0.25">
      <c r="A43" s="369"/>
      <c r="B43" s="377"/>
      <c r="C43" s="676" t="s">
        <v>635</v>
      </c>
      <c r="D43" s="676"/>
      <c r="E43" s="676"/>
      <c r="F43" s="676"/>
      <c r="G43" s="676"/>
      <c r="H43" s="676"/>
      <c r="I43" s="676"/>
      <c r="J43" s="676"/>
      <c r="K43" s="457"/>
      <c r="L43" s="458"/>
      <c r="M43" s="399" t="str">
        <f>IF(K43&gt;L43,"E","")</f>
        <v/>
      </c>
      <c r="N43" s="369"/>
      <c r="AB43" s="45"/>
    </row>
    <row r="44" spans="1:28" ht="15.95" customHeight="1" x14ac:dyDescent="0.25">
      <c r="A44" s="400"/>
      <c r="B44" s="377"/>
      <c r="C44" s="689"/>
      <c r="D44" s="689"/>
      <c r="E44" s="689"/>
      <c r="F44" s="689"/>
      <c r="G44" s="689"/>
      <c r="H44" s="689"/>
      <c r="I44" s="689"/>
      <c r="J44" s="689"/>
      <c r="K44" s="457"/>
      <c r="L44" s="458"/>
      <c r="M44" s="399" t="str">
        <f>IF(K44&gt;L44,"E","")</f>
        <v/>
      </c>
      <c r="N44" s="369"/>
      <c r="AB44" s="45"/>
    </row>
    <row r="45" spans="1:28" s="397" customFormat="1" ht="19.5" customHeight="1" x14ac:dyDescent="0.25">
      <c r="A45" s="394"/>
      <c r="B45" s="395"/>
      <c r="C45" s="403"/>
      <c r="D45" s="403"/>
      <c r="E45" s="403"/>
      <c r="F45" s="403"/>
      <c r="G45" s="403"/>
      <c r="H45" s="403"/>
      <c r="I45" s="403"/>
      <c r="J45" s="403"/>
      <c r="K45" s="403"/>
      <c r="L45" s="403"/>
      <c r="M45" s="399"/>
      <c r="N45" s="394"/>
      <c r="O45" s="394"/>
      <c r="P45" s="394"/>
      <c r="Q45" s="394"/>
      <c r="R45" s="394"/>
      <c r="S45" s="394"/>
      <c r="T45" s="394"/>
      <c r="U45" s="394"/>
      <c r="V45" s="394"/>
      <c r="W45" s="394"/>
      <c r="X45" s="394"/>
      <c r="Y45" s="394"/>
      <c r="Z45" s="394"/>
      <c r="AA45" s="394"/>
    </row>
    <row r="46" spans="1:28" ht="15.95" customHeight="1" x14ac:dyDescent="0.25">
      <c r="A46" s="369"/>
      <c r="B46" s="377"/>
      <c r="C46" s="396" t="s">
        <v>173</v>
      </c>
      <c r="D46" s="396"/>
      <c r="E46" s="396"/>
      <c r="F46" s="396"/>
      <c r="G46" s="396"/>
      <c r="H46" s="396"/>
      <c r="I46" s="396"/>
      <c r="J46" s="396"/>
      <c r="K46" s="396"/>
      <c r="L46" s="396"/>
      <c r="M46" s="399"/>
      <c r="N46" s="369"/>
      <c r="AB46" s="45"/>
    </row>
    <row r="47" spans="1:28" ht="15.95" customHeight="1" x14ac:dyDescent="0.25">
      <c r="A47" s="369"/>
      <c r="B47" s="377"/>
      <c r="C47" s="686" t="s">
        <v>621</v>
      </c>
      <c r="D47" s="687"/>
      <c r="E47" s="687"/>
      <c r="F47" s="687"/>
      <c r="G47" s="687"/>
      <c r="H47" s="687" t="s">
        <v>636</v>
      </c>
      <c r="I47" s="687"/>
      <c r="J47" s="688"/>
      <c r="K47" s="455">
        <f>SUM(K48:K50)</f>
        <v>0</v>
      </c>
      <c r="L47" s="455">
        <f>SUM(L48:L50)</f>
        <v>0</v>
      </c>
      <c r="M47" s="399"/>
      <c r="N47" s="369"/>
      <c r="AB47" s="45"/>
    </row>
    <row r="48" spans="1:28" ht="16.5" customHeight="1" x14ac:dyDescent="0.25">
      <c r="A48" s="369"/>
      <c r="B48" s="377"/>
      <c r="C48" s="676" t="s">
        <v>637</v>
      </c>
      <c r="D48" s="676"/>
      <c r="E48" s="676"/>
      <c r="F48" s="676"/>
      <c r="G48" s="676"/>
      <c r="H48" s="676"/>
      <c r="I48" s="676"/>
      <c r="J48" s="676"/>
      <c r="K48" s="457"/>
      <c r="L48" s="458"/>
      <c r="M48" s="399" t="str">
        <f>IF(K48&gt;L48,"E","")</f>
        <v/>
      </c>
      <c r="N48" s="369"/>
      <c r="AB48" s="45"/>
    </row>
    <row r="49" spans="1:28" ht="33.75" customHeight="1" x14ac:dyDescent="0.25">
      <c r="A49" s="369"/>
      <c r="B49" s="377"/>
      <c r="C49" s="690" t="s">
        <v>638</v>
      </c>
      <c r="D49" s="690"/>
      <c r="E49" s="690"/>
      <c r="F49" s="690"/>
      <c r="G49" s="690"/>
      <c r="H49" s="690"/>
      <c r="I49" s="690"/>
      <c r="J49" s="690"/>
      <c r="K49" s="457"/>
      <c r="L49" s="458"/>
      <c r="M49" s="399" t="str">
        <f>IF(K49&gt;L49,"E","")</f>
        <v/>
      </c>
      <c r="N49" s="369"/>
      <c r="AB49" s="45"/>
    </row>
    <row r="50" spans="1:28" s="402" customFormat="1" ht="27" customHeight="1" x14ac:dyDescent="0.25">
      <c r="A50" s="369"/>
      <c r="B50" s="377"/>
      <c r="C50" s="690" t="s">
        <v>639</v>
      </c>
      <c r="D50" s="690"/>
      <c r="E50" s="690"/>
      <c r="F50" s="690"/>
      <c r="G50" s="690"/>
      <c r="H50" s="690"/>
      <c r="I50" s="690"/>
      <c r="J50" s="690"/>
      <c r="K50" s="457"/>
      <c r="L50" s="458"/>
      <c r="M50" s="399" t="str">
        <f>IF(K50&gt;L50,"E","")</f>
        <v/>
      </c>
      <c r="N50" s="369"/>
      <c r="O50" s="369"/>
      <c r="P50" s="369"/>
      <c r="Q50" s="369"/>
      <c r="R50" s="369"/>
      <c r="S50" s="369"/>
      <c r="T50" s="369"/>
      <c r="U50" s="369"/>
      <c r="V50" s="369"/>
      <c r="W50" s="369"/>
      <c r="X50" s="369"/>
      <c r="Y50" s="369"/>
      <c r="Z50" s="369"/>
      <c r="AA50" s="369"/>
    </row>
    <row r="51" spans="1:28" s="402" customFormat="1" ht="15.95" customHeight="1" x14ac:dyDescent="0.25">
      <c r="A51" s="369"/>
      <c r="B51" s="377"/>
      <c r="C51" s="403"/>
      <c r="D51" s="403"/>
      <c r="E51" s="403"/>
      <c r="F51" s="403"/>
      <c r="G51" s="403"/>
      <c r="H51" s="403"/>
      <c r="I51" s="403"/>
      <c r="J51" s="403"/>
      <c r="K51" s="403"/>
      <c r="L51" s="403"/>
      <c r="M51" s="399"/>
      <c r="N51" s="369"/>
      <c r="O51" s="369"/>
      <c r="P51" s="369"/>
      <c r="Q51" s="369"/>
      <c r="R51" s="369"/>
      <c r="S51" s="369"/>
      <c r="T51" s="369"/>
      <c r="U51" s="369"/>
      <c r="V51" s="369"/>
      <c r="W51" s="369"/>
      <c r="X51" s="369"/>
      <c r="Y51" s="369"/>
      <c r="Z51" s="369"/>
      <c r="AA51" s="369"/>
    </row>
    <row r="52" spans="1:28" s="397" customFormat="1" ht="20.100000000000001" customHeight="1" x14ac:dyDescent="0.25">
      <c r="A52" s="394"/>
      <c r="B52" s="395"/>
      <c r="C52" s="404" t="s">
        <v>174</v>
      </c>
      <c r="D52" s="404"/>
      <c r="E52" s="404"/>
      <c r="F52" s="404"/>
      <c r="G52" s="404"/>
      <c r="H52" s="403"/>
      <c r="I52" s="403"/>
      <c r="J52" s="403"/>
      <c r="K52" s="403"/>
      <c r="L52" s="403"/>
      <c r="M52" s="399"/>
      <c r="N52" s="394"/>
      <c r="O52" s="394"/>
      <c r="P52" s="394"/>
      <c r="Q52" s="394"/>
      <c r="R52" s="394"/>
      <c r="S52" s="394"/>
      <c r="T52" s="394"/>
      <c r="U52" s="394"/>
      <c r="V52" s="394"/>
      <c r="W52" s="394"/>
      <c r="X52" s="394"/>
      <c r="Y52" s="394"/>
      <c r="Z52" s="394"/>
      <c r="AA52" s="394"/>
    </row>
    <row r="53" spans="1:28" s="397" customFormat="1" ht="20.100000000000001" customHeight="1" x14ac:dyDescent="0.25">
      <c r="A53" s="394"/>
      <c r="B53" s="395"/>
      <c r="C53" s="686" t="s">
        <v>621</v>
      </c>
      <c r="D53" s="687"/>
      <c r="E53" s="687"/>
      <c r="F53" s="687"/>
      <c r="G53" s="687"/>
      <c r="H53" s="687" t="s">
        <v>636</v>
      </c>
      <c r="I53" s="687"/>
      <c r="J53" s="688"/>
      <c r="K53" s="455">
        <f>SUM(K54:K59)</f>
        <v>0</v>
      </c>
      <c r="L53" s="455">
        <f>SUM(L54:L59)</f>
        <v>0</v>
      </c>
      <c r="M53" s="399"/>
      <c r="N53" s="394"/>
      <c r="O53" s="394"/>
      <c r="P53" s="394"/>
      <c r="Q53" s="394"/>
      <c r="R53" s="394"/>
      <c r="S53" s="394"/>
      <c r="T53" s="394"/>
      <c r="U53" s="394"/>
      <c r="V53" s="394"/>
      <c r="W53" s="394"/>
      <c r="X53" s="394"/>
      <c r="Y53" s="394"/>
      <c r="Z53" s="394"/>
      <c r="AA53" s="394"/>
    </row>
    <row r="54" spans="1:28" s="397" customFormat="1" ht="20.100000000000001" customHeight="1" x14ac:dyDescent="0.25">
      <c r="A54" s="394"/>
      <c r="B54" s="395"/>
      <c r="C54" s="676" t="s">
        <v>640</v>
      </c>
      <c r="D54" s="676"/>
      <c r="E54" s="676"/>
      <c r="F54" s="676"/>
      <c r="G54" s="676"/>
      <c r="H54" s="676"/>
      <c r="I54" s="676"/>
      <c r="J54" s="676"/>
      <c r="K54" s="457"/>
      <c r="L54" s="458"/>
      <c r="M54" s="399" t="str">
        <f t="shared" ref="M54:M59" si="0">IF(K54&gt;L54,"E","")</f>
        <v/>
      </c>
      <c r="N54" s="394"/>
      <c r="O54" s="394"/>
      <c r="P54" s="394"/>
      <c r="Q54" s="394"/>
      <c r="R54" s="394"/>
      <c r="S54" s="394"/>
      <c r="T54" s="394"/>
      <c r="U54" s="394"/>
      <c r="V54" s="394"/>
      <c r="W54" s="394"/>
      <c r="X54" s="394"/>
      <c r="Y54" s="394"/>
      <c r="Z54" s="394"/>
      <c r="AA54" s="394"/>
    </row>
    <row r="55" spans="1:28" s="397" customFormat="1" ht="20.100000000000001" customHeight="1" x14ac:dyDescent="0.25">
      <c r="A55" s="394"/>
      <c r="B55" s="395"/>
      <c r="C55" s="676" t="s">
        <v>641</v>
      </c>
      <c r="D55" s="676"/>
      <c r="E55" s="676"/>
      <c r="F55" s="676"/>
      <c r="G55" s="676"/>
      <c r="H55" s="676"/>
      <c r="I55" s="676"/>
      <c r="J55" s="676"/>
      <c r="K55" s="457"/>
      <c r="L55" s="458"/>
      <c r="M55" s="399" t="str">
        <f t="shared" si="0"/>
        <v/>
      </c>
      <c r="N55" s="394"/>
      <c r="O55" s="394"/>
      <c r="P55" s="394"/>
      <c r="Q55" s="394"/>
      <c r="R55" s="394"/>
      <c r="S55" s="394"/>
      <c r="T55" s="394"/>
      <c r="U55" s="394"/>
      <c r="V55" s="394"/>
      <c r="W55" s="394"/>
      <c r="X55" s="394"/>
      <c r="Y55" s="394"/>
      <c r="Z55" s="394"/>
      <c r="AA55" s="394"/>
    </row>
    <row r="56" spans="1:28" s="397" customFormat="1" ht="20.100000000000001" customHeight="1" x14ac:dyDescent="0.25">
      <c r="A56" s="394"/>
      <c r="B56" s="395"/>
      <c r="C56" s="676" t="s">
        <v>642</v>
      </c>
      <c r="D56" s="676"/>
      <c r="E56" s="676"/>
      <c r="F56" s="676"/>
      <c r="G56" s="676"/>
      <c r="H56" s="676"/>
      <c r="I56" s="676"/>
      <c r="J56" s="676"/>
      <c r="K56" s="457"/>
      <c r="L56" s="458"/>
      <c r="M56" s="399" t="str">
        <f t="shared" si="0"/>
        <v/>
      </c>
      <c r="N56" s="394"/>
      <c r="O56" s="394"/>
      <c r="P56" s="394"/>
      <c r="Q56" s="394"/>
      <c r="R56" s="394"/>
      <c r="S56" s="394"/>
      <c r="T56" s="394"/>
      <c r="U56" s="394"/>
      <c r="V56" s="394"/>
      <c r="W56" s="394"/>
      <c r="X56" s="394"/>
      <c r="Y56" s="394"/>
      <c r="Z56" s="394"/>
      <c r="AA56" s="394"/>
    </row>
    <row r="57" spans="1:28" s="397" customFormat="1" ht="20.100000000000001" customHeight="1" x14ac:dyDescent="0.25">
      <c r="A57" s="394"/>
      <c r="B57" s="395"/>
      <c r="C57" s="676" t="s">
        <v>643</v>
      </c>
      <c r="D57" s="676"/>
      <c r="E57" s="676"/>
      <c r="F57" s="676"/>
      <c r="G57" s="676"/>
      <c r="H57" s="676"/>
      <c r="I57" s="676"/>
      <c r="J57" s="676"/>
      <c r="K57" s="457"/>
      <c r="L57" s="458"/>
      <c r="M57" s="399" t="str">
        <f t="shared" si="0"/>
        <v/>
      </c>
      <c r="N57" s="394"/>
      <c r="O57" s="394"/>
      <c r="P57" s="394"/>
      <c r="Q57" s="394"/>
      <c r="R57" s="394"/>
      <c r="S57" s="394"/>
      <c r="T57" s="394"/>
      <c r="U57" s="394"/>
      <c r="V57" s="394"/>
      <c r="W57" s="394"/>
      <c r="X57" s="394"/>
      <c r="Y57" s="394"/>
      <c r="Z57" s="394"/>
      <c r="AA57" s="394"/>
    </row>
    <row r="58" spans="1:28" s="397" customFormat="1" ht="20.100000000000001" customHeight="1" x14ac:dyDescent="0.25">
      <c r="A58" s="394"/>
      <c r="B58" s="395"/>
      <c r="C58" s="676" t="s">
        <v>644</v>
      </c>
      <c r="D58" s="676"/>
      <c r="E58" s="676"/>
      <c r="F58" s="676"/>
      <c r="G58" s="676"/>
      <c r="H58" s="676"/>
      <c r="I58" s="676"/>
      <c r="J58" s="676"/>
      <c r="K58" s="457"/>
      <c r="L58" s="458"/>
      <c r="M58" s="399" t="str">
        <f t="shared" si="0"/>
        <v/>
      </c>
      <c r="N58" s="394"/>
      <c r="O58" s="394"/>
      <c r="P58" s="394"/>
      <c r="Q58" s="394"/>
      <c r="R58" s="394"/>
      <c r="S58" s="394"/>
      <c r="T58" s="394"/>
      <c r="U58" s="394"/>
      <c r="V58" s="394"/>
      <c r="W58" s="394"/>
      <c r="X58" s="394"/>
      <c r="Y58" s="394"/>
      <c r="Z58" s="394"/>
      <c r="AA58" s="394"/>
    </row>
    <row r="59" spans="1:28" ht="19.5" customHeight="1" x14ac:dyDescent="0.25">
      <c r="A59" s="400"/>
      <c r="B59" s="377"/>
      <c r="C59" s="676" t="s">
        <v>645</v>
      </c>
      <c r="D59" s="676"/>
      <c r="E59" s="676"/>
      <c r="F59" s="676"/>
      <c r="G59" s="676"/>
      <c r="H59" s="676"/>
      <c r="I59" s="676"/>
      <c r="J59" s="676"/>
      <c r="K59" s="457"/>
      <c r="L59" s="458"/>
      <c r="M59" s="399" t="str">
        <f t="shared" si="0"/>
        <v/>
      </c>
      <c r="N59" s="369"/>
      <c r="AB59" s="45"/>
    </row>
    <row r="60" spans="1:28" s="397" customFormat="1" ht="20.100000000000001" customHeight="1" x14ac:dyDescent="0.25">
      <c r="A60" s="394"/>
      <c r="B60" s="395"/>
      <c r="C60" s="403"/>
      <c r="D60" s="403"/>
      <c r="E60" s="403"/>
      <c r="F60" s="403"/>
      <c r="G60" s="403"/>
      <c r="H60" s="403"/>
      <c r="I60" s="403"/>
      <c r="J60" s="403"/>
      <c r="K60" s="403"/>
      <c r="L60" s="403"/>
      <c r="M60" s="399"/>
      <c r="N60" s="394"/>
      <c r="O60" s="394"/>
      <c r="P60" s="394"/>
      <c r="Q60" s="394"/>
      <c r="R60" s="394"/>
      <c r="S60" s="394"/>
      <c r="T60" s="394"/>
      <c r="U60" s="394"/>
      <c r="V60" s="394"/>
      <c r="W60" s="394"/>
      <c r="X60" s="394"/>
      <c r="Y60" s="394"/>
      <c r="Z60" s="394"/>
      <c r="AA60" s="394"/>
    </row>
    <row r="61" spans="1:28" ht="15.95" customHeight="1" collapsed="1" x14ac:dyDescent="0.25">
      <c r="A61" s="369"/>
      <c r="B61" s="377"/>
      <c r="C61" s="404" t="s">
        <v>175</v>
      </c>
      <c r="D61" s="404"/>
      <c r="E61" s="404"/>
      <c r="F61" s="404"/>
      <c r="G61" s="404"/>
      <c r="H61" s="405"/>
      <c r="I61" s="405"/>
      <c r="J61" s="405"/>
      <c r="K61" s="405"/>
      <c r="L61" s="405"/>
      <c r="M61" s="399"/>
      <c r="N61" s="369"/>
      <c r="AB61" s="45"/>
    </row>
    <row r="62" spans="1:28" ht="30" customHeight="1" x14ac:dyDescent="0.25">
      <c r="A62" s="369"/>
      <c r="B62" s="377"/>
      <c r="C62" s="686" t="s">
        <v>621</v>
      </c>
      <c r="D62" s="687"/>
      <c r="E62" s="687"/>
      <c r="F62" s="687"/>
      <c r="G62" s="687"/>
      <c r="H62" s="687" t="s">
        <v>636</v>
      </c>
      <c r="I62" s="687"/>
      <c r="J62" s="688"/>
      <c r="K62" s="455">
        <f>SUM(K63)</f>
        <v>0</v>
      </c>
      <c r="L62" s="455">
        <f>SUM(L63)</f>
        <v>0</v>
      </c>
      <c r="M62" s="399"/>
      <c r="N62" s="369"/>
      <c r="AB62" s="45"/>
    </row>
    <row r="63" spans="1:28" ht="25.5" customHeight="1" x14ac:dyDescent="0.25">
      <c r="A63" s="400"/>
      <c r="B63" s="377"/>
      <c r="C63" s="690" t="s">
        <v>646</v>
      </c>
      <c r="D63" s="690"/>
      <c r="E63" s="690"/>
      <c r="F63" s="690"/>
      <c r="G63" s="690"/>
      <c r="H63" s="690"/>
      <c r="I63" s="690"/>
      <c r="J63" s="690"/>
      <c r="K63" s="457"/>
      <c r="L63" s="458"/>
      <c r="M63" s="399" t="str">
        <f>IF(K63&gt;L63,"E","")</f>
        <v/>
      </c>
      <c r="N63" s="369"/>
      <c r="AB63" s="45"/>
    </row>
    <row r="64" spans="1:28" s="397" customFormat="1" ht="20.100000000000001" customHeight="1" x14ac:dyDescent="0.25">
      <c r="A64" s="407"/>
      <c r="B64" s="395"/>
      <c r="C64" s="403"/>
      <c r="D64" s="403"/>
      <c r="E64" s="403"/>
      <c r="F64" s="403"/>
      <c r="G64" s="403"/>
      <c r="H64" s="403"/>
      <c r="I64" s="403"/>
      <c r="J64" s="403"/>
      <c r="K64" s="403"/>
      <c r="L64" s="403"/>
      <c r="M64" s="399"/>
      <c r="N64" s="394"/>
      <c r="O64" s="394"/>
      <c r="P64" s="394"/>
      <c r="Q64" s="394"/>
      <c r="R64" s="394"/>
      <c r="S64" s="394"/>
      <c r="T64" s="394"/>
      <c r="U64" s="394"/>
      <c r="V64" s="394"/>
      <c r="W64" s="394"/>
      <c r="X64" s="394"/>
      <c r="Y64" s="394"/>
      <c r="Z64" s="394"/>
      <c r="AA64" s="394"/>
    </row>
    <row r="65" spans="1:28" ht="15.95" customHeight="1" collapsed="1" x14ac:dyDescent="0.25">
      <c r="A65" s="371"/>
      <c r="B65" s="377"/>
      <c r="C65" s="404" t="s">
        <v>647</v>
      </c>
      <c r="D65" s="404"/>
      <c r="E65" s="404"/>
      <c r="F65" s="404"/>
      <c r="G65" s="404"/>
      <c r="H65" s="405"/>
      <c r="I65" s="405"/>
      <c r="J65" s="405"/>
      <c r="K65" s="405"/>
      <c r="L65" s="405"/>
      <c r="M65" s="399"/>
      <c r="N65" s="369"/>
      <c r="AB65" s="45"/>
    </row>
    <row r="66" spans="1:28" ht="15.95" customHeight="1" x14ac:dyDescent="0.25">
      <c r="A66" s="371"/>
      <c r="B66" s="377"/>
      <c r="C66" s="686" t="s">
        <v>621</v>
      </c>
      <c r="D66" s="687"/>
      <c r="E66" s="687"/>
      <c r="F66" s="687"/>
      <c r="G66" s="687"/>
      <c r="H66" s="687" t="s">
        <v>636</v>
      </c>
      <c r="I66" s="687"/>
      <c r="J66" s="688"/>
      <c r="K66" s="455">
        <f>SUM(K67)</f>
        <v>0</v>
      </c>
      <c r="L66" s="455">
        <f>SUM(L67)</f>
        <v>0</v>
      </c>
      <c r="M66" s="399"/>
      <c r="N66" s="369"/>
      <c r="AB66" s="45"/>
    </row>
    <row r="67" spans="1:28" ht="15.95" customHeight="1" x14ac:dyDescent="0.25">
      <c r="A67" s="400"/>
      <c r="B67" s="377"/>
      <c r="C67" s="676" t="s">
        <v>648</v>
      </c>
      <c r="D67" s="676"/>
      <c r="E67" s="676"/>
      <c r="F67" s="676"/>
      <c r="G67" s="676"/>
      <c r="H67" s="676"/>
      <c r="I67" s="676"/>
      <c r="J67" s="676"/>
      <c r="K67" s="457"/>
      <c r="L67" s="458"/>
      <c r="M67" s="399" t="str">
        <f>IF(K67&gt;L67,"E","")</f>
        <v/>
      </c>
      <c r="N67" s="369"/>
      <c r="AB67" s="45"/>
    </row>
    <row r="68" spans="1:28" s="397" customFormat="1" ht="20.100000000000001" customHeight="1" x14ac:dyDescent="0.25">
      <c r="A68" s="394"/>
      <c r="B68" s="395"/>
      <c r="C68" s="403"/>
      <c r="D68" s="403"/>
      <c r="E68" s="403"/>
      <c r="F68" s="403"/>
      <c r="G68" s="403"/>
      <c r="H68" s="403"/>
      <c r="I68" s="403"/>
      <c r="J68" s="403"/>
      <c r="K68" s="403"/>
      <c r="L68" s="403"/>
      <c r="M68" s="399"/>
      <c r="N68" s="394"/>
      <c r="O68" s="394"/>
      <c r="P68" s="394"/>
      <c r="Q68" s="394"/>
      <c r="R68" s="394"/>
      <c r="S68" s="394"/>
      <c r="T68" s="394"/>
      <c r="U68" s="394"/>
      <c r="V68" s="394"/>
      <c r="W68" s="394"/>
      <c r="X68" s="394"/>
      <c r="Y68" s="394"/>
      <c r="Z68" s="394"/>
      <c r="AA68" s="394"/>
    </row>
    <row r="69" spans="1:28" ht="15.95" customHeight="1" collapsed="1" x14ac:dyDescent="0.25">
      <c r="A69" s="369"/>
      <c r="B69" s="377"/>
      <c r="C69" s="691" t="s">
        <v>649</v>
      </c>
      <c r="D69" s="691"/>
      <c r="E69" s="691"/>
      <c r="F69" s="691"/>
      <c r="G69" s="691"/>
      <c r="H69" s="691"/>
      <c r="I69" s="396"/>
      <c r="J69" s="396"/>
      <c r="K69" s="396"/>
      <c r="L69" s="396"/>
      <c r="M69" s="399"/>
      <c r="N69" s="369"/>
      <c r="AB69" s="45"/>
    </row>
    <row r="70" spans="1:28" ht="31.5" customHeight="1" x14ac:dyDescent="0.25">
      <c r="A70" s="369"/>
      <c r="B70" s="377"/>
      <c r="C70" s="686" t="s">
        <v>621</v>
      </c>
      <c r="D70" s="687"/>
      <c r="E70" s="687"/>
      <c r="F70" s="687"/>
      <c r="G70" s="687"/>
      <c r="H70" s="687" t="s">
        <v>636</v>
      </c>
      <c r="I70" s="687"/>
      <c r="J70" s="688"/>
      <c r="K70" s="455">
        <f>SUM(K71)</f>
        <v>0</v>
      </c>
      <c r="L70" s="455">
        <f>SUM(L71)</f>
        <v>0</v>
      </c>
      <c r="M70" s="399"/>
      <c r="N70" s="369"/>
      <c r="AB70" s="45"/>
    </row>
    <row r="71" spans="1:28" ht="27" customHeight="1" x14ac:dyDescent="0.25">
      <c r="A71" s="400"/>
      <c r="B71" s="377"/>
      <c r="C71" s="690" t="s">
        <v>650</v>
      </c>
      <c r="D71" s="690"/>
      <c r="E71" s="690"/>
      <c r="F71" s="690"/>
      <c r="G71" s="690"/>
      <c r="H71" s="690"/>
      <c r="I71" s="690"/>
      <c r="J71" s="690"/>
      <c r="K71" s="457"/>
      <c r="L71" s="458"/>
      <c r="M71" s="399" t="str">
        <f>IF(K71&gt;L71,"E","")</f>
        <v/>
      </c>
      <c r="N71" s="369"/>
      <c r="AB71" s="45"/>
    </row>
    <row r="72" spans="1:28" ht="15.95" customHeight="1" x14ac:dyDescent="0.25">
      <c r="A72" s="400"/>
      <c r="B72" s="377"/>
      <c r="C72" s="403"/>
      <c r="D72" s="403"/>
      <c r="E72" s="403"/>
      <c r="F72" s="403"/>
      <c r="G72" s="403"/>
      <c r="H72" s="403"/>
      <c r="I72" s="403"/>
      <c r="J72" s="403"/>
      <c r="K72" s="403"/>
      <c r="L72" s="403"/>
      <c r="M72" s="399"/>
      <c r="N72" s="369"/>
      <c r="AB72" s="45"/>
    </row>
    <row r="73" spans="1:28" s="397" customFormat="1" ht="20.100000000000001" customHeight="1" x14ac:dyDescent="0.25">
      <c r="A73" s="394"/>
      <c r="B73" s="395"/>
      <c r="C73" s="403"/>
      <c r="D73" s="403"/>
      <c r="E73" s="403"/>
      <c r="F73" s="403"/>
      <c r="G73" s="403"/>
      <c r="H73" s="403"/>
      <c r="I73" s="403"/>
      <c r="J73" s="403"/>
      <c r="K73" s="408"/>
      <c r="L73" s="403"/>
      <c r="M73" s="399"/>
      <c r="N73" s="394"/>
      <c r="O73" s="394"/>
      <c r="P73" s="394"/>
      <c r="Q73" s="394"/>
      <c r="R73" s="394"/>
      <c r="S73" s="394"/>
      <c r="T73" s="394"/>
      <c r="U73" s="394"/>
      <c r="V73" s="394"/>
      <c r="W73" s="394"/>
      <c r="X73" s="394"/>
      <c r="Y73" s="394"/>
      <c r="Z73" s="394"/>
      <c r="AA73" s="394"/>
    </row>
    <row r="74" spans="1:28" ht="15.95" customHeight="1" collapsed="1" x14ac:dyDescent="0.25">
      <c r="A74" s="369"/>
      <c r="B74" s="377"/>
      <c r="C74" s="404" t="s">
        <v>651</v>
      </c>
      <c r="D74" s="404"/>
      <c r="E74" s="404"/>
      <c r="F74" s="404"/>
      <c r="G74" s="404"/>
      <c r="H74" s="405"/>
      <c r="I74" s="405"/>
      <c r="J74" s="405"/>
      <c r="K74" s="405"/>
      <c r="L74" s="405"/>
      <c r="M74" s="399"/>
      <c r="N74" s="369"/>
      <c r="AB74" s="45"/>
    </row>
    <row r="75" spans="1:28" ht="15.95" customHeight="1" x14ac:dyDescent="0.25">
      <c r="A75" s="369"/>
      <c r="B75" s="377"/>
      <c r="C75" s="686" t="s">
        <v>621</v>
      </c>
      <c r="D75" s="687"/>
      <c r="E75" s="687"/>
      <c r="F75" s="687"/>
      <c r="G75" s="687"/>
      <c r="H75" s="687" t="s">
        <v>636</v>
      </c>
      <c r="I75" s="687"/>
      <c r="J75" s="688"/>
      <c r="K75" s="455">
        <f>SUM(K76:K79)</f>
        <v>0</v>
      </c>
      <c r="L75" s="455">
        <f>SUM(L76:L79)</f>
        <v>0</v>
      </c>
      <c r="M75" s="399"/>
      <c r="N75" s="369"/>
      <c r="AB75" s="45"/>
    </row>
    <row r="76" spans="1:28" ht="15.95" customHeight="1" x14ac:dyDescent="0.25">
      <c r="A76" s="369"/>
      <c r="B76" s="377"/>
      <c r="C76" s="676" t="s">
        <v>652</v>
      </c>
      <c r="D76" s="676"/>
      <c r="E76" s="676"/>
      <c r="F76" s="676"/>
      <c r="G76" s="676"/>
      <c r="H76" s="676"/>
      <c r="I76" s="676"/>
      <c r="J76" s="676"/>
      <c r="K76" s="457"/>
      <c r="L76" s="458"/>
      <c r="M76" s="399" t="str">
        <f>IF(K76&gt;L76,"E","")</f>
        <v/>
      </c>
      <c r="N76" s="369"/>
      <c r="AB76" s="45"/>
    </row>
    <row r="77" spans="1:28" ht="15.95" customHeight="1" x14ac:dyDescent="0.25">
      <c r="A77" s="369"/>
      <c r="B77" s="377"/>
      <c r="C77" s="689"/>
      <c r="D77" s="689"/>
      <c r="E77" s="689"/>
      <c r="F77" s="689"/>
      <c r="G77" s="689"/>
      <c r="H77" s="689"/>
      <c r="I77" s="689"/>
      <c r="J77" s="689"/>
      <c r="K77" s="457"/>
      <c r="L77" s="458"/>
      <c r="M77" s="399" t="str">
        <f>IF(K77&gt;L77,"E","")</f>
        <v/>
      </c>
      <c r="N77" s="369"/>
      <c r="AB77" s="45"/>
    </row>
    <row r="78" spans="1:28" s="402" customFormat="1" ht="15.95" customHeight="1" x14ac:dyDescent="0.25">
      <c r="A78" s="369"/>
      <c r="B78" s="401"/>
      <c r="C78" s="689"/>
      <c r="D78" s="689"/>
      <c r="E78" s="689"/>
      <c r="F78" s="689"/>
      <c r="G78" s="689"/>
      <c r="H78" s="689"/>
      <c r="I78" s="689"/>
      <c r="J78" s="689"/>
      <c r="K78" s="457"/>
      <c r="L78" s="458"/>
      <c r="M78" s="399" t="str">
        <f>IF(K78&gt;L78,"E","")</f>
        <v/>
      </c>
      <c r="N78" s="369"/>
      <c r="O78" s="369"/>
      <c r="P78" s="369"/>
      <c r="Q78" s="369"/>
      <c r="R78" s="369"/>
      <c r="S78" s="369"/>
      <c r="T78" s="369"/>
      <c r="U78" s="369"/>
      <c r="V78" s="369"/>
      <c r="W78" s="369"/>
      <c r="X78" s="369"/>
      <c r="Y78" s="369"/>
      <c r="Z78" s="369"/>
      <c r="AA78" s="369"/>
    </row>
    <row r="79" spans="1:28" s="402" customFormat="1" ht="15.95" customHeight="1" x14ac:dyDescent="0.25">
      <c r="A79" s="369"/>
      <c r="B79" s="401"/>
      <c r="C79" s="689"/>
      <c r="D79" s="689"/>
      <c r="E79" s="689"/>
      <c r="F79" s="689"/>
      <c r="G79" s="689"/>
      <c r="H79" s="689"/>
      <c r="I79" s="689"/>
      <c r="J79" s="689"/>
      <c r="K79" s="457"/>
      <c r="L79" s="458"/>
      <c r="M79" s="399" t="str">
        <f>IF(K79&gt;L79,"E","")</f>
        <v/>
      </c>
      <c r="N79" s="369"/>
      <c r="O79" s="369"/>
      <c r="P79" s="369"/>
      <c r="Q79" s="369"/>
      <c r="R79" s="369"/>
      <c r="S79" s="369"/>
      <c r="T79" s="369"/>
      <c r="U79" s="369"/>
      <c r="V79" s="369"/>
      <c r="W79" s="369"/>
      <c r="X79" s="369"/>
      <c r="Y79" s="369"/>
      <c r="Z79" s="369"/>
      <c r="AA79" s="369"/>
    </row>
    <row r="80" spans="1:28" s="402" customFormat="1" ht="15.95" customHeight="1" x14ac:dyDescent="0.25">
      <c r="A80" s="369"/>
      <c r="B80" s="401"/>
      <c r="C80" s="408"/>
      <c r="D80" s="408"/>
      <c r="E80" s="408"/>
      <c r="F80" s="408"/>
      <c r="G80" s="408"/>
      <c r="H80" s="408"/>
      <c r="I80" s="408"/>
      <c r="J80" s="408"/>
      <c r="K80" s="408"/>
      <c r="L80" s="408"/>
      <c r="M80" s="399"/>
      <c r="N80" s="369"/>
      <c r="O80" s="369"/>
      <c r="P80" s="369"/>
      <c r="Q80" s="369"/>
      <c r="R80" s="369"/>
      <c r="S80" s="369"/>
      <c r="T80" s="369"/>
      <c r="U80" s="369"/>
      <c r="V80" s="369"/>
      <c r="W80" s="369"/>
      <c r="X80" s="369"/>
      <c r="Y80" s="369"/>
      <c r="Z80" s="369"/>
      <c r="AA80" s="369"/>
    </row>
    <row r="81" spans="1:28" s="402" customFormat="1" ht="15.95" customHeight="1" x14ac:dyDescent="0.25">
      <c r="A81" s="369"/>
      <c r="B81" s="401"/>
      <c r="C81" s="404" t="s">
        <v>656</v>
      </c>
      <c r="D81" s="408"/>
      <c r="E81" s="408"/>
      <c r="F81" s="408"/>
      <c r="G81" s="408"/>
      <c r="H81" s="408"/>
      <c r="I81" s="408"/>
      <c r="J81" s="408"/>
      <c r="K81" s="408"/>
      <c r="L81" s="408"/>
      <c r="M81" s="399"/>
      <c r="N81" s="369"/>
      <c r="O81" s="369"/>
      <c r="P81" s="369"/>
      <c r="Q81" s="369"/>
      <c r="R81" s="369"/>
      <c r="S81" s="369"/>
      <c r="T81" s="369"/>
      <c r="U81" s="369"/>
      <c r="V81" s="369"/>
      <c r="W81" s="369"/>
      <c r="X81" s="369"/>
      <c r="Y81" s="369"/>
      <c r="Z81" s="369"/>
      <c r="AA81" s="369"/>
    </row>
    <row r="82" spans="1:28" s="402" customFormat="1" ht="15.95" customHeight="1" x14ac:dyDescent="0.25">
      <c r="A82" s="369"/>
      <c r="B82" s="401"/>
      <c r="C82" s="686" t="s">
        <v>621</v>
      </c>
      <c r="D82" s="687"/>
      <c r="E82" s="687"/>
      <c r="F82" s="687"/>
      <c r="G82" s="687"/>
      <c r="H82" s="687" t="s">
        <v>636</v>
      </c>
      <c r="I82" s="687"/>
      <c r="J82" s="688"/>
      <c r="K82" s="455">
        <f>SUM(K83:K88)</f>
        <v>0</v>
      </c>
      <c r="L82" s="455">
        <f>SUM(L83:L88)</f>
        <v>0</v>
      </c>
      <c r="M82" s="399"/>
      <c r="N82" s="369"/>
      <c r="O82" s="369"/>
      <c r="P82" s="369"/>
      <c r="Q82" s="369"/>
      <c r="R82" s="369"/>
      <c r="S82" s="369"/>
      <c r="T82" s="369"/>
      <c r="U82" s="369"/>
      <c r="V82" s="369"/>
      <c r="W82" s="369"/>
      <c r="X82" s="369"/>
      <c r="Y82" s="369"/>
      <c r="Z82" s="369"/>
      <c r="AA82" s="369"/>
    </row>
    <row r="83" spans="1:28" s="402" customFormat="1" ht="15.95" customHeight="1" x14ac:dyDescent="0.25">
      <c r="A83" s="369"/>
      <c r="B83" s="401"/>
      <c r="C83" s="689"/>
      <c r="D83" s="689"/>
      <c r="E83" s="689"/>
      <c r="F83" s="689"/>
      <c r="G83" s="689"/>
      <c r="H83" s="689"/>
      <c r="I83" s="689"/>
      <c r="J83" s="689"/>
      <c r="K83" s="457"/>
      <c r="L83" s="458"/>
      <c r="M83" s="399" t="str">
        <f t="shared" ref="M83:M87" si="1">IF(K83&gt;L83,"E","")</f>
        <v/>
      </c>
      <c r="N83" s="369"/>
      <c r="O83" s="369"/>
      <c r="P83" s="369"/>
      <c r="Q83" s="369"/>
      <c r="R83" s="369"/>
      <c r="S83" s="369"/>
      <c r="T83" s="369"/>
      <c r="U83" s="369"/>
      <c r="V83" s="369"/>
      <c r="W83" s="369"/>
      <c r="X83" s="369"/>
      <c r="Y83" s="369"/>
      <c r="Z83" s="369"/>
      <c r="AA83" s="369"/>
    </row>
    <row r="84" spans="1:28" s="402" customFormat="1" ht="15.95" customHeight="1" x14ac:dyDescent="0.25">
      <c r="A84" s="369"/>
      <c r="B84" s="401"/>
      <c r="C84" s="689"/>
      <c r="D84" s="689"/>
      <c r="E84" s="689"/>
      <c r="F84" s="689"/>
      <c r="G84" s="689"/>
      <c r="H84" s="689"/>
      <c r="I84" s="689"/>
      <c r="J84" s="689"/>
      <c r="K84" s="457"/>
      <c r="L84" s="458"/>
      <c r="M84" s="399" t="str">
        <f t="shared" si="1"/>
        <v/>
      </c>
      <c r="N84" s="369"/>
      <c r="O84" s="369"/>
      <c r="P84" s="369"/>
      <c r="Q84" s="369"/>
      <c r="R84" s="369"/>
      <c r="S84" s="369"/>
      <c r="T84" s="369"/>
      <c r="U84" s="369"/>
      <c r="V84" s="369"/>
      <c r="W84" s="369"/>
      <c r="X84" s="369"/>
      <c r="Y84" s="369"/>
      <c r="Z84" s="369"/>
      <c r="AA84" s="369"/>
    </row>
    <row r="85" spans="1:28" s="402" customFormat="1" ht="15.95" customHeight="1" x14ac:dyDescent="0.25">
      <c r="A85" s="369"/>
      <c r="B85" s="401"/>
      <c r="C85" s="689"/>
      <c r="D85" s="689"/>
      <c r="E85" s="689"/>
      <c r="F85" s="689"/>
      <c r="G85" s="689"/>
      <c r="H85" s="689"/>
      <c r="I85" s="689"/>
      <c r="J85" s="689"/>
      <c r="K85" s="457"/>
      <c r="L85" s="458"/>
      <c r="M85" s="399" t="str">
        <f t="shared" si="1"/>
        <v/>
      </c>
      <c r="N85" s="369"/>
      <c r="O85" s="369"/>
      <c r="P85" s="369"/>
      <c r="Q85" s="369"/>
      <c r="R85" s="369"/>
      <c r="S85" s="369"/>
      <c r="T85" s="369"/>
      <c r="U85" s="369"/>
      <c r="V85" s="369"/>
      <c r="W85" s="369"/>
      <c r="X85" s="369"/>
      <c r="Y85" s="369"/>
      <c r="Z85" s="369"/>
      <c r="AA85" s="369"/>
    </row>
    <row r="86" spans="1:28" s="402" customFormat="1" ht="15.95" customHeight="1" x14ac:dyDescent="0.25">
      <c r="A86" s="369"/>
      <c r="B86" s="401"/>
      <c r="C86" s="689"/>
      <c r="D86" s="689"/>
      <c r="E86" s="689"/>
      <c r="F86" s="689"/>
      <c r="G86" s="689"/>
      <c r="H86" s="689"/>
      <c r="I86" s="689"/>
      <c r="J86" s="689"/>
      <c r="K86" s="457"/>
      <c r="L86" s="458"/>
      <c r="M86" s="399" t="str">
        <f t="shared" si="1"/>
        <v/>
      </c>
      <c r="N86" s="369"/>
      <c r="O86" s="369"/>
      <c r="P86" s="369"/>
      <c r="Q86" s="369"/>
      <c r="R86" s="369"/>
      <c r="S86" s="369"/>
      <c r="T86" s="369"/>
      <c r="U86" s="369"/>
      <c r="V86" s="369"/>
      <c r="W86" s="369"/>
      <c r="X86" s="369"/>
      <c r="Y86" s="369"/>
      <c r="Z86" s="369"/>
      <c r="AA86" s="369"/>
    </row>
    <row r="87" spans="1:28" s="402" customFormat="1" ht="15.95" customHeight="1" x14ac:dyDescent="0.25">
      <c r="A87" s="369"/>
      <c r="B87" s="401"/>
      <c r="C87" s="689"/>
      <c r="D87" s="689"/>
      <c r="E87" s="689"/>
      <c r="F87" s="689"/>
      <c r="G87" s="689"/>
      <c r="H87" s="689"/>
      <c r="I87" s="689"/>
      <c r="J87" s="689"/>
      <c r="K87" s="457"/>
      <c r="L87" s="458"/>
      <c r="M87" s="399" t="str">
        <f t="shared" si="1"/>
        <v/>
      </c>
      <c r="N87" s="369"/>
      <c r="O87" s="369"/>
      <c r="P87" s="369"/>
      <c r="Q87" s="369"/>
      <c r="R87" s="369"/>
      <c r="S87" s="369"/>
      <c r="T87" s="369"/>
      <c r="U87" s="369"/>
      <c r="V87" s="369"/>
      <c r="W87" s="369"/>
      <c r="X87" s="369"/>
      <c r="Y87" s="369"/>
      <c r="Z87" s="369"/>
      <c r="AA87" s="369"/>
    </row>
    <row r="88" spans="1:28" s="402" customFormat="1" ht="15.95" customHeight="1" x14ac:dyDescent="0.25">
      <c r="A88" s="369"/>
      <c r="B88" s="401"/>
      <c r="C88" s="689"/>
      <c r="D88" s="689"/>
      <c r="E88" s="689"/>
      <c r="F88" s="689"/>
      <c r="G88" s="689"/>
      <c r="H88" s="689"/>
      <c r="I88" s="689"/>
      <c r="J88" s="689"/>
      <c r="K88" s="457"/>
      <c r="L88" s="458"/>
      <c r="M88" s="399" t="str">
        <f>IF(K88&gt;L88,"E","")</f>
        <v/>
      </c>
      <c r="N88" s="369"/>
      <c r="O88" s="369"/>
      <c r="P88" s="369"/>
      <c r="Q88" s="369"/>
      <c r="R88" s="369"/>
      <c r="S88" s="369"/>
      <c r="T88" s="369"/>
      <c r="U88" s="369"/>
      <c r="V88" s="369"/>
      <c r="W88" s="369"/>
      <c r="X88" s="369"/>
      <c r="Y88" s="369"/>
      <c r="Z88" s="369"/>
      <c r="AA88" s="369"/>
    </row>
    <row r="89" spans="1:28" ht="15.95" customHeight="1" x14ac:dyDescent="0.25">
      <c r="A89" s="400"/>
      <c r="B89" s="401"/>
      <c r="C89" s="408"/>
      <c r="D89" s="408"/>
      <c r="E89" s="408"/>
      <c r="F89" s="408"/>
      <c r="G89" s="408"/>
      <c r="H89" s="408"/>
      <c r="I89" s="408"/>
      <c r="J89" s="408"/>
      <c r="K89" s="408"/>
      <c r="L89" s="408"/>
      <c r="M89" s="399"/>
      <c r="N89" s="369"/>
      <c r="AB89" s="45"/>
    </row>
    <row r="90" spans="1:28" ht="14.1" customHeight="1" x14ac:dyDescent="0.25">
      <c r="A90" s="400"/>
      <c r="B90" s="409"/>
      <c r="C90" s="382"/>
      <c r="D90" s="382"/>
      <c r="E90" s="382"/>
      <c r="F90" s="382"/>
      <c r="G90" s="382"/>
      <c r="H90" s="382"/>
      <c r="I90" s="382"/>
      <c r="J90" s="382"/>
      <c r="K90" s="382"/>
      <c r="L90" s="382"/>
      <c r="M90" s="410"/>
      <c r="N90" s="369"/>
      <c r="AB90" s="45"/>
    </row>
    <row r="91" spans="1:28" ht="14.1" customHeight="1" x14ac:dyDescent="0.25">
      <c r="A91" s="400"/>
      <c r="B91" s="371"/>
      <c r="C91" s="411" t="str">
        <f>IF(M91&gt;0,"E: El gasto en navarra no puede ser mayor que el gasto total","")</f>
        <v/>
      </c>
      <c r="D91" s="371"/>
      <c r="E91" s="371"/>
      <c r="F91" s="371"/>
      <c r="G91" s="371"/>
      <c r="H91" s="371"/>
      <c r="I91" s="371"/>
      <c r="J91" s="371"/>
      <c r="K91" s="371"/>
      <c r="L91" s="371"/>
      <c r="M91" s="412">
        <f>COUNTIF(M19:M88,"E")</f>
        <v>0</v>
      </c>
      <c r="N91" s="369"/>
      <c r="AB91" s="45"/>
    </row>
    <row r="92" spans="1:28" s="367" customFormat="1" ht="21.95" customHeight="1" x14ac:dyDescent="0.25">
      <c r="A92" s="369"/>
      <c r="B92" s="413"/>
      <c r="C92" s="411"/>
      <c r="D92" s="371"/>
      <c r="E92" s="371"/>
      <c r="F92" s="371"/>
      <c r="G92" s="371"/>
      <c r="H92" s="371"/>
      <c r="I92" s="371"/>
      <c r="J92" s="371"/>
      <c r="K92" s="371"/>
      <c r="L92" s="371"/>
      <c r="N92" s="372"/>
      <c r="O92" s="372"/>
      <c r="P92" s="372"/>
      <c r="Q92" s="372"/>
      <c r="R92" s="372"/>
      <c r="S92" s="372"/>
      <c r="T92" s="372"/>
      <c r="U92" s="372"/>
      <c r="V92" s="372"/>
      <c r="W92" s="372"/>
      <c r="X92" s="372"/>
      <c r="Y92" s="372"/>
      <c r="Z92" s="372"/>
      <c r="AA92" s="372"/>
    </row>
    <row r="93" spans="1:28" s="371" customFormat="1" ht="18.75" x14ac:dyDescent="0.25">
      <c r="A93" s="372"/>
      <c r="C93" s="693" t="s">
        <v>653</v>
      </c>
      <c r="D93" s="693"/>
      <c r="E93" s="693"/>
      <c r="F93" s="693"/>
      <c r="G93" s="693"/>
      <c r="H93" s="693"/>
      <c r="I93" s="414"/>
      <c r="J93" s="414"/>
      <c r="K93" s="415">
        <f>SUM(K18,K25,K29,K34,K40,K47,K53,K62,K66,K70,K75,K82)</f>
        <v>0</v>
      </c>
      <c r="L93" s="415">
        <f>SUM(L18,L25,L29,L34,L40,L47,L53,L62,L66,L70,L75,L82)</f>
        <v>0</v>
      </c>
      <c r="M93" s="369"/>
      <c r="N93" s="370"/>
      <c r="O93" s="369"/>
      <c r="P93" s="369"/>
      <c r="Q93" s="369"/>
      <c r="R93" s="369"/>
      <c r="S93" s="369"/>
      <c r="T93" s="369"/>
      <c r="U93" s="369"/>
      <c r="V93" s="369"/>
      <c r="W93" s="369"/>
      <c r="X93" s="369"/>
      <c r="Y93" s="369"/>
      <c r="Z93" s="369"/>
      <c r="AA93" s="369"/>
      <c r="AB93" s="369"/>
    </row>
    <row r="94" spans="1:28" s="371" customFormat="1" ht="14.1" customHeight="1" x14ac:dyDescent="0.3">
      <c r="A94" s="369"/>
      <c r="C94" s="692"/>
      <c r="D94" s="692"/>
      <c r="E94" s="692"/>
      <c r="F94" s="692"/>
      <c r="G94" s="692"/>
      <c r="K94" s="369"/>
      <c r="L94" s="369"/>
      <c r="N94" s="370"/>
      <c r="O94" s="369"/>
      <c r="P94" s="369"/>
      <c r="Q94" s="369"/>
      <c r="R94" s="369"/>
      <c r="S94" s="369"/>
      <c r="T94" s="369"/>
      <c r="U94" s="369"/>
      <c r="V94" s="369"/>
      <c r="W94" s="369"/>
      <c r="X94" s="369"/>
      <c r="Y94" s="369"/>
      <c r="Z94" s="369"/>
      <c r="AA94" s="369"/>
      <c r="AB94" s="369"/>
    </row>
    <row r="95" spans="1:28" s="371" customFormat="1" ht="14.1" customHeight="1" x14ac:dyDescent="0.25">
      <c r="A95" s="369"/>
      <c r="N95" s="370"/>
      <c r="O95" s="369"/>
      <c r="P95" s="369"/>
      <c r="Q95" s="369"/>
      <c r="R95" s="369"/>
      <c r="S95" s="369"/>
      <c r="T95" s="369"/>
      <c r="U95" s="369"/>
      <c r="V95" s="369"/>
      <c r="W95" s="369"/>
      <c r="X95" s="369"/>
      <c r="Y95" s="369"/>
      <c r="Z95" s="369"/>
      <c r="AA95" s="369"/>
      <c r="AB95" s="369"/>
    </row>
    <row r="96" spans="1:28" s="371" customFormat="1" ht="14.1" customHeight="1" x14ac:dyDescent="0.25">
      <c r="A96" s="369"/>
      <c r="N96" s="370"/>
      <c r="O96" s="369"/>
      <c r="P96" s="369"/>
      <c r="Q96" s="369"/>
      <c r="R96" s="369"/>
      <c r="S96" s="369"/>
      <c r="T96" s="369"/>
      <c r="U96" s="369"/>
      <c r="V96" s="369"/>
      <c r="W96" s="369"/>
      <c r="X96" s="369"/>
      <c r="Y96" s="369"/>
      <c r="Z96" s="369"/>
      <c r="AA96" s="369"/>
      <c r="AB96" s="369"/>
    </row>
    <row r="97" spans="1:28" s="371" customFormat="1" ht="14.1" customHeight="1" x14ac:dyDescent="0.25">
      <c r="A97" s="369"/>
      <c r="N97" s="370"/>
      <c r="O97" s="369"/>
      <c r="P97" s="369"/>
      <c r="Q97" s="369"/>
      <c r="R97" s="369"/>
      <c r="S97" s="369"/>
      <c r="T97" s="369"/>
      <c r="U97" s="369"/>
      <c r="V97" s="369"/>
      <c r="W97" s="369"/>
      <c r="X97" s="369"/>
      <c r="Y97" s="369"/>
      <c r="Z97" s="369"/>
      <c r="AA97" s="369"/>
      <c r="AB97" s="369"/>
    </row>
    <row r="98" spans="1:28" s="371" customFormat="1" ht="14.1" customHeight="1" x14ac:dyDescent="0.25">
      <c r="A98" s="369"/>
      <c r="N98" s="370"/>
      <c r="O98" s="369"/>
      <c r="P98" s="369"/>
      <c r="Q98" s="369"/>
      <c r="R98" s="369"/>
      <c r="S98" s="369"/>
      <c r="T98" s="369"/>
      <c r="U98" s="369"/>
      <c r="V98" s="369"/>
      <c r="W98" s="369"/>
      <c r="X98" s="369"/>
      <c r="Y98" s="369"/>
      <c r="Z98" s="369"/>
      <c r="AA98" s="369"/>
      <c r="AB98" s="369"/>
    </row>
    <row r="99" spans="1:28" s="371" customFormat="1" ht="14.1" customHeight="1" x14ac:dyDescent="0.25">
      <c r="A99" s="369"/>
      <c r="N99" s="370"/>
      <c r="O99" s="369"/>
      <c r="P99" s="369"/>
      <c r="Q99" s="369"/>
      <c r="R99" s="369"/>
      <c r="S99" s="369"/>
      <c r="T99" s="369"/>
      <c r="U99" s="369"/>
      <c r="V99" s="369"/>
      <c r="W99" s="369"/>
      <c r="X99" s="369"/>
      <c r="Y99" s="369"/>
      <c r="Z99" s="369"/>
      <c r="AA99" s="369"/>
      <c r="AB99" s="369"/>
    </row>
    <row r="100" spans="1:28" s="371" customFormat="1" ht="14.1" customHeight="1" x14ac:dyDescent="0.25">
      <c r="A100" s="369"/>
      <c r="N100" s="370"/>
      <c r="O100" s="369"/>
      <c r="P100" s="369"/>
      <c r="Q100" s="369"/>
      <c r="R100" s="369"/>
      <c r="S100" s="369"/>
      <c r="T100" s="369"/>
      <c r="U100" s="369"/>
      <c r="V100" s="369"/>
      <c r="W100" s="369"/>
      <c r="X100" s="369"/>
      <c r="Y100" s="369"/>
      <c r="Z100" s="369"/>
      <c r="AA100" s="369"/>
      <c r="AB100" s="369"/>
    </row>
    <row r="101" spans="1:28" s="371" customFormat="1" ht="14.1" customHeight="1" x14ac:dyDescent="0.25">
      <c r="A101" s="369"/>
      <c r="N101" s="370"/>
      <c r="O101" s="369"/>
      <c r="P101" s="369"/>
      <c r="Q101" s="369"/>
      <c r="R101" s="369"/>
      <c r="S101" s="369"/>
      <c r="T101" s="369"/>
      <c r="U101" s="369"/>
      <c r="V101" s="369"/>
      <c r="W101" s="369"/>
      <c r="X101" s="369"/>
      <c r="Y101" s="369"/>
      <c r="Z101" s="369"/>
      <c r="AA101" s="369"/>
      <c r="AB101" s="369"/>
    </row>
    <row r="102" spans="1:28" s="371" customFormat="1" ht="14.1" customHeight="1" x14ac:dyDescent="0.25">
      <c r="A102" s="369"/>
      <c r="N102" s="370"/>
      <c r="O102" s="369"/>
      <c r="P102" s="369"/>
      <c r="Q102" s="369"/>
      <c r="R102" s="369"/>
      <c r="S102" s="369"/>
      <c r="T102" s="369"/>
      <c r="U102" s="369"/>
      <c r="V102" s="369"/>
      <c r="W102" s="369"/>
      <c r="X102" s="369"/>
      <c r="Y102" s="369"/>
      <c r="Z102" s="369"/>
      <c r="AA102" s="369"/>
      <c r="AB102" s="369"/>
    </row>
    <row r="103" spans="1:28" s="371" customFormat="1" ht="14.1" customHeight="1" x14ac:dyDescent="0.25">
      <c r="A103" s="369"/>
      <c r="N103" s="370"/>
      <c r="O103" s="369"/>
      <c r="P103" s="369"/>
      <c r="Q103" s="369"/>
      <c r="R103" s="369"/>
      <c r="S103" s="369"/>
      <c r="T103" s="369"/>
      <c r="U103" s="369"/>
      <c r="V103" s="369"/>
      <c r="W103" s="369"/>
      <c r="X103" s="369"/>
      <c r="Y103" s="369"/>
      <c r="Z103" s="369"/>
      <c r="AA103" s="369"/>
      <c r="AB103" s="369"/>
    </row>
    <row r="104" spans="1:28" s="371" customFormat="1" ht="14.1" customHeight="1" x14ac:dyDescent="0.25">
      <c r="A104" s="369"/>
      <c r="N104" s="370"/>
      <c r="O104" s="369"/>
      <c r="P104" s="369"/>
      <c r="Q104" s="369"/>
      <c r="R104" s="369"/>
      <c r="S104" s="369"/>
      <c r="T104" s="369"/>
      <c r="U104" s="369"/>
      <c r="V104" s="369"/>
      <c r="W104" s="369"/>
      <c r="X104" s="369"/>
      <c r="Y104" s="369"/>
      <c r="Z104" s="369"/>
      <c r="AA104" s="369"/>
      <c r="AB104" s="369"/>
    </row>
    <row r="105" spans="1:28" s="371" customFormat="1" ht="14.1" customHeight="1" x14ac:dyDescent="0.25">
      <c r="A105" s="369"/>
      <c r="N105" s="370"/>
      <c r="O105" s="369"/>
      <c r="P105" s="369"/>
      <c r="Q105" s="369"/>
      <c r="R105" s="369"/>
      <c r="S105" s="369"/>
      <c r="T105" s="369"/>
      <c r="U105" s="369"/>
      <c r="V105" s="369"/>
      <c r="W105" s="369"/>
      <c r="X105" s="369"/>
      <c r="Y105" s="369"/>
      <c r="Z105" s="369"/>
      <c r="AA105" s="369"/>
      <c r="AB105" s="369"/>
    </row>
    <row r="106" spans="1:28" s="371" customFormat="1" ht="14.1" customHeight="1" x14ac:dyDescent="0.25">
      <c r="A106" s="369"/>
      <c r="N106" s="370"/>
      <c r="O106" s="369"/>
      <c r="P106" s="369"/>
      <c r="Q106" s="369"/>
      <c r="R106" s="369"/>
      <c r="S106" s="369"/>
      <c r="T106" s="369"/>
      <c r="U106" s="369"/>
      <c r="V106" s="369"/>
      <c r="W106" s="369"/>
      <c r="X106" s="369"/>
      <c r="Y106" s="369"/>
      <c r="Z106" s="369"/>
      <c r="AA106" s="369"/>
      <c r="AB106" s="369"/>
    </row>
    <row r="107" spans="1:28" s="371" customFormat="1" ht="14.1" customHeight="1" x14ac:dyDescent="0.25">
      <c r="A107" s="369"/>
      <c r="N107" s="370"/>
      <c r="O107" s="369"/>
      <c r="P107" s="369"/>
      <c r="Q107" s="369"/>
      <c r="R107" s="369"/>
      <c r="S107" s="369"/>
      <c r="T107" s="369"/>
      <c r="U107" s="369"/>
      <c r="V107" s="369"/>
      <c r="W107" s="369"/>
      <c r="X107" s="369"/>
      <c r="Y107" s="369"/>
      <c r="Z107" s="369"/>
      <c r="AA107" s="369"/>
      <c r="AB107" s="369"/>
    </row>
    <row r="108" spans="1:28" s="371" customFormat="1" ht="14.1" customHeight="1" x14ac:dyDescent="0.25">
      <c r="A108" s="369"/>
      <c r="N108" s="370"/>
      <c r="O108" s="369"/>
      <c r="P108" s="369"/>
      <c r="Q108" s="369"/>
      <c r="R108" s="369"/>
      <c r="S108" s="369"/>
      <c r="T108" s="369"/>
      <c r="U108" s="369"/>
      <c r="V108" s="369"/>
      <c r="W108" s="369"/>
      <c r="X108" s="369"/>
      <c r="Y108" s="369"/>
      <c r="Z108" s="369"/>
      <c r="AA108" s="369"/>
      <c r="AB108" s="369"/>
    </row>
    <row r="109" spans="1:28" s="371" customFormat="1" ht="14.1" customHeight="1" x14ac:dyDescent="0.25">
      <c r="A109" s="369"/>
      <c r="N109" s="370"/>
      <c r="O109" s="369"/>
      <c r="P109" s="369"/>
      <c r="Q109" s="369"/>
      <c r="R109" s="369"/>
      <c r="S109" s="369"/>
      <c r="T109" s="369"/>
      <c r="U109" s="369"/>
      <c r="V109" s="369"/>
      <c r="W109" s="369"/>
      <c r="X109" s="369"/>
      <c r="Y109" s="369"/>
      <c r="Z109" s="369"/>
      <c r="AA109" s="369"/>
      <c r="AB109" s="369"/>
    </row>
    <row r="110" spans="1:28" s="371" customFormat="1" ht="14.1" customHeight="1" x14ac:dyDescent="0.25">
      <c r="A110" s="369"/>
      <c r="N110" s="370"/>
      <c r="O110" s="369"/>
      <c r="P110" s="369"/>
      <c r="Q110" s="369"/>
      <c r="R110" s="369"/>
      <c r="S110" s="369"/>
      <c r="T110" s="369"/>
      <c r="U110" s="369"/>
      <c r="V110" s="369"/>
      <c r="W110" s="369"/>
      <c r="X110" s="369"/>
      <c r="Y110" s="369"/>
      <c r="Z110" s="369"/>
      <c r="AA110" s="369"/>
      <c r="AB110" s="369"/>
    </row>
    <row r="111" spans="1:28" s="371" customFormat="1" ht="14.1" customHeight="1" x14ac:dyDescent="0.25">
      <c r="A111" s="369"/>
      <c r="N111" s="370"/>
      <c r="O111" s="369"/>
      <c r="P111" s="369"/>
      <c r="Q111" s="369"/>
      <c r="R111" s="369"/>
      <c r="S111" s="369"/>
      <c r="T111" s="369"/>
      <c r="U111" s="369"/>
      <c r="V111" s="369"/>
      <c r="W111" s="369"/>
      <c r="X111" s="369"/>
      <c r="Y111" s="369"/>
      <c r="Z111" s="369"/>
      <c r="AA111" s="369"/>
      <c r="AB111" s="369"/>
    </row>
    <row r="112" spans="1:28" s="371" customFormat="1" ht="14.1" customHeight="1" x14ac:dyDescent="0.25">
      <c r="A112" s="369"/>
      <c r="N112" s="370"/>
      <c r="O112" s="369"/>
      <c r="P112" s="369"/>
      <c r="Q112" s="369"/>
      <c r="R112" s="369"/>
      <c r="S112" s="369"/>
      <c r="T112" s="369"/>
      <c r="U112" s="369"/>
      <c r="V112" s="369"/>
      <c r="W112" s="369"/>
      <c r="X112" s="369"/>
      <c r="Y112" s="369"/>
      <c r="Z112" s="369"/>
      <c r="AA112" s="369"/>
      <c r="AB112" s="369"/>
    </row>
    <row r="113" spans="1:28" s="371" customFormat="1" ht="14.1" customHeight="1" x14ac:dyDescent="0.25">
      <c r="A113" s="369"/>
      <c r="N113" s="370"/>
      <c r="O113" s="369"/>
      <c r="P113" s="369"/>
      <c r="Q113" s="369"/>
      <c r="R113" s="369"/>
      <c r="S113" s="369"/>
      <c r="T113" s="369"/>
      <c r="U113" s="369"/>
      <c r="V113" s="369"/>
      <c r="W113" s="369"/>
      <c r="X113" s="369"/>
      <c r="Y113" s="369"/>
      <c r="Z113" s="369"/>
      <c r="AA113" s="369"/>
      <c r="AB113" s="369"/>
    </row>
    <row r="114" spans="1:28" s="371" customFormat="1" ht="14.1" customHeight="1" x14ac:dyDescent="0.25">
      <c r="A114" s="369"/>
      <c r="N114" s="370"/>
      <c r="O114" s="369"/>
      <c r="P114" s="369"/>
      <c r="Q114" s="369"/>
      <c r="R114" s="369"/>
      <c r="S114" s="369"/>
      <c r="T114" s="369"/>
      <c r="U114" s="369"/>
      <c r="V114" s="369"/>
      <c r="W114" s="369"/>
      <c r="X114" s="369"/>
      <c r="Y114" s="369"/>
      <c r="Z114" s="369"/>
      <c r="AA114" s="369"/>
      <c r="AB114" s="369"/>
    </row>
    <row r="115" spans="1:28" s="371" customFormat="1" ht="14.1" customHeight="1" x14ac:dyDescent="0.25">
      <c r="A115" s="369"/>
      <c r="N115" s="370"/>
      <c r="O115" s="369"/>
      <c r="P115" s="369"/>
      <c r="Q115" s="369"/>
      <c r="R115" s="369"/>
      <c r="S115" s="369"/>
      <c r="T115" s="369"/>
      <c r="U115" s="369"/>
      <c r="V115" s="369"/>
      <c r="W115" s="369"/>
      <c r="X115" s="369"/>
      <c r="Y115" s="369"/>
      <c r="Z115" s="369"/>
      <c r="AA115" s="369"/>
      <c r="AB115" s="369"/>
    </row>
    <row r="116" spans="1:28" s="371" customFormat="1" ht="14.1" customHeight="1" x14ac:dyDescent="0.25">
      <c r="A116" s="369"/>
      <c r="N116" s="370"/>
      <c r="O116" s="369"/>
      <c r="P116" s="369"/>
      <c r="Q116" s="369"/>
      <c r="R116" s="369"/>
      <c r="S116" s="369"/>
      <c r="T116" s="369"/>
      <c r="U116" s="369"/>
      <c r="V116" s="369"/>
      <c r="W116" s="369"/>
      <c r="X116" s="369"/>
      <c r="Y116" s="369"/>
      <c r="Z116" s="369"/>
      <c r="AA116" s="369"/>
      <c r="AB116" s="369"/>
    </row>
    <row r="117" spans="1:28" s="371" customFormat="1" ht="14.1" customHeight="1" x14ac:dyDescent="0.25">
      <c r="A117" s="369"/>
      <c r="N117" s="370"/>
      <c r="O117" s="369"/>
      <c r="P117" s="369"/>
      <c r="Q117" s="369"/>
      <c r="R117" s="369"/>
      <c r="S117" s="369"/>
      <c r="T117" s="369"/>
      <c r="U117" s="369"/>
      <c r="V117" s="369"/>
      <c r="W117" s="369"/>
      <c r="X117" s="369"/>
      <c r="Y117" s="369"/>
      <c r="Z117" s="369"/>
      <c r="AA117" s="369"/>
      <c r="AB117" s="369"/>
    </row>
    <row r="118" spans="1:28" s="371" customFormat="1" ht="14.1" customHeight="1" x14ac:dyDescent="0.25">
      <c r="A118" s="369"/>
      <c r="N118" s="370"/>
      <c r="O118" s="369"/>
      <c r="P118" s="369"/>
      <c r="Q118" s="369"/>
      <c r="R118" s="369"/>
      <c r="S118" s="369"/>
      <c r="T118" s="369"/>
      <c r="U118" s="369"/>
      <c r="V118" s="369"/>
      <c r="W118" s="369"/>
      <c r="X118" s="369"/>
      <c r="Y118" s="369"/>
      <c r="Z118" s="369"/>
      <c r="AA118" s="369"/>
      <c r="AB118" s="369"/>
    </row>
    <row r="119" spans="1:28" s="371" customFormat="1" ht="14.1" customHeight="1" x14ac:dyDescent="0.25">
      <c r="A119" s="369"/>
      <c r="N119" s="370"/>
      <c r="O119" s="369"/>
      <c r="P119" s="369"/>
      <c r="Q119" s="369"/>
      <c r="R119" s="369"/>
      <c r="S119" s="369"/>
      <c r="T119" s="369"/>
      <c r="U119" s="369"/>
      <c r="V119" s="369"/>
      <c r="W119" s="369"/>
      <c r="X119" s="369"/>
      <c r="Y119" s="369"/>
      <c r="Z119" s="369"/>
      <c r="AA119" s="369"/>
      <c r="AB119" s="369"/>
    </row>
    <row r="120" spans="1:28" s="371" customFormat="1" ht="14.1" customHeight="1" x14ac:dyDescent="0.25">
      <c r="A120" s="369"/>
      <c r="N120" s="370"/>
      <c r="O120" s="369"/>
      <c r="P120" s="369"/>
      <c r="Q120" s="369"/>
      <c r="R120" s="369"/>
      <c r="S120" s="369"/>
      <c r="T120" s="369"/>
      <c r="U120" s="369"/>
      <c r="V120" s="369"/>
      <c r="W120" s="369"/>
      <c r="X120" s="369"/>
      <c r="Y120" s="369"/>
      <c r="Z120" s="369"/>
      <c r="AA120" s="369"/>
      <c r="AB120" s="369"/>
    </row>
    <row r="121" spans="1:28" s="371" customFormat="1" ht="14.1" customHeight="1" x14ac:dyDescent="0.25">
      <c r="A121" s="369"/>
      <c r="N121" s="370"/>
      <c r="O121" s="369"/>
      <c r="P121" s="369"/>
      <c r="Q121" s="369"/>
      <c r="R121" s="369"/>
      <c r="S121" s="369"/>
      <c r="T121" s="369"/>
      <c r="U121" s="369"/>
      <c r="V121" s="369"/>
      <c r="W121" s="369"/>
      <c r="X121" s="369"/>
      <c r="Y121" s="369"/>
      <c r="Z121" s="369"/>
      <c r="AA121" s="369"/>
      <c r="AB121" s="369"/>
    </row>
    <row r="122" spans="1:28" s="371" customFormat="1" ht="14.1" customHeight="1" x14ac:dyDescent="0.25">
      <c r="A122" s="369"/>
      <c r="N122" s="370"/>
      <c r="O122" s="369"/>
      <c r="P122" s="369"/>
      <c r="Q122" s="369"/>
      <c r="R122" s="369"/>
      <c r="S122" s="369"/>
      <c r="T122" s="369"/>
      <c r="U122" s="369"/>
      <c r="V122" s="369"/>
      <c r="W122" s="369"/>
      <c r="X122" s="369"/>
      <c r="Y122" s="369"/>
      <c r="Z122" s="369"/>
      <c r="AA122" s="369"/>
      <c r="AB122" s="369"/>
    </row>
    <row r="123" spans="1:28" s="371" customFormat="1" ht="14.1" customHeight="1" x14ac:dyDescent="0.25">
      <c r="A123" s="369"/>
      <c r="N123" s="370"/>
      <c r="O123" s="369"/>
      <c r="P123" s="369"/>
      <c r="Q123" s="369"/>
      <c r="R123" s="369"/>
      <c r="S123" s="369"/>
      <c r="T123" s="369"/>
      <c r="U123" s="369"/>
      <c r="V123" s="369"/>
      <c r="W123" s="369"/>
      <c r="X123" s="369"/>
      <c r="Y123" s="369"/>
      <c r="Z123" s="369"/>
      <c r="AA123" s="369"/>
      <c r="AB123" s="369"/>
    </row>
    <row r="124" spans="1:28" s="371" customFormat="1" ht="14.1" customHeight="1" x14ac:dyDescent="0.25">
      <c r="A124" s="369"/>
      <c r="N124" s="370"/>
      <c r="O124" s="369"/>
      <c r="P124" s="369"/>
      <c r="Q124" s="369"/>
      <c r="R124" s="369"/>
      <c r="S124" s="369"/>
      <c r="T124" s="369"/>
      <c r="U124" s="369"/>
      <c r="V124" s="369"/>
      <c r="W124" s="369"/>
      <c r="X124" s="369"/>
      <c r="Y124" s="369"/>
      <c r="Z124" s="369"/>
      <c r="AA124" s="369"/>
      <c r="AB124" s="369"/>
    </row>
    <row r="125" spans="1:28" s="371" customFormat="1" ht="14.1" customHeight="1" x14ac:dyDescent="0.25">
      <c r="A125" s="369"/>
      <c r="N125" s="370"/>
      <c r="O125" s="369"/>
      <c r="P125" s="369"/>
      <c r="Q125" s="369"/>
      <c r="R125" s="369"/>
      <c r="S125" s="369"/>
      <c r="T125" s="369"/>
      <c r="U125" s="369"/>
      <c r="V125" s="369"/>
      <c r="W125" s="369"/>
      <c r="X125" s="369"/>
      <c r="Y125" s="369"/>
      <c r="Z125" s="369"/>
      <c r="AA125" s="369"/>
      <c r="AB125" s="369"/>
    </row>
    <row r="126" spans="1:28" s="371" customFormat="1" ht="14.1" customHeight="1" x14ac:dyDescent="0.25">
      <c r="A126" s="369"/>
      <c r="N126" s="370"/>
      <c r="O126" s="369"/>
      <c r="P126" s="369"/>
      <c r="Q126" s="369"/>
      <c r="R126" s="369"/>
      <c r="S126" s="369"/>
      <c r="T126" s="369"/>
      <c r="U126" s="369"/>
      <c r="V126" s="369"/>
      <c r="W126" s="369"/>
      <c r="X126" s="369"/>
      <c r="Y126" s="369"/>
      <c r="Z126" s="369"/>
      <c r="AA126" s="369"/>
      <c r="AB126" s="369"/>
    </row>
    <row r="127" spans="1:28" s="371" customFormat="1" ht="14.1" customHeight="1" x14ac:dyDescent="0.25">
      <c r="A127" s="369"/>
      <c r="N127" s="370"/>
      <c r="O127" s="369"/>
      <c r="P127" s="369"/>
      <c r="Q127" s="369"/>
      <c r="R127" s="369"/>
      <c r="S127" s="369"/>
      <c r="T127" s="369"/>
      <c r="U127" s="369"/>
      <c r="V127" s="369"/>
      <c r="W127" s="369"/>
      <c r="X127" s="369"/>
      <c r="Y127" s="369"/>
      <c r="Z127" s="369"/>
      <c r="AA127" s="369"/>
      <c r="AB127" s="369"/>
    </row>
    <row r="128" spans="1:28" s="371" customFormat="1" ht="14.1" customHeight="1" x14ac:dyDescent="0.25">
      <c r="A128" s="369"/>
      <c r="N128" s="370"/>
      <c r="O128" s="369"/>
      <c r="P128" s="369"/>
      <c r="Q128" s="369"/>
      <c r="R128" s="369"/>
      <c r="S128" s="369"/>
      <c r="T128" s="369"/>
      <c r="U128" s="369"/>
      <c r="V128" s="369"/>
      <c r="W128" s="369"/>
      <c r="X128" s="369"/>
      <c r="Y128" s="369"/>
      <c r="Z128" s="369"/>
      <c r="AA128" s="369"/>
      <c r="AB128" s="369"/>
    </row>
    <row r="129" spans="1:28" s="371" customFormat="1" ht="14.1" customHeight="1" x14ac:dyDescent="0.25">
      <c r="A129" s="369"/>
      <c r="N129" s="370"/>
      <c r="O129" s="369"/>
      <c r="P129" s="369"/>
      <c r="Q129" s="369"/>
      <c r="R129" s="369"/>
      <c r="S129" s="369"/>
      <c r="T129" s="369"/>
      <c r="U129" s="369"/>
      <c r="V129" s="369"/>
      <c r="W129" s="369"/>
      <c r="X129" s="369"/>
      <c r="Y129" s="369"/>
      <c r="Z129" s="369"/>
      <c r="AA129" s="369"/>
      <c r="AB129" s="369"/>
    </row>
    <row r="130" spans="1:28" s="371" customFormat="1" ht="14.1" customHeight="1" x14ac:dyDescent="0.25">
      <c r="A130" s="369"/>
      <c r="N130" s="370"/>
      <c r="O130" s="369"/>
      <c r="P130" s="369"/>
      <c r="Q130" s="369"/>
      <c r="R130" s="369"/>
      <c r="S130" s="369"/>
      <c r="T130" s="369"/>
      <c r="U130" s="369"/>
      <c r="V130" s="369"/>
      <c r="W130" s="369"/>
      <c r="X130" s="369"/>
      <c r="Y130" s="369"/>
      <c r="Z130" s="369"/>
      <c r="AA130" s="369"/>
      <c r="AB130" s="369"/>
    </row>
    <row r="131" spans="1:28" ht="14.1" customHeight="1" x14ac:dyDescent="0.25">
      <c r="C131" s="371"/>
      <c r="D131" s="371"/>
      <c r="E131" s="371"/>
      <c r="F131" s="371"/>
      <c r="G131" s="371"/>
      <c r="H131" s="371"/>
      <c r="I131" s="371"/>
      <c r="J131" s="371"/>
      <c r="K131" s="371"/>
      <c r="L131" s="371"/>
    </row>
  </sheetData>
  <sheetProtection algorithmName="SHA-512" hashValue="9PwKrus/TxEi1mn5fVPpib9NQv1u2494egBQnkvcXC+R6B6F0M0bsD23mQHdc0P6hA4dGiBLaWPNQfGkXiO3iA==" saltValue="OTXJec+p6wJZnwsBJDL9Uw==" spinCount="100000" sheet="1" objects="1" scenarios="1"/>
  <mergeCells count="60">
    <mergeCell ref="C94:G94"/>
    <mergeCell ref="C77:J77"/>
    <mergeCell ref="C78:J78"/>
    <mergeCell ref="C79:J79"/>
    <mergeCell ref="C82:J82"/>
    <mergeCell ref="C83:J83"/>
    <mergeCell ref="C84:J84"/>
    <mergeCell ref="C85:J85"/>
    <mergeCell ref="C86:J86"/>
    <mergeCell ref="C87:J87"/>
    <mergeCell ref="C88:J88"/>
    <mergeCell ref="C93:H93"/>
    <mergeCell ref="C76:J76"/>
    <mergeCell ref="C57:J57"/>
    <mergeCell ref="C58:J58"/>
    <mergeCell ref="C59:J59"/>
    <mergeCell ref="C62:J62"/>
    <mergeCell ref="C63:J63"/>
    <mergeCell ref="C66:J66"/>
    <mergeCell ref="C67:J67"/>
    <mergeCell ref="C69:H69"/>
    <mergeCell ref="C70:J70"/>
    <mergeCell ref="C71:J71"/>
    <mergeCell ref="C75:J75"/>
    <mergeCell ref="C56:J56"/>
    <mergeCell ref="C41:J41"/>
    <mergeCell ref="C42:J42"/>
    <mergeCell ref="C43:J43"/>
    <mergeCell ref="C44:J44"/>
    <mergeCell ref="C47:J47"/>
    <mergeCell ref="C48:J48"/>
    <mergeCell ref="C49:J49"/>
    <mergeCell ref="C50:J50"/>
    <mergeCell ref="C53:J53"/>
    <mergeCell ref="C54:J54"/>
    <mergeCell ref="C55:J55"/>
    <mergeCell ref="C40:J40"/>
    <mergeCell ref="C21:J21"/>
    <mergeCell ref="C22:J22"/>
    <mergeCell ref="C25:J25"/>
    <mergeCell ref="C26:J26"/>
    <mergeCell ref="C29:J29"/>
    <mergeCell ref="C30:J30"/>
    <mergeCell ref="C31:J31"/>
    <mergeCell ref="C34:J34"/>
    <mergeCell ref="C35:J35"/>
    <mergeCell ref="C36:J36"/>
    <mergeCell ref="C37:J37"/>
    <mergeCell ref="C20:J20"/>
    <mergeCell ref="B1:M1"/>
    <mergeCell ref="B2:M2"/>
    <mergeCell ref="C5:M5"/>
    <mergeCell ref="C6:L6"/>
    <mergeCell ref="C8:M8"/>
    <mergeCell ref="C9:L9"/>
    <mergeCell ref="B13:H13"/>
    <mergeCell ref="K16:K17"/>
    <mergeCell ref="L16:L17"/>
    <mergeCell ref="C18:J18"/>
    <mergeCell ref="C19:J19"/>
  </mergeCell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S554"/>
  <sheetViews>
    <sheetView showGridLines="0" zoomScale="85" zoomScaleNormal="85" workbookViewId="0">
      <pane ySplit="8" topLeftCell="A9" activePane="bottomLeft" state="frozen"/>
      <selection activeCell="L17" sqref="L17:P17"/>
      <selection pane="bottomLeft" sqref="A1:F2"/>
    </sheetView>
  </sheetViews>
  <sheetFormatPr baseColWidth="10" defaultRowHeight="15" x14ac:dyDescent="0.25"/>
  <cols>
    <col min="1" max="1" width="15.28515625" style="90" customWidth="1"/>
    <col min="2" max="2" width="11.85546875" style="90" bestFit="1" customWidth="1"/>
    <col min="3" max="3" width="15.28515625" style="91" bestFit="1" customWidth="1"/>
    <col min="4" max="4" width="4.7109375" style="91" customWidth="1"/>
    <col min="5" max="5" width="32.7109375" style="90" customWidth="1"/>
    <col min="6" max="6" width="11.42578125" style="90"/>
    <col min="7" max="7" width="44.28515625" style="90" customWidth="1"/>
    <col min="8" max="8" width="49.85546875" style="90" bestFit="1" customWidth="1"/>
    <col min="9" max="9" width="7.140625" style="90" customWidth="1"/>
    <col min="10" max="10" width="15.85546875" style="90" bestFit="1" customWidth="1"/>
    <col min="11" max="12" width="11.42578125" style="90"/>
    <col min="13" max="13" width="12.7109375" style="90" bestFit="1" customWidth="1"/>
    <col min="14" max="15" width="12.7109375" style="90" customWidth="1"/>
    <col min="16" max="16" width="10.28515625" style="90" customWidth="1"/>
    <col min="17" max="19" width="12.7109375" style="90" customWidth="1"/>
    <col min="20" max="20" width="48.140625" style="90" customWidth="1"/>
    <col min="21" max="21" width="6.85546875" style="90" customWidth="1"/>
    <col min="22" max="22" width="3.85546875" style="90" bestFit="1" customWidth="1"/>
    <col min="23" max="23" width="3.85546875" style="90" customWidth="1"/>
    <col min="24" max="25" width="3.85546875" style="90" bestFit="1" customWidth="1"/>
    <col min="26" max="27" width="3.85546875" style="90" customWidth="1"/>
    <col min="28" max="28" width="3.85546875" style="63" customWidth="1"/>
    <col min="29" max="29" width="3.85546875" style="90" customWidth="1"/>
    <col min="30" max="30" width="21.85546875" style="62" customWidth="1"/>
    <col min="31" max="31" width="45.28515625" style="62" customWidth="1"/>
    <col min="32" max="32" width="22.42578125" style="62" customWidth="1"/>
    <col min="33" max="34" width="11.7109375" style="63" hidden="1" customWidth="1"/>
    <col min="35" max="35" width="0.5703125" style="63" customWidth="1"/>
    <col min="36" max="36" width="17.5703125" style="63" customWidth="1"/>
    <col min="37" max="37" width="55.42578125" style="63" customWidth="1"/>
    <col min="38" max="38" width="20" style="64" customWidth="1"/>
    <col min="39" max="39" width="2.5703125" style="64" customWidth="1"/>
    <col min="40" max="40" width="33.7109375" style="64" customWidth="1"/>
    <col min="41" max="43" width="12" style="64" customWidth="1"/>
    <col min="44" max="44" width="21.85546875" style="64" customWidth="1"/>
    <col min="45" max="45" width="21.85546875" style="65" customWidth="1"/>
    <col min="46" max="46" width="21.5703125" style="65" customWidth="1"/>
    <col min="47" max="47" width="17.28515625" style="65" customWidth="1"/>
    <col min="48" max="48" width="14.140625" style="65" customWidth="1"/>
    <col min="49" max="49" width="13.85546875" style="65" customWidth="1"/>
    <col min="50" max="50" width="12.140625" style="65" customWidth="1"/>
    <col min="51" max="51" width="13.7109375" style="65" customWidth="1"/>
    <col min="52" max="71" width="11.42578125" style="65"/>
    <col min="72" max="16384" width="11.42578125" style="32"/>
  </cols>
  <sheetData>
    <row r="1" spans="1:71" ht="21" customHeight="1" x14ac:dyDescent="0.25">
      <c r="A1" s="696" t="s">
        <v>718</v>
      </c>
      <c r="B1" s="696"/>
      <c r="C1" s="696"/>
      <c r="D1" s="696"/>
      <c r="E1" s="696"/>
      <c r="F1" s="696"/>
      <c r="G1" s="696" t="s">
        <v>83</v>
      </c>
      <c r="H1" s="696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60"/>
      <c r="V1" s="61"/>
      <c r="W1" s="61"/>
      <c r="X1" s="61"/>
      <c r="Y1" s="61"/>
      <c r="Z1" s="61"/>
      <c r="AA1" s="61"/>
      <c r="AB1" s="67"/>
      <c r="AC1" s="61"/>
    </row>
    <row r="2" spans="1:71" ht="18.75" customHeight="1" x14ac:dyDescent="0.25">
      <c r="A2" s="697"/>
      <c r="B2" s="697"/>
      <c r="C2" s="697"/>
      <c r="D2" s="697"/>
      <c r="E2" s="697"/>
      <c r="F2" s="697"/>
      <c r="G2" s="697"/>
      <c r="H2" s="697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0"/>
      <c r="V2" s="29" t="s">
        <v>61</v>
      </c>
      <c r="W2" s="67"/>
      <c r="X2" s="67"/>
      <c r="Y2" s="67"/>
      <c r="Z2" s="67"/>
      <c r="AA2" s="67"/>
      <c r="AB2" s="67"/>
      <c r="AC2" s="67"/>
      <c r="AG2" s="701"/>
      <c r="AH2" s="701"/>
      <c r="AI2" s="701"/>
      <c r="AK2" s="701"/>
      <c r="AL2" s="701"/>
      <c r="AM2" s="68"/>
      <c r="AR2" s="69"/>
      <c r="AS2" s="70"/>
    </row>
    <row r="3" spans="1:71" s="260" customFormat="1" ht="18.75" customHeight="1" x14ac:dyDescent="0.25">
      <c r="A3" s="273" t="s">
        <v>154</v>
      </c>
      <c r="B3" s="276"/>
      <c r="C3" s="702">
        <f>'1. COSTE REAL TOTAL'!C6</f>
        <v>0</v>
      </c>
      <c r="D3" s="703"/>
      <c r="E3" s="703"/>
      <c r="F3" s="703"/>
      <c r="G3" s="703"/>
      <c r="H3" s="704"/>
      <c r="I3" s="258"/>
      <c r="J3" s="258"/>
      <c r="K3" s="258"/>
      <c r="L3" s="258"/>
      <c r="M3" s="258"/>
      <c r="N3" s="258"/>
      <c r="O3" s="258"/>
      <c r="P3" s="258"/>
      <c r="Q3" s="258"/>
      <c r="R3" s="258"/>
      <c r="S3" s="258"/>
      <c r="T3" s="258"/>
      <c r="U3" s="259"/>
      <c r="W3" s="261"/>
      <c r="X3" s="261"/>
      <c r="Y3" s="261"/>
      <c r="Z3" s="261"/>
      <c r="AA3" s="261"/>
      <c r="AB3" s="261"/>
      <c r="AC3" s="261"/>
      <c r="AD3" s="262"/>
      <c r="AE3" s="262"/>
      <c r="AF3" s="262"/>
      <c r="AG3" s="263"/>
      <c r="AH3" s="263"/>
      <c r="AI3" s="263"/>
      <c r="AJ3" s="264"/>
      <c r="AK3" s="263"/>
      <c r="AL3" s="263"/>
      <c r="AM3" s="263"/>
      <c r="AN3" s="265"/>
      <c r="AO3" s="265"/>
      <c r="AP3" s="265"/>
      <c r="AQ3" s="265"/>
      <c r="AR3" s="266"/>
      <c r="AS3" s="266"/>
      <c r="AT3" s="265"/>
      <c r="AU3" s="265"/>
      <c r="AV3" s="265"/>
      <c r="AW3" s="265"/>
      <c r="AX3" s="265"/>
      <c r="AY3" s="265"/>
      <c r="AZ3" s="265"/>
      <c r="BA3" s="265"/>
      <c r="BB3" s="265"/>
      <c r="BC3" s="265"/>
      <c r="BD3" s="265"/>
      <c r="BE3" s="265"/>
      <c r="BF3" s="265"/>
      <c r="BG3" s="265"/>
      <c r="BH3" s="265"/>
      <c r="BI3" s="265"/>
      <c r="BJ3" s="265"/>
      <c r="BK3" s="265"/>
      <c r="BL3" s="265"/>
      <c r="BM3" s="265"/>
      <c r="BN3" s="265"/>
      <c r="BO3" s="265"/>
      <c r="BP3" s="265"/>
      <c r="BQ3" s="265"/>
      <c r="BR3" s="265"/>
      <c r="BS3" s="265"/>
    </row>
    <row r="4" spans="1:71" s="260" customFormat="1" ht="18.75" customHeight="1" x14ac:dyDescent="0.25">
      <c r="A4" s="267"/>
      <c r="B4" s="267"/>
      <c r="C4" s="268"/>
      <c r="D4" s="267"/>
      <c r="E4" s="267"/>
      <c r="F4" s="267"/>
      <c r="G4" s="267"/>
      <c r="H4" s="267"/>
      <c r="I4" s="258"/>
      <c r="J4" s="258"/>
      <c r="K4" s="258"/>
      <c r="L4" s="258"/>
      <c r="M4" s="258"/>
      <c r="N4" s="258"/>
      <c r="O4" s="258"/>
      <c r="P4" s="258"/>
      <c r="Q4" s="258"/>
      <c r="R4" s="258"/>
      <c r="S4" s="258"/>
      <c r="T4" s="258"/>
      <c r="U4" s="259"/>
      <c r="W4" s="261"/>
      <c r="X4" s="261"/>
      <c r="Y4" s="261"/>
      <c r="Z4" s="261"/>
      <c r="AA4" s="261"/>
      <c r="AB4" s="261"/>
      <c r="AC4" s="261"/>
      <c r="AD4" s="262"/>
      <c r="AE4" s="262"/>
      <c r="AF4" s="262"/>
      <c r="AG4" s="263"/>
      <c r="AH4" s="263"/>
      <c r="AI4" s="263"/>
      <c r="AJ4" s="264"/>
      <c r="AK4" s="263"/>
      <c r="AL4" s="263"/>
      <c r="AM4" s="263"/>
      <c r="AN4" s="265"/>
      <c r="AO4" s="265"/>
      <c r="AP4" s="265"/>
      <c r="AQ4" s="265"/>
      <c r="AR4" s="266"/>
      <c r="AS4" s="266"/>
      <c r="AT4" s="265"/>
      <c r="AU4" s="265"/>
      <c r="AV4" s="265"/>
      <c r="AW4" s="265"/>
      <c r="AX4" s="265"/>
      <c r="AY4" s="265"/>
      <c r="AZ4" s="265"/>
      <c r="BA4" s="265"/>
      <c r="BB4" s="265"/>
      <c r="BC4" s="265"/>
      <c r="BD4" s="265"/>
      <c r="BE4" s="265"/>
      <c r="BF4" s="265"/>
      <c r="BG4" s="265"/>
      <c r="BH4" s="265"/>
      <c r="BI4" s="265"/>
      <c r="BJ4" s="265"/>
      <c r="BK4" s="265"/>
      <c r="BL4" s="265"/>
      <c r="BM4" s="265"/>
      <c r="BN4" s="265"/>
      <c r="BO4" s="265"/>
      <c r="BP4" s="265"/>
      <c r="BQ4" s="265"/>
      <c r="BR4" s="265"/>
      <c r="BS4" s="265"/>
    </row>
    <row r="5" spans="1:71" s="260" customFormat="1" ht="18.75" customHeight="1" x14ac:dyDescent="0.25">
      <c r="A5" s="273" t="s">
        <v>707</v>
      </c>
      <c r="B5" s="274"/>
      <c r="C5" s="275"/>
      <c r="D5" s="274"/>
      <c r="E5" s="274"/>
      <c r="F5" s="274"/>
      <c r="G5" s="274"/>
      <c r="H5" s="269">
        <v>100</v>
      </c>
      <c r="I5" s="258"/>
      <c r="J5" s="258"/>
      <c r="K5" s="258"/>
      <c r="L5" s="258"/>
      <c r="M5" s="258"/>
      <c r="N5" s="258"/>
      <c r="O5" s="258"/>
      <c r="P5" s="258"/>
      <c r="Q5" s="258"/>
      <c r="R5" s="258"/>
      <c r="S5" s="258"/>
      <c r="T5" s="258"/>
      <c r="U5" s="259"/>
      <c r="W5" s="261"/>
      <c r="X5" s="261"/>
      <c r="Y5" s="261"/>
      <c r="Z5" s="261"/>
      <c r="AA5" s="261"/>
      <c r="AB5" s="261"/>
      <c r="AC5" s="261"/>
      <c r="AD5" s="262"/>
      <c r="AE5" s="262"/>
      <c r="AF5" s="262"/>
      <c r="AG5" s="263"/>
      <c r="AH5" s="263"/>
      <c r="AI5" s="263"/>
      <c r="AJ5" s="264"/>
      <c r="AK5" s="263"/>
      <c r="AL5" s="263"/>
      <c r="AM5" s="263"/>
      <c r="AN5" s="265"/>
      <c r="AO5" s="265"/>
      <c r="AP5" s="265"/>
      <c r="AQ5" s="265"/>
      <c r="AR5" s="266"/>
      <c r="AS5" s="266"/>
      <c r="AT5" s="265"/>
      <c r="AU5" s="265"/>
      <c r="AV5" s="265"/>
      <c r="AW5" s="265"/>
      <c r="AX5" s="265"/>
      <c r="AY5" s="265"/>
      <c r="AZ5" s="265"/>
      <c r="BA5" s="265"/>
      <c r="BB5" s="265"/>
      <c r="BC5" s="265"/>
      <c r="BD5" s="265"/>
      <c r="BE5" s="265"/>
      <c r="BF5" s="265"/>
      <c r="BG5" s="265"/>
      <c r="BH5" s="265"/>
      <c r="BI5" s="265"/>
      <c r="BJ5" s="265"/>
      <c r="BK5" s="265"/>
      <c r="BL5" s="265"/>
      <c r="BM5" s="265"/>
      <c r="BN5" s="265"/>
      <c r="BO5" s="265"/>
      <c r="BP5" s="265"/>
      <c r="BQ5" s="265"/>
      <c r="BR5" s="265"/>
      <c r="BS5" s="265"/>
    </row>
    <row r="6" spans="1:71" s="260" customFormat="1" ht="18.75" customHeight="1" x14ac:dyDescent="0.25">
      <c r="A6" s="273" t="s">
        <v>155</v>
      </c>
      <c r="B6" s="274"/>
      <c r="C6" s="275"/>
      <c r="D6" s="274"/>
      <c r="E6" s="274"/>
      <c r="F6" s="274"/>
      <c r="G6" s="274"/>
      <c r="H6" s="270">
        <f>100-H5</f>
        <v>0</v>
      </c>
      <c r="I6" s="258"/>
      <c r="J6" s="258"/>
      <c r="K6" s="258"/>
      <c r="L6" s="258"/>
      <c r="M6" s="258"/>
      <c r="N6" s="258"/>
      <c r="O6" s="258"/>
      <c r="P6" s="258"/>
      <c r="Q6" s="258"/>
      <c r="R6" s="258"/>
      <c r="S6" s="258"/>
      <c r="T6" s="258"/>
      <c r="U6" s="259"/>
      <c r="W6" s="261"/>
      <c r="X6" s="261"/>
      <c r="Y6" s="261"/>
      <c r="Z6" s="261"/>
      <c r="AA6" s="261"/>
      <c r="AB6" s="261"/>
      <c r="AC6" s="261"/>
      <c r="AD6" s="262"/>
      <c r="AE6" s="262"/>
      <c r="AF6" s="262"/>
      <c r="AG6" s="263"/>
      <c r="AH6" s="263"/>
      <c r="AI6" s="263"/>
      <c r="AJ6" s="264"/>
      <c r="AK6" s="263"/>
      <c r="AL6" s="263"/>
      <c r="AM6" s="263"/>
      <c r="AN6" s="265"/>
      <c r="AO6" s="265"/>
      <c r="AP6" s="265"/>
      <c r="AQ6" s="265"/>
      <c r="AR6" s="266"/>
      <c r="AS6" s="266"/>
      <c r="AT6" s="265"/>
      <c r="AU6" s="265"/>
      <c r="AV6" s="265"/>
      <c r="AW6" s="265"/>
      <c r="AX6" s="265"/>
      <c r="AY6" s="265"/>
      <c r="AZ6" s="265"/>
      <c r="BA6" s="265"/>
      <c r="BB6" s="265"/>
      <c r="BC6" s="265"/>
      <c r="BD6" s="265"/>
      <c r="BE6" s="265"/>
      <c r="BF6" s="265"/>
      <c r="BG6" s="265"/>
      <c r="BH6" s="265"/>
      <c r="BI6" s="265"/>
      <c r="BJ6" s="265"/>
      <c r="BK6" s="265"/>
      <c r="BL6" s="265"/>
      <c r="BM6" s="265"/>
      <c r="BN6" s="265"/>
      <c r="BO6" s="265"/>
      <c r="BP6" s="265"/>
      <c r="BQ6" s="265"/>
      <c r="BR6" s="265"/>
      <c r="BS6" s="265"/>
    </row>
    <row r="7" spans="1:71" s="260" customFormat="1" ht="18.75" customHeight="1" x14ac:dyDescent="0.25">
      <c r="A7" s="257"/>
      <c r="B7" s="257"/>
      <c r="C7" s="257"/>
      <c r="D7" s="257"/>
      <c r="E7" s="257"/>
      <c r="F7" s="257"/>
      <c r="G7" s="258"/>
      <c r="H7" s="257"/>
      <c r="I7" s="258"/>
      <c r="J7" s="258"/>
      <c r="K7" s="258"/>
      <c r="L7" s="258"/>
      <c r="M7" s="258"/>
      <c r="N7" s="258"/>
      <c r="O7" s="258"/>
      <c r="P7" s="258"/>
      <c r="Q7" s="258"/>
      <c r="R7" s="258"/>
      <c r="S7" s="258"/>
      <c r="T7" s="258"/>
      <c r="U7" s="259"/>
      <c r="W7" s="261"/>
      <c r="X7" s="261"/>
      <c r="Y7" s="261"/>
      <c r="Z7" s="261"/>
      <c r="AA7" s="261"/>
      <c r="AB7" s="261"/>
      <c r="AC7" s="261"/>
      <c r="AD7" s="262"/>
      <c r="AE7" s="262"/>
      <c r="AF7" s="262"/>
      <c r="AG7" s="263"/>
      <c r="AH7" s="263"/>
      <c r="AI7" s="263"/>
      <c r="AJ7" s="264"/>
      <c r="AK7" s="263"/>
      <c r="AL7" s="263"/>
      <c r="AM7" s="263"/>
      <c r="AN7" s="265"/>
      <c r="AO7" s="265"/>
      <c r="AP7" s="265"/>
      <c r="AQ7" s="265"/>
      <c r="AR7" s="266"/>
      <c r="AS7" s="266"/>
      <c r="AT7" s="265"/>
      <c r="AU7" s="265"/>
      <c r="AV7" s="265"/>
      <c r="AW7" s="265"/>
      <c r="AX7" s="265"/>
      <c r="AY7" s="265"/>
      <c r="AZ7" s="265"/>
      <c r="BA7" s="265"/>
      <c r="BB7" s="265"/>
      <c r="BC7" s="265"/>
      <c r="BD7" s="265"/>
      <c r="BE7" s="265"/>
      <c r="BF7" s="265"/>
      <c r="BG7" s="265"/>
      <c r="BH7" s="265"/>
      <c r="BI7" s="265"/>
      <c r="BJ7" s="265"/>
      <c r="BK7" s="265"/>
      <c r="BL7" s="265"/>
      <c r="BM7" s="265"/>
      <c r="BN7" s="265"/>
      <c r="BO7" s="265"/>
      <c r="BP7" s="265"/>
      <c r="BQ7" s="265"/>
      <c r="BR7" s="265"/>
      <c r="BS7" s="265"/>
    </row>
    <row r="8" spans="1:71" s="78" customFormat="1" ht="80.25" x14ac:dyDescent="0.25">
      <c r="A8" s="71" t="s">
        <v>13</v>
      </c>
      <c r="B8" s="72" t="s">
        <v>1</v>
      </c>
      <c r="C8" s="73" t="s">
        <v>2</v>
      </c>
      <c r="D8" s="73"/>
      <c r="E8" s="72" t="s">
        <v>7</v>
      </c>
      <c r="F8" s="72" t="s">
        <v>3</v>
      </c>
      <c r="G8" s="72" t="s">
        <v>9</v>
      </c>
      <c r="H8" s="72" t="s">
        <v>8</v>
      </c>
      <c r="I8" s="72"/>
      <c r="J8" s="72" t="s">
        <v>4</v>
      </c>
      <c r="K8" s="72" t="s">
        <v>5</v>
      </c>
      <c r="L8" s="72" t="s">
        <v>0</v>
      </c>
      <c r="M8" s="72" t="s">
        <v>10</v>
      </c>
      <c r="N8" s="74" t="s">
        <v>156</v>
      </c>
      <c r="O8" s="72" t="s">
        <v>172</v>
      </c>
      <c r="P8" s="72" t="s">
        <v>46</v>
      </c>
      <c r="Q8" s="545" t="s">
        <v>23</v>
      </c>
      <c r="R8" s="545" t="s">
        <v>24</v>
      </c>
      <c r="S8" s="74" t="s">
        <v>157</v>
      </c>
      <c r="T8" s="74" t="s">
        <v>6</v>
      </c>
      <c r="U8" s="75"/>
      <c r="V8" s="76" t="s">
        <v>2</v>
      </c>
      <c r="W8" s="76" t="s">
        <v>19</v>
      </c>
      <c r="X8" s="76" t="s">
        <v>18</v>
      </c>
      <c r="Y8" s="76" t="s">
        <v>25</v>
      </c>
      <c r="Z8" s="76" t="s">
        <v>26</v>
      </c>
      <c r="AA8" s="76" t="s">
        <v>20</v>
      </c>
      <c r="AB8" s="81"/>
      <c r="AC8" s="76" t="s">
        <v>28</v>
      </c>
      <c r="AD8" s="77" t="s">
        <v>164</v>
      </c>
      <c r="AE8" s="77" t="s">
        <v>6</v>
      </c>
      <c r="AF8" s="123"/>
      <c r="AG8" s="82"/>
      <c r="AH8" s="79"/>
      <c r="AI8" s="79"/>
      <c r="AJ8" s="80"/>
      <c r="AK8" s="80"/>
      <c r="AL8" s="81"/>
      <c r="AM8" s="81"/>
      <c r="AN8" s="81"/>
      <c r="AO8" s="81"/>
      <c r="AP8" s="81"/>
      <c r="AQ8" s="81"/>
      <c r="AR8" s="81"/>
      <c r="AS8" s="82"/>
      <c r="AT8" s="83"/>
      <c r="AU8" s="82"/>
      <c r="AV8" s="84"/>
      <c r="AW8" s="84"/>
      <c r="AX8" s="84"/>
      <c r="AY8" s="84"/>
      <c r="AZ8" s="82"/>
      <c r="BA8" s="82"/>
      <c r="BB8" s="82"/>
      <c r="BC8" s="82"/>
      <c r="BD8" s="82"/>
      <c r="BE8" s="82"/>
      <c r="BF8" s="82"/>
      <c r="BG8" s="82"/>
      <c r="BH8" s="82"/>
      <c r="BI8" s="82"/>
      <c r="BJ8" s="82"/>
      <c r="BK8" s="82"/>
      <c r="BL8" s="82"/>
      <c r="BM8" s="82"/>
      <c r="BN8" s="82"/>
      <c r="BO8" s="82"/>
      <c r="BP8" s="82"/>
      <c r="BQ8" s="82"/>
      <c r="BR8" s="82"/>
      <c r="BS8" s="82"/>
    </row>
    <row r="9" spans="1:71" ht="15.75" x14ac:dyDescent="0.25">
      <c r="A9" s="547"/>
      <c r="B9" s="548"/>
      <c r="C9" s="549"/>
      <c r="D9" s="550"/>
      <c r="E9" s="548"/>
      <c r="F9" s="548"/>
      <c r="G9" s="548"/>
      <c r="H9" s="551"/>
      <c r="I9" s="552"/>
      <c r="J9" s="319"/>
      <c r="K9" s="319"/>
      <c r="L9" s="319"/>
      <c r="M9" s="92">
        <f t="shared" ref="M9" si="0">J9+K9-L9</f>
        <v>0</v>
      </c>
      <c r="N9" s="459"/>
      <c r="O9" s="92">
        <f>N9*J9</f>
        <v>0</v>
      </c>
      <c r="P9" s="319"/>
      <c r="Q9" s="549"/>
      <c r="R9" s="549"/>
      <c r="S9" s="568">
        <f>(J9+(K9*$H$6/100))*N9</f>
        <v>0</v>
      </c>
      <c r="T9" s="553"/>
      <c r="U9" s="85">
        <f>COUNTIF(V9:AA9,"")</f>
        <v>6</v>
      </c>
      <c r="V9" s="570"/>
      <c r="W9" s="570"/>
      <c r="X9" s="570"/>
      <c r="Y9" s="570"/>
      <c r="Z9" s="570"/>
      <c r="AA9" s="570"/>
      <c r="AB9" s="571"/>
      <c r="AC9" s="570"/>
      <c r="AD9" s="572">
        <f t="shared" ref="AD9:AD15" si="1">IF(U9=6,S9,"")</f>
        <v>0</v>
      </c>
      <c r="AE9" s="573"/>
      <c r="AH9" s="31" t="s">
        <v>47</v>
      </c>
      <c r="AI9" s="50" t="s">
        <v>77</v>
      </c>
      <c r="AJ9" s="180" t="s">
        <v>82</v>
      </c>
      <c r="AK9" s="50"/>
      <c r="AL9" s="50"/>
      <c r="AM9" s="50"/>
      <c r="AN9" s="695"/>
      <c r="AO9" s="695"/>
      <c r="AP9" s="695"/>
      <c r="AQ9" s="695"/>
      <c r="AR9" s="86"/>
      <c r="AS9" s="87"/>
      <c r="AT9" s="87"/>
      <c r="AU9" s="87"/>
    </row>
    <row r="10" spans="1:71" ht="15.75" x14ac:dyDescent="0.25">
      <c r="A10" s="547"/>
      <c r="B10" s="548"/>
      <c r="C10" s="549"/>
      <c r="D10" s="550"/>
      <c r="E10" s="548"/>
      <c r="F10" s="548"/>
      <c r="G10" s="548"/>
      <c r="H10" s="551"/>
      <c r="I10" s="552"/>
      <c r="J10" s="319"/>
      <c r="K10" s="319"/>
      <c r="L10" s="319"/>
      <c r="M10" s="92">
        <f t="shared" ref="M10:M73" si="2">J10+K10-L10</f>
        <v>0</v>
      </c>
      <c r="N10" s="459"/>
      <c r="O10" s="92">
        <f t="shared" ref="O10:O73" si="3">N10*J10</f>
        <v>0</v>
      </c>
      <c r="P10" s="319"/>
      <c r="Q10" s="549"/>
      <c r="R10" s="549"/>
      <c r="S10" s="568">
        <f t="shared" ref="S10:S73" si="4">(J10+(K10*$H$6/100))*N10</f>
        <v>0</v>
      </c>
      <c r="T10" s="553"/>
      <c r="U10" s="85">
        <f t="shared" ref="U10:U21" si="5">COUNTIF(V10:AA10,"")</f>
        <v>6</v>
      </c>
      <c r="V10" s="570"/>
      <c r="W10" s="570"/>
      <c r="X10" s="570"/>
      <c r="Y10" s="570"/>
      <c r="Z10" s="570"/>
      <c r="AA10" s="570"/>
      <c r="AB10" s="571"/>
      <c r="AC10" s="570"/>
      <c r="AD10" s="572">
        <f t="shared" ref="AD10:AD73" si="6">IF(U10=6,S10,"")</f>
        <v>0</v>
      </c>
      <c r="AE10" s="573"/>
      <c r="AH10" s="31" t="s">
        <v>48</v>
      </c>
      <c r="AI10" s="50" t="s">
        <v>78</v>
      </c>
      <c r="AJ10" s="180" t="s">
        <v>82</v>
      </c>
      <c r="AK10" s="50"/>
      <c r="AL10" s="50"/>
      <c r="AM10" s="50"/>
      <c r="AN10" s="695"/>
      <c r="AO10" s="695"/>
      <c r="AP10" s="695"/>
      <c r="AQ10" s="695"/>
      <c r="AR10" s="86"/>
      <c r="AS10" s="87"/>
      <c r="AT10" s="87"/>
      <c r="AU10" s="87"/>
    </row>
    <row r="11" spans="1:71" ht="15.75" x14ac:dyDescent="0.25">
      <c r="A11" s="547"/>
      <c r="B11" s="548"/>
      <c r="C11" s="549"/>
      <c r="D11" s="550"/>
      <c r="E11" s="548"/>
      <c r="F11" s="548"/>
      <c r="G11" s="548"/>
      <c r="H11" s="551"/>
      <c r="I11" s="552"/>
      <c r="J11" s="319"/>
      <c r="K11" s="319"/>
      <c r="L11" s="319"/>
      <c r="M11" s="92">
        <f t="shared" si="2"/>
        <v>0</v>
      </c>
      <c r="N11" s="459"/>
      <c r="O11" s="92">
        <f t="shared" si="3"/>
        <v>0</v>
      </c>
      <c r="P11" s="319"/>
      <c r="Q11" s="549"/>
      <c r="R11" s="549"/>
      <c r="S11" s="568">
        <f t="shared" si="4"/>
        <v>0</v>
      </c>
      <c r="T11" s="553"/>
      <c r="U11" s="85">
        <f t="shared" si="5"/>
        <v>6</v>
      </c>
      <c r="V11" s="570"/>
      <c r="W11" s="570"/>
      <c r="X11" s="570"/>
      <c r="Y11" s="570"/>
      <c r="Z11" s="570"/>
      <c r="AA11" s="570"/>
      <c r="AB11" s="571"/>
      <c r="AC11" s="570"/>
      <c r="AD11" s="572">
        <f t="shared" si="6"/>
        <v>0</v>
      </c>
      <c r="AE11" s="573"/>
      <c r="AI11" s="50" t="s">
        <v>79</v>
      </c>
      <c r="AJ11" s="180" t="s">
        <v>82</v>
      </c>
      <c r="AK11" s="50"/>
      <c r="AL11" s="50"/>
      <c r="AM11" s="50"/>
      <c r="AN11" s="695"/>
      <c r="AO11" s="695"/>
      <c r="AP11" s="695"/>
      <c r="AQ11" s="695"/>
      <c r="AR11" s="86"/>
      <c r="AS11" s="87"/>
      <c r="AT11" s="87"/>
      <c r="AU11" s="87"/>
    </row>
    <row r="12" spans="1:71" ht="15.75" x14ac:dyDescent="0.25">
      <c r="A12" s="547"/>
      <c r="B12" s="548"/>
      <c r="C12" s="549"/>
      <c r="D12" s="550"/>
      <c r="E12" s="548"/>
      <c r="F12" s="548"/>
      <c r="G12" s="548"/>
      <c r="H12" s="551"/>
      <c r="I12" s="552"/>
      <c r="J12" s="319"/>
      <c r="K12" s="319"/>
      <c r="L12" s="319"/>
      <c r="M12" s="92">
        <f t="shared" si="2"/>
        <v>0</v>
      </c>
      <c r="N12" s="459"/>
      <c r="O12" s="92">
        <f t="shared" si="3"/>
        <v>0</v>
      </c>
      <c r="P12" s="319"/>
      <c r="Q12" s="549"/>
      <c r="R12" s="549"/>
      <c r="S12" s="568">
        <f t="shared" si="4"/>
        <v>0</v>
      </c>
      <c r="T12" s="553"/>
      <c r="U12" s="85">
        <f t="shared" si="5"/>
        <v>6</v>
      </c>
      <c r="V12" s="570"/>
      <c r="W12" s="570"/>
      <c r="X12" s="570"/>
      <c r="Y12" s="570"/>
      <c r="Z12" s="570"/>
      <c r="AA12" s="570"/>
      <c r="AB12" s="571"/>
      <c r="AC12" s="570"/>
      <c r="AD12" s="572">
        <f t="shared" si="1"/>
        <v>0</v>
      </c>
      <c r="AE12" s="573"/>
      <c r="AI12" s="50" t="s">
        <v>80</v>
      </c>
      <c r="AJ12" s="180" t="s">
        <v>82</v>
      </c>
      <c r="AK12" s="50"/>
      <c r="AL12" s="50"/>
      <c r="AM12" s="50"/>
      <c r="AN12" s="695"/>
      <c r="AO12" s="695"/>
      <c r="AP12" s="695"/>
      <c r="AQ12" s="695"/>
      <c r="AR12" s="86"/>
      <c r="AS12" s="87"/>
      <c r="AT12" s="87"/>
      <c r="AU12" s="87"/>
    </row>
    <row r="13" spans="1:71" ht="15.75" x14ac:dyDescent="0.25">
      <c r="A13" s="547"/>
      <c r="B13" s="548"/>
      <c r="C13" s="549"/>
      <c r="D13" s="550"/>
      <c r="E13" s="548"/>
      <c r="F13" s="548"/>
      <c r="G13" s="548"/>
      <c r="H13" s="551"/>
      <c r="I13" s="552"/>
      <c r="J13" s="319"/>
      <c r="K13" s="319"/>
      <c r="L13" s="319"/>
      <c r="M13" s="92">
        <f t="shared" si="2"/>
        <v>0</v>
      </c>
      <c r="N13" s="459"/>
      <c r="O13" s="92">
        <f t="shared" si="3"/>
        <v>0</v>
      </c>
      <c r="P13" s="319"/>
      <c r="Q13" s="549"/>
      <c r="R13" s="549"/>
      <c r="S13" s="568">
        <f t="shared" si="4"/>
        <v>0</v>
      </c>
      <c r="T13" s="553"/>
      <c r="U13" s="85">
        <f t="shared" si="5"/>
        <v>6</v>
      </c>
      <c r="V13" s="570"/>
      <c r="W13" s="570"/>
      <c r="X13" s="570"/>
      <c r="Y13" s="570"/>
      <c r="Z13" s="570"/>
      <c r="AA13" s="570"/>
      <c r="AB13" s="571"/>
      <c r="AC13" s="570"/>
      <c r="AD13" s="572">
        <f t="shared" si="6"/>
        <v>0</v>
      </c>
      <c r="AE13" s="573"/>
      <c r="AI13" s="50" t="s">
        <v>81</v>
      </c>
      <c r="AJ13" s="180" t="s">
        <v>82</v>
      </c>
      <c r="AK13" s="50"/>
      <c r="AL13" s="50"/>
      <c r="AM13" s="50"/>
      <c r="AN13" s="695"/>
      <c r="AO13" s="695"/>
      <c r="AP13" s="695"/>
      <c r="AQ13" s="695"/>
      <c r="AR13" s="86"/>
      <c r="AS13" s="87"/>
      <c r="AT13" s="87"/>
      <c r="AU13" s="87"/>
    </row>
    <row r="14" spans="1:71" ht="15.75" x14ac:dyDescent="0.25">
      <c r="A14" s="547"/>
      <c r="B14" s="548"/>
      <c r="C14" s="549"/>
      <c r="D14" s="550"/>
      <c r="E14" s="548"/>
      <c r="F14" s="548"/>
      <c r="G14" s="548"/>
      <c r="H14" s="551"/>
      <c r="I14" s="552"/>
      <c r="J14" s="319"/>
      <c r="K14" s="319"/>
      <c r="L14" s="319"/>
      <c r="M14" s="92">
        <f t="shared" si="2"/>
        <v>0</v>
      </c>
      <c r="N14" s="459"/>
      <c r="O14" s="92">
        <f t="shared" si="3"/>
        <v>0</v>
      </c>
      <c r="P14" s="319"/>
      <c r="Q14" s="549"/>
      <c r="R14" s="549"/>
      <c r="S14" s="568">
        <f t="shared" si="4"/>
        <v>0</v>
      </c>
      <c r="T14" s="553"/>
      <c r="U14" s="85">
        <f t="shared" si="5"/>
        <v>6</v>
      </c>
      <c r="V14" s="570"/>
      <c r="W14" s="570"/>
      <c r="X14" s="570"/>
      <c r="Y14" s="570"/>
      <c r="Z14" s="570"/>
      <c r="AA14" s="570"/>
      <c r="AB14" s="571"/>
      <c r="AC14" s="570"/>
      <c r="AD14" s="572">
        <f t="shared" si="6"/>
        <v>0</v>
      </c>
      <c r="AE14" s="573"/>
      <c r="AI14" s="50" t="s">
        <v>173</v>
      </c>
      <c r="AJ14" s="180" t="s">
        <v>82</v>
      </c>
      <c r="AK14" s="50"/>
      <c r="AL14" s="50"/>
      <c r="AM14" s="50"/>
      <c r="AN14" s="695"/>
      <c r="AO14" s="695"/>
      <c r="AP14" s="695"/>
      <c r="AQ14" s="695"/>
      <c r="AR14" s="86"/>
      <c r="AS14" s="87"/>
      <c r="AT14" s="87"/>
      <c r="AU14" s="87"/>
    </row>
    <row r="15" spans="1:71" ht="15.75" x14ac:dyDescent="0.25">
      <c r="A15" s="547"/>
      <c r="B15" s="548"/>
      <c r="C15" s="549"/>
      <c r="D15" s="550"/>
      <c r="E15" s="548"/>
      <c r="F15" s="548"/>
      <c r="G15" s="548"/>
      <c r="H15" s="551"/>
      <c r="I15" s="552"/>
      <c r="J15" s="319"/>
      <c r="K15" s="319"/>
      <c r="L15" s="319"/>
      <c r="M15" s="92">
        <f t="shared" si="2"/>
        <v>0</v>
      </c>
      <c r="N15" s="459"/>
      <c r="O15" s="92">
        <f t="shared" si="3"/>
        <v>0</v>
      </c>
      <c r="P15" s="319"/>
      <c r="Q15" s="549"/>
      <c r="R15" s="549"/>
      <c r="S15" s="568">
        <f t="shared" si="4"/>
        <v>0</v>
      </c>
      <c r="T15" s="553"/>
      <c r="U15" s="85">
        <f t="shared" si="5"/>
        <v>6</v>
      </c>
      <c r="V15" s="570"/>
      <c r="W15" s="570"/>
      <c r="X15" s="570"/>
      <c r="Y15" s="570"/>
      <c r="Z15" s="570"/>
      <c r="AA15" s="570"/>
      <c r="AB15" s="571"/>
      <c r="AC15" s="570"/>
      <c r="AD15" s="572">
        <f t="shared" si="1"/>
        <v>0</v>
      </c>
      <c r="AE15" s="573"/>
      <c r="AI15" s="50" t="s">
        <v>174</v>
      </c>
      <c r="AJ15" s="180" t="s">
        <v>82</v>
      </c>
      <c r="AK15" s="50"/>
      <c r="AL15" s="50"/>
      <c r="AM15" s="50"/>
      <c r="AN15" s="695"/>
      <c r="AO15" s="695"/>
      <c r="AP15" s="695"/>
      <c r="AQ15" s="695"/>
      <c r="AR15" s="86"/>
      <c r="AS15" s="87"/>
      <c r="AT15" s="87"/>
      <c r="AU15" s="87"/>
    </row>
    <row r="16" spans="1:71" ht="15.75" x14ac:dyDescent="0.25">
      <c r="A16" s="547"/>
      <c r="B16" s="548"/>
      <c r="C16" s="549"/>
      <c r="D16" s="550"/>
      <c r="E16" s="548"/>
      <c r="F16" s="548"/>
      <c r="G16" s="548"/>
      <c r="H16" s="551"/>
      <c r="I16" s="552"/>
      <c r="J16" s="319"/>
      <c r="K16" s="319"/>
      <c r="L16" s="319"/>
      <c r="M16" s="92">
        <f t="shared" si="2"/>
        <v>0</v>
      </c>
      <c r="N16" s="459"/>
      <c r="O16" s="92">
        <f t="shared" si="3"/>
        <v>0</v>
      </c>
      <c r="P16" s="319"/>
      <c r="Q16" s="549"/>
      <c r="R16" s="549"/>
      <c r="S16" s="568">
        <f t="shared" si="4"/>
        <v>0</v>
      </c>
      <c r="T16" s="553"/>
      <c r="U16" s="85">
        <f t="shared" si="5"/>
        <v>6</v>
      </c>
      <c r="V16" s="570"/>
      <c r="W16" s="570"/>
      <c r="X16" s="570"/>
      <c r="Y16" s="570"/>
      <c r="Z16" s="570"/>
      <c r="AA16" s="570"/>
      <c r="AB16" s="571"/>
      <c r="AC16" s="570"/>
      <c r="AD16" s="572">
        <f t="shared" si="6"/>
        <v>0</v>
      </c>
      <c r="AE16" s="573"/>
      <c r="AI16" s="50" t="s">
        <v>175</v>
      </c>
      <c r="AJ16" s="180" t="s">
        <v>82</v>
      </c>
      <c r="AK16" s="50"/>
      <c r="AL16" s="50"/>
      <c r="AM16" s="50"/>
      <c r="AN16" s="695"/>
      <c r="AO16" s="695"/>
      <c r="AP16" s="695"/>
      <c r="AQ16" s="695"/>
      <c r="AR16" s="86"/>
      <c r="AS16" s="87"/>
      <c r="AT16" s="87"/>
      <c r="AU16" s="87"/>
    </row>
    <row r="17" spans="1:47" ht="15.75" x14ac:dyDescent="0.25">
      <c r="A17" s="547"/>
      <c r="B17" s="548"/>
      <c r="C17" s="549"/>
      <c r="D17" s="550"/>
      <c r="E17" s="548"/>
      <c r="F17" s="548"/>
      <c r="G17" s="548"/>
      <c r="H17" s="551"/>
      <c r="I17" s="552"/>
      <c r="J17" s="319"/>
      <c r="K17" s="319"/>
      <c r="L17" s="319"/>
      <c r="M17" s="92">
        <f t="shared" si="2"/>
        <v>0</v>
      </c>
      <c r="N17" s="459"/>
      <c r="O17" s="92">
        <f t="shared" si="3"/>
        <v>0</v>
      </c>
      <c r="P17" s="319"/>
      <c r="Q17" s="549"/>
      <c r="R17" s="549"/>
      <c r="S17" s="568">
        <f t="shared" si="4"/>
        <v>0</v>
      </c>
      <c r="T17" s="553"/>
      <c r="U17" s="85">
        <f t="shared" si="5"/>
        <v>6</v>
      </c>
      <c r="V17" s="570"/>
      <c r="W17" s="570"/>
      <c r="X17" s="570"/>
      <c r="Y17" s="570"/>
      <c r="Z17" s="570"/>
      <c r="AA17" s="570"/>
      <c r="AB17" s="571"/>
      <c r="AC17" s="570"/>
      <c r="AD17" s="572">
        <f t="shared" si="6"/>
        <v>0</v>
      </c>
      <c r="AE17" s="573"/>
      <c r="AI17" s="181" t="s">
        <v>176</v>
      </c>
      <c r="AJ17" s="180" t="s">
        <v>82</v>
      </c>
      <c r="AK17" s="50"/>
      <c r="AL17" s="50"/>
      <c r="AM17" s="50"/>
      <c r="AN17" s="695"/>
      <c r="AO17" s="695"/>
      <c r="AP17" s="695"/>
      <c r="AQ17" s="695"/>
      <c r="AR17" s="86"/>
      <c r="AS17" s="87"/>
      <c r="AT17" s="87"/>
      <c r="AU17" s="87"/>
    </row>
    <row r="18" spans="1:47" ht="15.75" x14ac:dyDescent="0.25">
      <c r="A18" s="547"/>
      <c r="B18" s="548"/>
      <c r="C18" s="549"/>
      <c r="D18" s="550"/>
      <c r="E18" s="548"/>
      <c r="F18" s="548"/>
      <c r="G18" s="548"/>
      <c r="H18" s="551"/>
      <c r="I18" s="552"/>
      <c r="J18" s="319"/>
      <c r="K18" s="319"/>
      <c r="L18" s="319"/>
      <c r="M18" s="92">
        <f t="shared" ref="M18" si="7">J18+K18-L18</f>
        <v>0</v>
      </c>
      <c r="N18" s="459"/>
      <c r="O18" s="92">
        <f t="shared" ref="O18" si="8">N18*J18</f>
        <v>0</v>
      </c>
      <c r="P18" s="319"/>
      <c r="Q18" s="549"/>
      <c r="R18" s="549"/>
      <c r="S18" s="568">
        <f t="shared" ref="S18" si="9">(J18+(K18*$H$6/100))*N18</f>
        <v>0</v>
      </c>
      <c r="T18" s="553"/>
      <c r="U18" s="85">
        <f t="shared" ref="U18" si="10">COUNTIF(V18:AA18,"")</f>
        <v>6</v>
      </c>
      <c r="V18" s="570"/>
      <c r="W18" s="570"/>
      <c r="X18" s="570"/>
      <c r="Y18" s="570"/>
      <c r="Z18" s="570"/>
      <c r="AA18" s="570"/>
      <c r="AB18" s="571"/>
      <c r="AC18" s="570"/>
      <c r="AD18" s="572">
        <f t="shared" ref="AD18" si="11">IF(U18=6,S18,"")</f>
        <v>0</v>
      </c>
      <c r="AE18" s="573"/>
      <c r="AI18" s="181" t="s">
        <v>693</v>
      </c>
      <c r="AJ18" s="180" t="s">
        <v>700</v>
      </c>
      <c r="AK18" s="50"/>
      <c r="AL18" s="50"/>
      <c r="AM18" s="50"/>
      <c r="AN18" s="318"/>
      <c r="AO18" s="318"/>
      <c r="AP18" s="318"/>
      <c r="AQ18" s="318"/>
      <c r="AR18" s="86"/>
      <c r="AS18" s="87"/>
      <c r="AT18" s="87"/>
      <c r="AU18" s="87"/>
    </row>
    <row r="19" spans="1:47" ht="15.75" x14ac:dyDescent="0.25">
      <c r="A19" s="547"/>
      <c r="B19" s="548"/>
      <c r="C19" s="549"/>
      <c r="D19" s="550"/>
      <c r="E19" s="548"/>
      <c r="F19" s="548"/>
      <c r="G19" s="548"/>
      <c r="H19" s="551"/>
      <c r="I19" s="552"/>
      <c r="J19" s="319"/>
      <c r="K19" s="319"/>
      <c r="L19" s="319"/>
      <c r="M19" s="92">
        <f t="shared" si="2"/>
        <v>0</v>
      </c>
      <c r="N19" s="459"/>
      <c r="O19" s="92">
        <f t="shared" si="3"/>
        <v>0</v>
      </c>
      <c r="P19" s="319"/>
      <c r="Q19" s="549"/>
      <c r="R19" s="549"/>
      <c r="S19" s="568">
        <f t="shared" si="4"/>
        <v>0</v>
      </c>
      <c r="T19" s="553"/>
      <c r="U19" s="85">
        <f t="shared" si="5"/>
        <v>6</v>
      </c>
      <c r="V19" s="570"/>
      <c r="W19" s="570"/>
      <c r="X19" s="570"/>
      <c r="Y19" s="570"/>
      <c r="Z19" s="570"/>
      <c r="AA19" s="570"/>
      <c r="AB19" s="571"/>
      <c r="AC19" s="570"/>
      <c r="AD19" s="572">
        <f t="shared" si="6"/>
        <v>0</v>
      </c>
      <c r="AE19" s="573"/>
      <c r="AJ19" s="180" t="s">
        <v>82</v>
      </c>
      <c r="AK19" s="31"/>
      <c r="AL19" s="31"/>
      <c r="AM19" s="31"/>
      <c r="AN19" s="695"/>
      <c r="AO19" s="695"/>
      <c r="AP19" s="695"/>
      <c r="AQ19" s="695"/>
      <c r="AR19" s="86"/>
      <c r="AS19" s="87"/>
      <c r="AT19" s="87"/>
      <c r="AU19" s="87"/>
    </row>
    <row r="20" spans="1:47" ht="15.75" x14ac:dyDescent="0.25">
      <c r="A20" s="547"/>
      <c r="B20" s="548"/>
      <c r="C20" s="549"/>
      <c r="D20" s="550"/>
      <c r="E20" s="548"/>
      <c r="F20" s="548"/>
      <c r="G20" s="548"/>
      <c r="H20" s="551"/>
      <c r="I20" s="552"/>
      <c r="J20" s="319"/>
      <c r="K20" s="319"/>
      <c r="L20" s="319"/>
      <c r="M20" s="92">
        <f t="shared" si="2"/>
        <v>0</v>
      </c>
      <c r="N20" s="459"/>
      <c r="O20" s="92">
        <f t="shared" si="3"/>
        <v>0</v>
      </c>
      <c r="P20" s="319"/>
      <c r="Q20" s="549"/>
      <c r="R20" s="549"/>
      <c r="S20" s="568">
        <f t="shared" si="4"/>
        <v>0</v>
      </c>
      <c r="T20" s="553"/>
      <c r="U20" s="85">
        <f t="shared" si="5"/>
        <v>6</v>
      </c>
      <c r="V20" s="570"/>
      <c r="W20" s="570"/>
      <c r="X20" s="570"/>
      <c r="Y20" s="570"/>
      <c r="Z20" s="570"/>
      <c r="AA20" s="570"/>
      <c r="AB20" s="571"/>
      <c r="AC20" s="570"/>
      <c r="AD20" s="572">
        <f t="shared" si="6"/>
        <v>0</v>
      </c>
      <c r="AE20" s="573"/>
      <c r="AI20" s="181"/>
      <c r="AJ20" s="119">
        <v>1</v>
      </c>
      <c r="AK20" s="31"/>
      <c r="AL20" s="31"/>
      <c r="AM20" s="31"/>
      <c r="AN20" s="695"/>
      <c r="AO20" s="695"/>
      <c r="AP20" s="695"/>
      <c r="AQ20" s="695"/>
      <c r="AR20" s="86"/>
      <c r="AS20" s="87"/>
      <c r="AT20" s="87"/>
      <c r="AU20" s="87"/>
    </row>
    <row r="21" spans="1:47" ht="15.75" x14ac:dyDescent="0.25">
      <c r="A21" s="547"/>
      <c r="B21" s="548"/>
      <c r="C21" s="549"/>
      <c r="D21" s="550"/>
      <c r="E21" s="548"/>
      <c r="F21" s="548"/>
      <c r="G21" s="548"/>
      <c r="H21" s="551"/>
      <c r="I21" s="552"/>
      <c r="J21" s="319"/>
      <c r="K21" s="319"/>
      <c r="L21" s="319"/>
      <c r="M21" s="92">
        <f t="shared" si="2"/>
        <v>0</v>
      </c>
      <c r="N21" s="459"/>
      <c r="O21" s="92">
        <f t="shared" si="3"/>
        <v>0</v>
      </c>
      <c r="P21" s="319"/>
      <c r="Q21" s="549"/>
      <c r="R21" s="549"/>
      <c r="S21" s="568">
        <f t="shared" si="4"/>
        <v>0</v>
      </c>
      <c r="T21" s="553"/>
      <c r="U21" s="85">
        <f t="shared" si="5"/>
        <v>6</v>
      </c>
      <c r="V21" s="570"/>
      <c r="W21" s="570"/>
      <c r="X21" s="570"/>
      <c r="Y21" s="570"/>
      <c r="Z21" s="570"/>
      <c r="AA21" s="570"/>
      <c r="AB21" s="571"/>
      <c r="AC21" s="570"/>
      <c r="AD21" s="572">
        <f t="shared" si="6"/>
        <v>0</v>
      </c>
      <c r="AE21" s="573"/>
      <c r="AI21" s="31"/>
      <c r="AJ21" s="119">
        <v>1</v>
      </c>
      <c r="AK21" s="31"/>
      <c r="AL21" s="31"/>
      <c r="AM21" s="31"/>
      <c r="AN21" s="695"/>
      <c r="AO21" s="695"/>
      <c r="AP21" s="695"/>
      <c r="AQ21" s="695"/>
      <c r="AR21" s="86"/>
      <c r="AS21" s="87"/>
      <c r="AT21" s="87"/>
      <c r="AU21" s="87"/>
    </row>
    <row r="22" spans="1:47" ht="15.75" x14ac:dyDescent="0.25">
      <c r="A22" s="547"/>
      <c r="B22" s="548"/>
      <c r="C22" s="549"/>
      <c r="D22" s="550"/>
      <c r="E22" s="548"/>
      <c r="F22" s="548"/>
      <c r="G22" s="548"/>
      <c r="H22" s="551"/>
      <c r="I22" s="552"/>
      <c r="J22" s="319"/>
      <c r="K22" s="319"/>
      <c r="L22" s="319"/>
      <c r="M22" s="92">
        <f t="shared" si="2"/>
        <v>0</v>
      </c>
      <c r="N22" s="459"/>
      <c r="O22" s="92">
        <f t="shared" si="3"/>
        <v>0</v>
      </c>
      <c r="P22" s="319"/>
      <c r="Q22" s="549"/>
      <c r="R22" s="549"/>
      <c r="S22" s="568">
        <f t="shared" si="4"/>
        <v>0</v>
      </c>
      <c r="T22" s="553"/>
      <c r="U22" s="85">
        <f t="shared" ref="U22:U85" si="12">COUNTIF(V22:AA22,"")</f>
        <v>6</v>
      </c>
      <c r="V22" s="570"/>
      <c r="W22" s="570"/>
      <c r="X22" s="570"/>
      <c r="Y22" s="570"/>
      <c r="Z22" s="570"/>
      <c r="AA22" s="570"/>
      <c r="AB22" s="571"/>
      <c r="AC22" s="570"/>
      <c r="AD22" s="572">
        <f t="shared" si="6"/>
        <v>0</v>
      </c>
      <c r="AE22" s="573"/>
      <c r="AI22" s="31"/>
      <c r="AJ22" s="119"/>
      <c r="AK22" s="31"/>
      <c r="AL22" s="31"/>
      <c r="AM22" s="31"/>
      <c r="AN22" s="158"/>
      <c r="AO22" s="158"/>
      <c r="AP22" s="158"/>
      <c r="AQ22" s="158"/>
      <c r="AR22" s="86"/>
      <c r="AS22" s="87"/>
      <c r="AT22" s="87"/>
      <c r="AU22" s="87"/>
    </row>
    <row r="23" spans="1:47" ht="15.75" x14ac:dyDescent="0.25">
      <c r="A23" s="547"/>
      <c r="B23" s="548"/>
      <c r="C23" s="549"/>
      <c r="D23" s="550"/>
      <c r="E23" s="548"/>
      <c r="F23" s="548"/>
      <c r="G23" s="548"/>
      <c r="H23" s="551"/>
      <c r="I23" s="552"/>
      <c r="J23" s="319"/>
      <c r="K23" s="319"/>
      <c r="L23" s="319"/>
      <c r="M23" s="92">
        <f t="shared" si="2"/>
        <v>0</v>
      </c>
      <c r="N23" s="459"/>
      <c r="O23" s="92">
        <f t="shared" si="3"/>
        <v>0</v>
      </c>
      <c r="P23" s="319"/>
      <c r="Q23" s="549"/>
      <c r="R23" s="549"/>
      <c r="S23" s="568">
        <f t="shared" si="4"/>
        <v>0</v>
      </c>
      <c r="T23" s="553"/>
      <c r="U23" s="85">
        <f t="shared" si="12"/>
        <v>6</v>
      </c>
      <c r="V23" s="570"/>
      <c r="W23" s="570"/>
      <c r="X23" s="570"/>
      <c r="Y23" s="570"/>
      <c r="Z23" s="570"/>
      <c r="AA23" s="570"/>
      <c r="AB23" s="571"/>
      <c r="AC23" s="570"/>
      <c r="AD23" s="572">
        <f t="shared" si="6"/>
        <v>0</v>
      </c>
      <c r="AE23" s="573"/>
      <c r="AI23" s="31"/>
      <c r="AJ23" s="119"/>
      <c r="AK23" s="31"/>
      <c r="AL23" s="31"/>
      <c r="AM23" s="31"/>
      <c r="AN23" s="158"/>
      <c r="AO23" s="158"/>
      <c r="AP23" s="158"/>
      <c r="AQ23" s="158"/>
      <c r="AR23" s="86"/>
      <c r="AS23" s="87"/>
      <c r="AT23" s="87"/>
      <c r="AU23" s="87"/>
    </row>
    <row r="24" spans="1:47" ht="15.75" x14ac:dyDescent="0.25">
      <c r="A24" s="547"/>
      <c r="B24" s="548"/>
      <c r="C24" s="549"/>
      <c r="D24" s="550"/>
      <c r="E24" s="548"/>
      <c r="F24" s="548"/>
      <c r="G24" s="548"/>
      <c r="H24" s="551"/>
      <c r="I24" s="552"/>
      <c r="J24" s="319"/>
      <c r="K24" s="319"/>
      <c r="L24" s="319"/>
      <c r="M24" s="92">
        <f t="shared" si="2"/>
        <v>0</v>
      </c>
      <c r="N24" s="459"/>
      <c r="O24" s="92">
        <f t="shared" si="3"/>
        <v>0</v>
      </c>
      <c r="P24" s="319"/>
      <c r="Q24" s="549"/>
      <c r="R24" s="549"/>
      <c r="S24" s="568">
        <f t="shared" si="4"/>
        <v>0</v>
      </c>
      <c r="T24" s="553"/>
      <c r="U24" s="85">
        <f t="shared" si="12"/>
        <v>6</v>
      </c>
      <c r="V24" s="570"/>
      <c r="W24" s="570"/>
      <c r="X24" s="570"/>
      <c r="Y24" s="570"/>
      <c r="Z24" s="570"/>
      <c r="AA24" s="570"/>
      <c r="AB24" s="571"/>
      <c r="AC24" s="570"/>
      <c r="AD24" s="572">
        <f t="shared" si="6"/>
        <v>0</v>
      </c>
      <c r="AE24" s="573"/>
      <c r="AI24" s="31"/>
      <c r="AJ24" s="119"/>
      <c r="AK24" s="31"/>
      <c r="AL24" s="31"/>
      <c r="AM24" s="31"/>
      <c r="AN24" s="158"/>
      <c r="AO24" s="158"/>
      <c r="AP24" s="158"/>
      <c r="AQ24" s="158"/>
      <c r="AR24" s="86"/>
      <c r="AS24" s="87"/>
      <c r="AT24" s="87"/>
      <c r="AU24" s="87"/>
    </row>
    <row r="25" spans="1:47" ht="15.75" x14ac:dyDescent="0.25">
      <c r="A25" s="547"/>
      <c r="B25" s="548"/>
      <c r="C25" s="549"/>
      <c r="D25" s="550"/>
      <c r="E25" s="548"/>
      <c r="F25" s="548"/>
      <c r="G25" s="548"/>
      <c r="H25" s="551"/>
      <c r="I25" s="552"/>
      <c r="J25" s="319"/>
      <c r="K25" s="319"/>
      <c r="L25" s="319"/>
      <c r="M25" s="92">
        <f t="shared" si="2"/>
        <v>0</v>
      </c>
      <c r="N25" s="459"/>
      <c r="O25" s="92">
        <f t="shared" si="3"/>
        <v>0</v>
      </c>
      <c r="P25" s="319"/>
      <c r="Q25" s="549"/>
      <c r="R25" s="549"/>
      <c r="S25" s="568">
        <f t="shared" si="4"/>
        <v>0</v>
      </c>
      <c r="T25" s="553"/>
      <c r="U25" s="85">
        <f t="shared" si="12"/>
        <v>6</v>
      </c>
      <c r="V25" s="570"/>
      <c r="W25" s="570"/>
      <c r="X25" s="570"/>
      <c r="Y25" s="570"/>
      <c r="Z25" s="570"/>
      <c r="AA25" s="570"/>
      <c r="AB25" s="571"/>
      <c r="AC25" s="570"/>
      <c r="AD25" s="572">
        <f t="shared" si="6"/>
        <v>0</v>
      </c>
      <c r="AE25" s="573"/>
      <c r="AI25" s="31"/>
      <c r="AJ25" s="119"/>
      <c r="AK25" s="31"/>
      <c r="AL25" s="31"/>
      <c r="AM25" s="31"/>
      <c r="AN25" s="158"/>
      <c r="AO25" s="158"/>
      <c r="AP25" s="158"/>
      <c r="AQ25" s="158"/>
      <c r="AR25" s="86"/>
      <c r="AS25" s="87"/>
      <c r="AT25" s="87"/>
      <c r="AU25" s="87"/>
    </row>
    <row r="26" spans="1:47" ht="15.75" x14ac:dyDescent="0.25">
      <c r="A26" s="547"/>
      <c r="B26" s="548"/>
      <c r="C26" s="549"/>
      <c r="D26" s="550"/>
      <c r="E26" s="548"/>
      <c r="F26" s="548"/>
      <c r="G26" s="548"/>
      <c r="H26" s="551"/>
      <c r="I26" s="552"/>
      <c r="J26" s="319"/>
      <c r="K26" s="319"/>
      <c r="L26" s="319"/>
      <c r="M26" s="92">
        <f t="shared" si="2"/>
        <v>0</v>
      </c>
      <c r="N26" s="459"/>
      <c r="O26" s="92">
        <f t="shared" si="3"/>
        <v>0</v>
      </c>
      <c r="P26" s="319"/>
      <c r="Q26" s="549"/>
      <c r="R26" s="549"/>
      <c r="S26" s="568">
        <f t="shared" si="4"/>
        <v>0</v>
      </c>
      <c r="T26" s="553"/>
      <c r="U26" s="85">
        <f t="shared" si="12"/>
        <v>6</v>
      </c>
      <c r="V26" s="570"/>
      <c r="W26" s="570"/>
      <c r="X26" s="570"/>
      <c r="Y26" s="570"/>
      <c r="Z26" s="570"/>
      <c r="AA26" s="570"/>
      <c r="AB26" s="571"/>
      <c r="AC26" s="570"/>
      <c r="AD26" s="572">
        <f t="shared" si="6"/>
        <v>0</v>
      </c>
      <c r="AE26" s="573"/>
      <c r="AI26" s="31"/>
      <c r="AJ26" s="119"/>
      <c r="AK26" s="31"/>
      <c r="AL26" s="31"/>
      <c r="AM26" s="31"/>
      <c r="AN26" s="158"/>
      <c r="AO26" s="158"/>
      <c r="AP26" s="158"/>
      <c r="AQ26" s="158"/>
      <c r="AR26" s="86"/>
      <c r="AS26" s="87"/>
      <c r="AT26" s="87"/>
      <c r="AU26" s="87"/>
    </row>
    <row r="27" spans="1:47" ht="15.75" x14ac:dyDescent="0.25">
      <c r="A27" s="547"/>
      <c r="B27" s="548"/>
      <c r="C27" s="549"/>
      <c r="D27" s="550"/>
      <c r="E27" s="548"/>
      <c r="F27" s="548"/>
      <c r="G27" s="548"/>
      <c r="H27" s="551"/>
      <c r="I27" s="552"/>
      <c r="J27" s="319"/>
      <c r="K27" s="319"/>
      <c r="L27" s="319"/>
      <c r="M27" s="92">
        <f t="shared" si="2"/>
        <v>0</v>
      </c>
      <c r="N27" s="459"/>
      <c r="O27" s="92">
        <f t="shared" si="3"/>
        <v>0</v>
      </c>
      <c r="P27" s="319"/>
      <c r="Q27" s="549"/>
      <c r="R27" s="549"/>
      <c r="S27" s="568">
        <f t="shared" si="4"/>
        <v>0</v>
      </c>
      <c r="T27" s="553"/>
      <c r="U27" s="85">
        <f t="shared" si="12"/>
        <v>6</v>
      </c>
      <c r="V27" s="570"/>
      <c r="W27" s="570"/>
      <c r="X27" s="570"/>
      <c r="Y27" s="570"/>
      <c r="Z27" s="570"/>
      <c r="AA27" s="570"/>
      <c r="AB27" s="571"/>
      <c r="AC27" s="570"/>
      <c r="AD27" s="572">
        <f t="shared" si="6"/>
        <v>0</v>
      </c>
      <c r="AE27" s="573"/>
      <c r="AI27" s="31"/>
      <c r="AJ27" s="119"/>
      <c r="AK27" s="31"/>
      <c r="AL27" s="31"/>
      <c r="AM27" s="31"/>
      <c r="AN27" s="158"/>
      <c r="AO27" s="158"/>
      <c r="AP27" s="158"/>
      <c r="AQ27" s="158"/>
      <c r="AR27" s="86"/>
      <c r="AS27" s="87"/>
      <c r="AT27" s="87"/>
      <c r="AU27" s="87"/>
    </row>
    <row r="28" spans="1:47" ht="15.75" x14ac:dyDescent="0.25">
      <c r="A28" s="547"/>
      <c r="B28" s="548"/>
      <c r="C28" s="549"/>
      <c r="D28" s="550"/>
      <c r="E28" s="548"/>
      <c r="F28" s="548"/>
      <c r="G28" s="548"/>
      <c r="H28" s="551"/>
      <c r="I28" s="552"/>
      <c r="J28" s="319"/>
      <c r="K28" s="319"/>
      <c r="L28" s="319"/>
      <c r="M28" s="92">
        <f t="shared" si="2"/>
        <v>0</v>
      </c>
      <c r="N28" s="459"/>
      <c r="O28" s="92">
        <f t="shared" si="3"/>
        <v>0</v>
      </c>
      <c r="P28" s="319"/>
      <c r="Q28" s="549"/>
      <c r="R28" s="549"/>
      <c r="S28" s="568">
        <f t="shared" si="4"/>
        <v>0</v>
      </c>
      <c r="T28" s="553"/>
      <c r="U28" s="85">
        <f t="shared" si="12"/>
        <v>6</v>
      </c>
      <c r="V28" s="570"/>
      <c r="W28" s="570"/>
      <c r="X28" s="570"/>
      <c r="Y28" s="570"/>
      <c r="Z28" s="570"/>
      <c r="AA28" s="570"/>
      <c r="AB28" s="571"/>
      <c r="AC28" s="570"/>
      <c r="AD28" s="572">
        <f t="shared" si="6"/>
        <v>0</v>
      </c>
      <c r="AE28" s="573"/>
      <c r="AI28" s="31"/>
      <c r="AJ28" s="119"/>
      <c r="AK28" s="31"/>
      <c r="AL28" s="31"/>
      <c r="AM28" s="31"/>
      <c r="AN28" s="158"/>
      <c r="AO28" s="158"/>
      <c r="AP28" s="158"/>
      <c r="AQ28" s="158"/>
      <c r="AR28" s="86"/>
      <c r="AS28" s="87"/>
      <c r="AT28" s="87"/>
      <c r="AU28" s="87"/>
    </row>
    <row r="29" spans="1:47" ht="15.75" x14ac:dyDescent="0.25">
      <c r="A29" s="547"/>
      <c r="B29" s="548"/>
      <c r="C29" s="549"/>
      <c r="D29" s="550"/>
      <c r="E29" s="548"/>
      <c r="F29" s="548"/>
      <c r="G29" s="548"/>
      <c r="H29" s="551"/>
      <c r="I29" s="552"/>
      <c r="J29" s="319"/>
      <c r="K29" s="319"/>
      <c r="L29" s="319"/>
      <c r="M29" s="92">
        <f t="shared" si="2"/>
        <v>0</v>
      </c>
      <c r="N29" s="459"/>
      <c r="O29" s="92">
        <f t="shared" si="3"/>
        <v>0</v>
      </c>
      <c r="P29" s="319"/>
      <c r="Q29" s="549"/>
      <c r="R29" s="549"/>
      <c r="S29" s="568">
        <f t="shared" si="4"/>
        <v>0</v>
      </c>
      <c r="T29" s="553"/>
      <c r="U29" s="85">
        <f t="shared" si="12"/>
        <v>6</v>
      </c>
      <c r="V29" s="570"/>
      <c r="W29" s="570"/>
      <c r="X29" s="570"/>
      <c r="Y29" s="570"/>
      <c r="Z29" s="570"/>
      <c r="AA29" s="570"/>
      <c r="AB29" s="571"/>
      <c r="AC29" s="570"/>
      <c r="AD29" s="572">
        <f t="shared" si="6"/>
        <v>0</v>
      </c>
      <c r="AE29" s="573"/>
      <c r="AI29" s="31"/>
      <c r="AJ29" s="119"/>
      <c r="AK29" s="31"/>
      <c r="AL29" s="31"/>
      <c r="AM29" s="31"/>
      <c r="AN29" s="158"/>
      <c r="AO29" s="158"/>
      <c r="AP29" s="158"/>
      <c r="AQ29" s="158"/>
      <c r="AR29" s="86"/>
      <c r="AS29" s="87"/>
      <c r="AT29" s="87"/>
      <c r="AU29" s="87"/>
    </row>
    <row r="30" spans="1:47" ht="15.75" x14ac:dyDescent="0.25">
      <c r="A30" s="547"/>
      <c r="B30" s="548"/>
      <c r="C30" s="549"/>
      <c r="D30" s="550"/>
      <c r="E30" s="548"/>
      <c r="F30" s="548"/>
      <c r="G30" s="548"/>
      <c r="H30" s="551"/>
      <c r="I30" s="552"/>
      <c r="J30" s="319"/>
      <c r="K30" s="319"/>
      <c r="L30" s="319"/>
      <c r="M30" s="92">
        <f t="shared" si="2"/>
        <v>0</v>
      </c>
      <c r="N30" s="459"/>
      <c r="O30" s="92">
        <f t="shared" si="3"/>
        <v>0</v>
      </c>
      <c r="P30" s="319"/>
      <c r="Q30" s="549"/>
      <c r="R30" s="549"/>
      <c r="S30" s="568">
        <f t="shared" si="4"/>
        <v>0</v>
      </c>
      <c r="T30" s="553"/>
      <c r="U30" s="85">
        <f t="shared" si="12"/>
        <v>6</v>
      </c>
      <c r="V30" s="570"/>
      <c r="W30" s="570"/>
      <c r="X30" s="570"/>
      <c r="Y30" s="570"/>
      <c r="Z30" s="570"/>
      <c r="AA30" s="570"/>
      <c r="AB30" s="571"/>
      <c r="AC30" s="570"/>
      <c r="AD30" s="572">
        <f t="shared" si="6"/>
        <v>0</v>
      </c>
      <c r="AE30" s="573"/>
      <c r="AI30" s="31"/>
      <c r="AJ30" s="119"/>
      <c r="AK30" s="31"/>
      <c r="AL30" s="31"/>
      <c r="AM30" s="31"/>
      <c r="AN30" s="158"/>
      <c r="AO30" s="158"/>
      <c r="AP30" s="158"/>
      <c r="AQ30" s="158"/>
      <c r="AR30" s="86"/>
      <c r="AS30" s="87"/>
      <c r="AT30" s="87"/>
      <c r="AU30" s="87"/>
    </row>
    <row r="31" spans="1:47" ht="15.75" x14ac:dyDescent="0.25">
      <c r="A31" s="547"/>
      <c r="B31" s="548"/>
      <c r="C31" s="549"/>
      <c r="D31" s="550"/>
      <c r="E31" s="548"/>
      <c r="F31" s="548"/>
      <c r="G31" s="548"/>
      <c r="H31" s="551"/>
      <c r="I31" s="552"/>
      <c r="J31" s="319"/>
      <c r="K31" s="319"/>
      <c r="L31" s="319"/>
      <c r="M31" s="92">
        <f t="shared" si="2"/>
        <v>0</v>
      </c>
      <c r="N31" s="459"/>
      <c r="O31" s="92">
        <f t="shared" si="3"/>
        <v>0</v>
      </c>
      <c r="P31" s="319"/>
      <c r="Q31" s="549"/>
      <c r="R31" s="549"/>
      <c r="S31" s="568">
        <f t="shared" si="4"/>
        <v>0</v>
      </c>
      <c r="T31" s="553"/>
      <c r="U31" s="85">
        <f t="shared" si="12"/>
        <v>6</v>
      </c>
      <c r="V31" s="570"/>
      <c r="W31" s="570"/>
      <c r="X31" s="570"/>
      <c r="Y31" s="570"/>
      <c r="Z31" s="570"/>
      <c r="AA31" s="570"/>
      <c r="AB31" s="571"/>
      <c r="AC31" s="570"/>
      <c r="AD31" s="572">
        <f t="shared" si="6"/>
        <v>0</v>
      </c>
      <c r="AE31" s="573"/>
      <c r="AI31" s="31"/>
      <c r="AJ31" s="119"/>
      <c r="AK31" s="31"/>
      <c r="AL31" s="31"/>
      <c r="AM31" s="31"/>
      <c r="AN31" s="158"/>
      <c r="AO31" s="158"/>
      <c r="AP31" s="158"/>
      <c r="AQ31" s="158"/>
      <c r="AR31" s="86"/>
      <c r="AS31" s="87"/>
      <c r="AT31" s="87"/>
      <c r="AU31" s="87"/>
    </row>
    <row r="32" spans="1:47" ht="15.75" x14ac:dyDescent="0.25">
      <c r="A32" s="547"/>
      <c r="B32" s="548"/>
      <c r="C32" s="549"/>
      <c r="D32" s="550"/>
      <c r="E32" s="548"/>
      <c r="F32" s="548"/>
      <c r="G32" s="548"/>
      <c r="H32" s="551"/>
      <c r="I32" s="552"/>
      <c r="J32" s="319"/>
      <c r="K32" s="319"/>
      <c r="L32" s="319"/>
      <c r="M32" s="92">
        <f t="shared" si="2"/>
        <v>0</v>
      </c>
      <c r="N32" s="459"/>
      <c r="O32" s="92">
        <f t="shared" si="3"/>
        <v>0</v>
      </c>
      <c r="P32" s="319"/>
      <c r="Q32" s="549"/>
      <c r="R32" s="549"/>
      <c r="S32" s="568">
        <f t="shared" si="4"/>
        <v>0</v>
      </c>
      <c r="T32" s="553"/>
      <c r="U32" s="85">
        <f t="shared" si="12"/>
        <v>6</v>
      </c>
      <c r="V32" s="570"/>
      <c r="W32" s="570"/>
      <c r="X32" s="570"/>
      <c r="Y32" s="570"/>
      <c r="Z32" s="570"/>
      <c r="AA32" s="570"/>
      <c r="AB32" s="571"/>
      <c r="AC32" s="570"/>
      <c r="AD32" s="572">
        <f t="shared" si="6"/>
        <v>0</v>
      </c>
      <c r="AE32" s="573"/>
      <c r="AI32" s="31"/>
      <c r="AJ32" s="119"/>
      <c r="AK32" s="31"/>
      <c r="AL32" s="31"/>
      <c r="AM32" s="31"/>
      <c r="AN32" s="158"/>
      <c r="AO32" s="158"/>
      <c r="AP32" s="158"/>
      <c r="AQ32" s="158"/>
      <c r="AR32" s="86"/>
      <c r="AS32" s="87"/>
      <c r="AT32" s="87"/>
      <c r="AU32" s="87"/>
    </row>
    <row r="33" spans="1:47" ht="15.75" x14ac:dyDescent="0.25">
      <c r="A33" s="547"/>
      <c r="B33" s="548"/>
      <c r="C33" s="549"/>
      <c r="D33" s="550"/>
      <c r="E33" s="548"/>
      <c r="F33" s="548"/>
      <c r="G33" s="548"/>
      <c r="H33" s="551"/>
      <c r="I33" s="552"/>
      <c r="J33" s="319"/>
      <c r="K33" s="319"/>
      <c r="L33" s="319"/>
      <c r="M33" s="92">
        <f t="shared" si="2"/>
        <v>0</v>
      </c>
      <c r="N33" s="459"/>
      <c r="O33" s="92">
        <f t="shared" si="3"/>
        <v>0</v>
      </c>
      <c r="P33" s="319"/>
      <c r="Q33" s="549"/>
      <c r="R33" s="549"/>
      <c r="S33" s="568">
        <f t="shared" si="4"/>
        <v>0</v>
      </c>
      <c r="T33" s="553"/>
      <c r="U33" s="85">
        <f t="shared" si="12"/>
        <v>6</v>
      </c>
      <c r="V33" s="570"/>
      <c r="W33" s="570"/>
      <c r="X33" s="570"/>
      <c r="Y33" s="570"/>
      <c r="Z33" s="570"/>
      <c r="AA33" s="570"/>
      <c r="AB33" s="571"/>
      <c r="AC33" s="570"/>
      <c r="AD33" s="572">
        <f t="shared" si="6"/>
        <v>0</v>
      </c>
      <c r="AE33" s="573"/>
      <c r="AI33" s="31"/>
      <c r="AJ33" s="119"/>
      <c r="AK33" s="31"/>
      <c r="AL33" s="31"/>
      <c r="AM33" s="31"/>
      <c r="AN33" s="158"/>
      <c r="AO33" s="158"/>
      <c r="AP33" s="158"/>
      <c r="AQ33" s="158"/>
      <c r="AR33" s="86"/>
      <c r="AS33" s="87"/>
      <c r="AT33" s="87"/>
      <c r="AU33" s="87"/>
    </row>
    <row r="34" spans="1:47" ht="15.75" x14ac:dyDescent="0.25">
      <c r="A34" s="547"/>
      <c r="B34" s="548"/>
      <c r="C34" s="549"/>
      <c r="D34" s="550"/>
      <c r="E34" s="548"/>
      <c r="F34" s="548"/>
      <c r="G34" s="548"/>
      <c r="H34" s="551"/>
      <c r="I34" s="552"/>
      <c r="J34" s="319"/>
      <c r="K34" s="319"/>
      <c r="L34" s="319"/>
      <c r="M34" s="92">
        <f t="shared" si="2"/>
        <v>0</v>
      </c>
      <c r="N34" s="459"/>
      <c r="O34" s="92">
        <f t="shared" si="3"/>
        <v>0</v>
      </c>
      <c r="P34" s="319"/>
      <c r="Q34" s="549"/>
      <c r="R34" s="549"/>
      <c r="S34" s="568">
        <f t="shared" si="4"/>
        <v>0</v>
      </c>
      <c r="T34" s="553"/>
      <c r="U34" s="85">
        <f t="shared" si="12"/>
        <v>6</v>
      </c>
      <c r="V34" s="570"/>
      <c r="W34" s="570"/>
      <c r="X34" s="570"/>
      <c r="Y34" s="570"/>
      <c r="Z34" s="570"/>
      <c r="AA34" s="570"/>
      <c r="AB34" s="571"/>
      <c r="AC34" s="570"/>
      <c r="AD34" s="572">
        <f t="shared" si="6"/>
        <v>0</v>
      </c>
      <c r="AE34" s="573"/>
      <c r="AI34" s="31"/>
      <c r="AJ34" s="119"/>
      <c r="AK34" s="31"/>
      <c r="AL34" s="31"/>
      <c r="AM34" s="31"/>
      <c r="AN34" s="158"/>
      <c r="AO34" s="158"/>
      <c r="AP34" s="158"/>
      <c r="AQ34" s="158"/>
      <c r="AR34" s="86"/>
      <c r="AS34" s="87"/>
      <c r="AT34" s="87"/>
      <c r="AU34" s="87"/>
    </row>
    <row r="35" spans="1:47" ht="15.75" x14ac:dyDescent="0.25">
      <c r="A35" s="547"/>
      <c r="B35" s="548"/>
      <c r="C35" s="549"/>
      <c r="D35" s="550"/>
      <c r="E35" s="548"/>
      <c r="F35" s="548"/>
      <c r="G35" s="548"/>
      <c r="H35" s="551"/>
      <c r="I35" s="552"/>
      <c r="J35" s="319"/>
      <c r="K35" s="319"/>
      <c r="L35" s="319"/>
      <c r="M35" s="92">
        <f t="shared" si="2"/>
        <v>0</v>
      </c>
      <c r="N35" s="459"/>
      <c r="O35" s="92">
        <f t="shared" si="3"/>
        <v>0</v>
      </c>
      <c r="P35" s="319"/>
      <c r="Q35" s="549"/>
      <c r="R35" s="549"/>
      <c r="S35" s="568">
        <f t="shared" si="4"/>
        <v>0</v>
      </c>
      <c r="T35" s="553"/>
      <c r="U35" s="85">
        <f t="shared" si="12"/>
        <v>6</v>
      </c>
      <c r="V35" s="570"/>
      <c r="W35" s="570"/>
      <c r="X35" s="570"/>
      <c r="Y35" s="570"/>
      <c r="Z35" s="570"/>
      <c r="AA35" s="570"/>
      <c r="AB35" s="571"/>
      <c r="AC35" s="570"/>
      <c r="AD35" s="572">
        <f t="shared" si="6"/>
        <v>0</v>
      </c>
      <c r="AE35" s="573"/>
      <c r="AI35" s="31"/>
      <c r="AJ35" s="119"/>
      <c r="AK35" s="31"/>
      <c r="AL35" s="31"/>
      <c r="AM35" s="31"/>
      <c r="AN35" s="158"/>
      <c r="AO35" s="158"/>
      <c r="AP35" s="158"/>
      <c r="AQ35" s="158"/>
      <c r="AR35" s="86"/>
      <c r="AS35" s="87"/>
      <c r="AT35" s="87"/>
      <c r="AU35" s="87"/>
    </row>
    <row r="36" spans="1:47" ht="15.75" x14ac:dyDescent="0.25">
      <c r="A36" s="547"/>
      <c r="B36" s="548"/>
      <c r="C36" s="549"/>
      <c r="D36" s="550"/>
      <c r="E36" s="548"/>
      <c r="F36" s="548"/>
      <c r="G36" s="548"/>
      <c r="H36" s="551"/>
      <c r="I36" s="552"/>
      <c r="J36" s="319"/>
      <c r="K36" s="319"/>
      <c r="L36" s="319"/>
      <c r="M36" s="92">
        <f t="shared" si="2"/>
        <v>0</v>
      </c>
      <c r="N36" s="459"/>
      <c r="O36" s="92">
        <f t="shared" si="3"/>
        <v>0</v>
      </c>
      <c r="P36" s="319"/>
      <c r="Q36" s="549"/>
      <c r="R36" s="549"/>
      <c r="S36" s="568">
        <f t="shared" si="4"/>
        <v>0</v>
      </c>
      <c r="T36" s="553"/>
      <c r="U36" s="85">
        <f t="shared" si="12"/>
        <v>6</v>
      </c>
      <c r="V36" s="570"/>
      <c r="W36" s="570"/>
      <c r="X36" s="570"/>
      <c r="Y36" s="570"/>
      <c r="Z36" s="570"/>
      <c r="AA36" s="570"/>
      <c r="AB36" s="571"/>
      <c r="AC36" s="570"/>
      <c r="AD36" s="572">
        <f t="shared" si="6"/>
        <v>0</v>
      </c>
      <c r="AE36" s="573"/>
      <c r="AI36" s="31"/>
      <c r="AJ36" s="119"/>
      <c r="AK36" s="31"/>
      <c r="AL36" s="31"/>
      <c r="AM36" s="31"/>
      <c r="AN36" s="158"/>
      <c r="AO36" s="158"/>
      <c r="AP36" s="158"/>
      <c r="AQ36" s="158"/>
      <c r="AR36" s="86"/>
      <c r="AS36" s="87"/>
      <c r="AT36" s="87"/>
      <c r="AU36" s="87"/>
    </row>
    <row r="37" spans="1:47" ht="15.75" x14ac:dyDescent="0.25">
      <c r="A37" s="547"/>
      <c r="B37" s="548"/>
      <c r="C37" s="549"/>
      <c r="D37" s="550"/>
      <c r="E37" s="548"/>
      <c r="F37" s="548"/>
      <c r="G37" s="548"/>
      <c r="H37" s="551"/>
      <c r="I37" s="552"/>
      <c r="J37" s="319"/>
      <c r="K37" s="319"/>
      <c r="L37" s="319"/>
      <c r="M37" s="92">
        <f t="shared" si="2"/>
        <v>0</v>
      </c>
      <c r="N37" s="459"/>
      <c r="O37" s="92">
        <f t="shared" si="3"/>
        <v>0</v>
      </c>
      <c r="P37" s="319"/>
      <c r="Q37" s="549"/>
      <c r="R37" s="549"/>
      <c r="S37" s="568">
        <f t="shared" si="4"/>
        <v>0</v>
      </c>
      <c r="T37" s="553"/>
      <c r="U37" s="85">
        <f t="shared" si="12"/>
        <v>6</v>
      </c>
      <c r="V37" s="570"/>
      <c r="W37" s="570"/>
      <c r="X37" s="570"/>
      <c r="Y37" s="570"/>
      <c r="Z37" s="570"/>
      <c r="AA37" s="570"/>
      <c r="AB37" s="571"/>
      <c r="AC37" s="570"/>
      <c r="AD37" s="572">
        <f t="shared" si="6"/>
        <v>0</v>
      </c>
      <c r="AE37" s="573"/>
      <c r="AI37" s="31"/>
      <c r="AJ37" s="119"/>
      <c r="AK37" s="31"/>
      <c r="AL37" s="31"/>
      <c r="AM37" s="31"/>
      <c r="AN37" s="158"/>
      <c r="AO37" s="158"/>
      <c r="AP37" s="158"/>
      <c r="AQ37" s="158"/>
      <c r="AR37" s="86"/>
      <c r="AS37" s="87"/>
      <c r="AT37" s="87"/>
      <c r="AU37" s="87"/>
    </row>
    <row r="38" spans="1:47" ht="15.75" x14ac:dyDescent="0.25">
      <c r="A38" s="547"/>
      <c r="B38" s="548"/>
      <c r="C38" s="549"/>
      <c r="D38" s="550"/>
      <c r="E38" s="548"/>
      <c r="F38" s="548"/>
      <c r="G38" s="548"/>
      <c r="H38" s="551"/>
      <c r="I38" s="552"/>
      <c r="J38" s="319"/>
      <c r="K38" s="319"/>
      <c r="L38" s="319"/>
      <c r="M38" s="92">
        <f t="shared" si="2"/>
        <v>0</v>
      </c>
      <c r="N38" s="459"/>
      <c r="O38" s="92">
        <f t="shared" si="3"/>
        <v>0</v>
      </c>
      <c r="P38" s="319"/>
      <c r="Q38" s="549"/>
      <c r="R38" s="549"/>
      <c r="S38" s="568">
        <f t="shared" si="4"/>
        <v>0</v>
      </c>
      <c r="T38" s="553"/>
      <c r="U38" s="85">
        <f t="shared" si="12"/>
        <v>6</v>
      </c>
      <c r="V38" s="570"/>
      <c r="W38" s="570"/>
      <c r="X38" s="570"/>
      <c r="Y38" s="570"/>
      <c r="Z38" s="570"/>
      <c r="AA38" s="570"/>
      <c r="AB38" s="571"/>
      <c r="AC38" s="570"/>
      <c r="AD38" s="572">
        <f t="shared" si="6"/>
        <v>0</v>
      </c>
      <c r="AE38" s="573"/>
      <c r="AI38" s="31"/>
      <c r="AJ38" s="119"/>
      <c r="AK38" s="31"/>
      <c r="AL38" s="31"/>
      <c r="AM38" s="31"/>
      <c r="AN38" s="158"/>
      <c r="AO38" s="158"/>
      <c r="AP38" s="158"/>
      <c r="AQ38" s="158"/>
      <c r="AR38" s="86"/>
      <c r="AS38" s="87"/>
      <c r="AT38" s="87"/>
      <c r="AU38" s="87"/>
    </row>
    <row r="39" spans="1:47" ht="15.75" x14ac:dyDescent="0.25">
      <c r="A39" s="547"/>
      <c r="B39" s="548"/>
      <c r="C39" s="549"/>
      <c r="D39" s="550"/>
      <c r="E39" s="548"/>
      <c r="F39" s="548"/>
      <c r="G39" s="548"/>
      <c r="H39" s="551"/>
      <c r="I39" s="552"/>
      <c r="J39" s="319"/>
      <c r="K39" s="319"/>
      <c r="L39" s="319"/>
      <c r="M39" s="92">
        <f t="shared" si="2"/>
        <v>0</v>
      </c>
      <c r="N39" s="459"/>
      <c r="O39" s="92">
        <f t="shared" si="3"/>
        <v>0</v>
      </c>
      <c r="P39" s="319"/>
      <c r="Q39" s="549"/>
      <c r="R39" s="549"/>
      <c r="S39" s="568">
        <f t="shared" si="4"/>
        <v>0</v>
      </c>
      <c r="T39" s="553"/>
      <c r="U39" s="85">
        <f t="shared" si="12"/>
        <v>6</v>
      </c>
      <c r="V39" s="570"/>
      <c r="W39" s="570"/>
      <c r="X39" s="570"/>
      <c r="Y39" s="570"/>
      <c r="Z39" s="570"/>
      <c r="AA39" s="570"/>
      <c r="AB39" s="571"/>
      <c r="AC39" s="570"/>
      <c r="AD39" s="572">
        <f t="shared" si="6"/>
        <v>0</v>
      </c>
      <c r="AE39" s="573"/>
      <c r="AI39" s="31"/>
      <c r="AJ39" s="119"/>
      <c r="AK39" s="31"/>
      <c r="AL39" s="31"/>
      <c r="AM39" s="31"/>
      <c r="AN39" s="158"/>
      <c r="AO39" s="158"/>
      <c r="AP39" s="158"/>
      <c r="AQ39" s="158"/>
      <c r="AR39" s="86"/>
      <c r="AS39" s="87"/>
      <c r="AT39" s="87"/>
      <c r="AU39" s="87"/>
    </row>
    <row r="40" spans="1:47" ht="15.75" x14ac:dyDescent="0.25">
      <c r="A40" s="547"/>
      <c r="B40" s="548"/>
      <c r="C40" s="549"/>
      <c r="D40" s="550"/>
      <c r="E40" s="548"/>
      <c r="F40" s="548"/>
      <c r="G40" s="548"/>
      <c r="H40" s="551"/>
      <c r="I40" s="552"/>
      <c r="J40" s="319"/>
      <c r="K40" s="319"/>
      <c r="L40" s="319"/>
      <c r="M40" s="92">
        <f t="shared" si="2"/>
        <v>0</v>
      </c>
      <c r="N40" s="459"/>
      <c r="O40" s="92">
        <f t="shared" si="3"/>
        <v>0</v>
      </c>
      <c r="P40" s="319"/>
      <c r="Q40" s="549"/>
      <c r="R40" s="549"/>
      <c r="S40" s="568">
        <f t="shared" si="4"/>
        <v>0</v>
      </c>
      <c r="T40" s="553"/>
      <c r="U40" s="85">
        <f t="shared" si="12"/>
        <v>6</v>
      </c>
      <c r="V40" s="570"/>
      <c r="W40" s="570"/>
      <c r="X40" s="570"/>
      <c r="Y40" s="570"/>
      <c r="Z40" s="570"/>
      <c r="AA40" s="570"/>
      <c r="AB40" s="571"/>
      <c r="AC40" s="570"/>
      <c r="AD40" s="572">
        <f t="shared" si="6"/>
        <v>0</v>
      </c>
      <c r="AE40" s="573"/>
      <c r="AI40" s="31"/>
      <c r="AJ40" s="119"/>
      <c r="AK40" s="31"/>
      <c r="AL40" s="31"/>
      <c r="AM40" s="31"/>
      <c r="AN40" s="158"/>
      <c r="AO40" s="158"/>
      <c r="AP40" s="158"/>
      <c r="AQ40" s="158"/>
      <c r="AR40" s="86"/>
      <c r="AS40" s="87"/>
      <c r="AT40" s="87"/>
      <c r="AU40" s="87"/>
    </row>
    <row r="41" spans="1:47" ht="15.75" x14ac:dyDescent="0.25">
      <c r="A41" s="547"/>
      <c r="B41" s="548"/>
      <c r="C41" s="549"/>
      <c r="D41" s="550"/>
      <c r="E41" s="548"/>
      <c r="F41" s="548"/>
      <c r="G41" s="548"/>
      <c r="H41" s="551"/>
      <c r="I41" s="552"/>
      <c r="J41" s="319"/>
      <c r="K41" s="319"/>
      <c r="L41" s="319"/>
      <c r="M41" s="92">
        <f t="shared" si="2"/>
        <v>0</v>
      </c>
      <c r="N41" s="459"/>
      <c r="O41" s="92">
        <f t="shared" si="3"/>
        <v>0</v>
      </c>
      <c r="P41" s="319"/>
      <c r="Q41" s="549"/>
      <c r="R41" s="549"/>
      <c r="S41" s="568">
        <f t="shared" si="4"/>
        <v>0</v>
      </c>
      <c r="T41" s="553"/>
      <c r="U41" s="85">
        <f t="shared" si="12"/>
        <v>6</v>
      </c>
      <c r="V41" s="570"/>
      <c r="W41" s="570"/>
      <c r="X41" s="570"/>
      <c r="Y41" s="570"/>
      <c r="Z41" s="570"/>
      <c r="AA41" s="570"/>
      <c r="AB41" s="571"/>
      <c r="AC41" s="570"/>
      <c r="AD41" s="572">
        <f t="shared" si="6"/>
        <v>0</v>
      </c>
      <c r="AE41" s="573"/>
      <c r="AI41" s="31"/>
      <c r="AJ41" s="119"/>
      <c r="AK41" s="31"/>
      <c r="AL41" s="31"/>
      <c r="AM41" s="31"/>
      <c r="AN41" s="158"/>
      <c r="AO41" s="158"/>
      <c r="AP41" s="158"/>
      <c r="AQ41" s="158"/>
      <c r="AR41" s="86"/>
      <c r="AS41" s="87"/>
      <c r="AT41" s="87"/>
      <c r="AU41" s="87"/>
    </row>
    <row r="42" spans="1:47" ht="15.75" x14ac:dyDescent="0.25">
      <c r="A42" s="547"/>
      <c r="B42" s="548"/>
      <c r="C42" s="549"/>
      <c r="D42" s="550"/>
      <c r="E42" s="548"/>
      <c r="F42" s="548"/>
      <c r="G42" s="548"/>
      <c r="H42" s="551"/>
      <c r="I42" s="552"/>
      <c r="J42" s="319"/>
      <c r="K42" s="319"/>
      <c r="L42" s="319"/>
      <c r="M42" s="92">
        <f t="shared" si="2"/>
        <v>0</v>
      </c>
      <c r="N42" s="459"/>
      <c r="O42" s="92">
        <f t="shared" si="3"/>
        <v>0</v>
      </c>
      <c r="P42" s="319"/>
      <c r="Q42" s="549"/>
      <c r="R42" s="549"/>
      <c r="S42" s="568">
        <f t="shared" si="4"/>
        <v>0</v>
      </c>
      <c r="T42" s="553"/>
      <c r="U42" s="85">
        <f t="shared" si="12"/>
        <v>6</v>
      </c>
      <c r="V42" s="570"/>
      <c r="W42" s="570"/>
      <c r="X42" s="570"/>
      <c r="Y42" s="570"/>
      <c r="Z42" s="570"/>
      <c r="AA42" s="570"/>
      <c r="AB42" s="571"/>
      <c r="AC42" s="570"/>
      <c r="AD42" s="572">
        <f t="shared" si="6"/>
        <v>0</v>
      </c>
      <c r="AE42" s="573"/>
      <c r="AI42" s="31"/>
      <c r="AJ42" s="119"/>
      <c r="AK42" s="31"/>
      <c r="AL42" s="31"/>
      <c r="AM42" s="31"/>
      <c r="AN42" s="158"/>
      <c r="AO42" s="158"/>
      <c r="AP42" s="158"/>
      <c r="AQ42" s="158"/>
      <c r="AR42" s="86"/>
      <c r="AS42" s="87"/>
      <c r="AT42" s="87"/>
      <c r="AU42" s="87"/>
    </row>
    <row r="43" spans="1:47" ht="15.75" x14ac:dyDescent="0.25">
      <c r="A43" s="547"/>
      <c r="B43" s="548"/>
      <c r="C43" s="549"/>
      <c r="D43" s="550"/>
      <c r="E43" s="548"/>
      <c r="F43" s="548"/>
      <c r="G43" s="548"/>
      <c r="H43" s="551"/>
      <c r="I43" s="552"/>
      <c r="J43" s="319"/>
      <c r="K43" s="319"/>
      <c r="L43" s="319"/>
      <c r="M43" s="92">
        <f t="shared" si="2"/>
        <v>0</v>
      </c>
      <c r="N43" s="459"/>
      <c r="O43" s="92">
        <f t="shared" si="3"/>
        <v>0</v>
      </c>
      <c r="P43" s="319"/>
      <c r="Q43" s="549"/>
      <c r="R43" s="549"/>
      <c r="S43" s="568">
        <f t="shared" si="4"/>
        <v>0</v>
      </c>
      <c r="T43" s="553"/>
      <c r="U43" s="85">
        <f t="shared" si="12"/>
        <v>6</v>
      </c>
      <c r="V43" s="570"/>
      <c r="W43" s="570"/>
      <c r="X43" s="570"/>
      <c r="Y43" s="570"/>
      <c r="Z43" s="570"/>
      <c r="AA43" s="570"/>
      <c r="AB43" s="571"/>
      <c r="AC43" s="570"/>
      <c r="AD43" s="572">
        <f t="shared" si="6"/>
        <v>0</v>
      </c>
      <c r="AE43" s="573"/>
      <c r="AI43" s="31"/>
      <c r="AJ43" s="119"/>
      <c r="AK43" s="31"/>
      <c r="AL43" s="31"/>
      <c r="AM43" s="31"/>
      <c r="AN43" s="158"/>
      <c r="AO43" s="158"/>
      <c r="AP43" s="158"/>
      <c r="AQ43" s="158"/>
      <c r="AR43" s="86"/>
      <c r="AS43" s="87"/>
      <c r="AT43" s="87"/>
      <c r="AU43" s="87"/>
    </row>
    <row r="44" spans="1:47" ht="15.75" x14ac:dyDescent="0.25">
      <c r="A44" s="547"/>
      <c r="B44" s="548"/>
      <c r="C44" s="549"/>
      <c r="D44" s="550"/>
      <c r="E44" s="548"/>
      <c r="F44" s="548"/>
      <c r="G44" s="548"/>
      <c r="H44" s="551"/>
      <c r="I44" s="552"/>
      <c r="J44" s="319"/>
      <c r="K44" s="319"/>
      <c r="L44" s="319"/>
      <c r="M44" s="92">
        <f t="shared" si="2"/>
        <v>0</v>
      </c>
      <c r="N44" s="459"/>
      <c r="O44" s="92">
        <f t="shared" si="3"/>
        <v>0</v>
      </c>
      <c r="P44" s="319"/>
      <c r="Q44" s="549"/>
      <c r="R44" s="549"/>
      <c r="S44" s="568">
        <f t="shared" si="4"/>
        <v>0</v>
      </c>
      <c r="T44" s="553"/>
      <c r="U44" s="85">
        <f t="shared" si="12"/>
        <v>6</v>
      </c>
      <c r="V44" s="570"/>
      <c r="W44" s="570"/>
      <c r="X44" s="570"/>
      <c r="Y44" s="570"/>
      <c r="Z44" s="570"/>
      <c r="AA44" s="570"/>
      <c r="AB44" s="571"/>
      <c r="AC44" s="570"/>
      <c r="AD44" s="572">
        <f t="shared" si="6"/>
        <v>0</v>
      </c>
      <c r="AE44" s="573"/>
      <c r="AI44" s="31"/>
      <c r="AJ44" s="119"/>
      <c r="AK44" s="31"/>
      <c r="AL44" s="31"/>
      <c r="AM44" s="31"/>
      <c r="AN44" s="158"/>
      <c r="AO44" s="158"/>
      <c r="AP44" s="158"/>
      <c r="AQ44" s="158"/>
      <c r="AR44" s="86"/>
      <c r="AS44" s="87"/>
      <c r="AT44" s="87"/>
      <c r="AU44" s="87"/>
    </row>
    <row r="45" spans="1:47" ht="15.75" x14ac:dyDescent="0.25">
      <c r="A45" s="547"/>
      <c r="B45" s="548"/>
      <c r="C45" s="549"/>
      <c r="D45" s="550"/>
      <c r="E45" s="548"/>
      <c r="F45" s="548"/>
      <c r="G45" s="548"/>
      <c r="H45" s="551"/>
      <c r="I45" s="552"/>
      <c r="J45" s="319"/>
      <c r="K45" s="319"/>
      <c r="L45" s="319"/>
      <c r="M45" s="92">
        <f t="shared" si="2"/>
        <v>0</v>
      </c>
      <c r="N45" s="459"/>
      <c r="O45" s="92">
        <f t="shared" si="3"/>
        <v>0</v>
      </c>
      <c r="P45" s="319"/>
      <c r="Q45" s="549"/>
      <c r="R45" s="549"/>
      <c r="S45" s="568">
        <f t="shared" si="4"/>
        <v>0</v>
      </c>
      <c r="T45" s="553"/>
      <c r="U45" s="85">
        <f t="shared" si="12"/>
        <v>6</v>
      </c>
      <c r="V45" s="570"/>
      <c r="W45" s="570"/>
      <c r="X45" s="570"/>
      <c r="Y45" s="570"/>
      <c r="Z45" s="570"/>
      <c r="AA45" s="570"/>
      <c r="AB45" s="571"/>
      <c r="AC45" s="570"/>
      <c r="AD45" s="572">
        <f t="shared" si="6"/>
        <v>0</v>
      </c>
      <c r="AE45" s="573"/>
      <c r="AI45" s="31"/>
      <c r="AJ45" s="119"/>
      <c r="AK45" s="31"/>
      <c r="AL45" s="31"/>
      <c r="AM45" s="31"/>
      <c r="AN45" s="158"/>
      <c r="AO45" s="158"/>
      <c r="AP45" s="158"/>
      <c r="AQ45" s="158"/>
      <c r="AR45" s="86"/>
      <c r="AS45" s="87"/>
      <c r="AT45" s="87"/>
      <c r="AU45" s="87"/>
    </row>
    <row r="46" spans="1:47" ht="15.75" x14ac:dyDescent="0.25">
      <c r="A46" s="547"/>
      <c r="B46" s="548"/>
      <c r="C46" s="549"/>
      <c r="D46" s="550"/>
      <c r="E46" s="548"/>
      <c r="F46" s="548"/>
      <c r="G46" s="548"/>
      <c r="H46" s="551"/>
      <c r="I46" s="552"/>
      <c r="J46" s="319"/>
      <c r="K46" s="319"/>
      <c r="L46" s="319"/>
      <c r="M46" s="92">
        <f t="shared" si="2"/>
        <v>0</v>
      </c>
      <c r="N46" s="459"/>
      <c r="O46" s="92">
        <f t="shared" si="3"/>
        <v>0</v>
      </c>
      <c r="P46" s="319"/>
      <c r="Q46" s="549"/>
      <c r="R46" s="549"/>
      <c r="S46" s="568">
        <f t="shared" si="4"/>
        <v>0</v>
      </c>
      <c r="T46" s="553"/>
      <c r="U46" s="85">
        <f t="shared" si="12"/>
        <v>6</v>
      </c>
      <c r="V46" s="570"/>
      <c r="W46" s="570"/>
      <c r="X46" s="570"/>
      <c r="Y46" s="570"/>
      <c r="Z46" s="570"/>
      <c r="AA46" s="570"/>
      <c r="AB46" s="571"/>
      <c r="AC46" s="570"/>
      <c r="AD46" s="572">
        <f t="shared" si="6"/>
        <v>0</v>
      </c>
      <c r="AE46" s="573"/>
      <c r="AI46" s="31"/>
      <c r="AJ46" s="119"/>
      <c r="AK46" s="31"/>
      <c r="AL46" s="31"/>
      <c r="AM46" s="31"/>
      <c r="AN46" s="158"/>
      <c r="AO46" s="158"/>
      <c r="AP46" s="158"/>
      <c r="AQ46" s="158"/>
      <c r="AR46" s="86"/>
      <c r="AS46" s="87"/>
      <c r="AT46" s="87"/>
      <c r="AU46" s="87"/>
    </row>
    <row r="47" spans="1:47" ht="15.75" x14ac:dyDescent="0.25">
      <c r="A47" s="547"/>
      <c r="B47" s="548"/>
      <c r="C47" s="549"/>
      <c r="D47" s="550"/>
      <c r="E47" s="548"/>
      <c r="F47" s="548"/>
      <c r="G47" s="548"/>
      <c r="H47" s="551"/>
      <c r="I47" s="552"/>
      <c r="J47" s="319"/>
      <c r="K47" s="319"/>
      <c r="L47" s="319"/>
      <c r="M47" s="92">
        <f t="shared" si="2"/>
        <v>0</v>
      </c>
      <c r="N47" s="459"/>
      <c r="O47" s="92">
        <f t="shared" si="3"/>
        <v>0</v>
      </c>
      <c r="P47" s="319"/>
      <c r="Q47" s="549"/>
      <c r="R47" s="549"/>
      <c r="S47" s="568">
        <f t="shared" si="4"/>
        <v>0</v>
      </c>
      <c r="T47" s="553"/>
      <c r="U47" s="85">
        <f t="shared" si="12"/>
        <v>6</v>
      </c>
      <c r="V47" s="570"/>
      <c r="W47" s="570"/>
      <c r="X47" s="570"/>
      <c r="Y47" s="570"/>
      <c r="Z47" s="570"/>
      <c r="AA47" s="570"/>
      <c r="AB47" s="571"/>
      <c r="AC47" s="570"/>
      <c r="AD47" s="572">
        <f t="shared" si="6"/>
        <v>0</v>
      </c>
      <c r="AE47" s="573"/>
      <c r="AI47" s="31"/>
      <c r="AJ47" s="119"/>
      <c r="AK47" s="31"/>
      <c r="AL47" s="31"/>
      <c r="AM47" s="31"/>
      <c r="AN47" s="158"/>
      <c r="AO47" s="158"/>
      <c r="AP47" s="158"/>
      <c r="AQ47" s="158"/>
      <c r="AR47" s="86"/>
      <c r="AS47" s="87"/>
      <c r="AT47" s="87"/>
      <c r="AU47" s="87"/>
    </row>
    <row r="48" spans="1:47" ht="15.75" x14ac:dyDescent="0.25">
      <c r="A48" s="547"/>
      <c r="B48" s="548"/>
      <c r="C48" s="549"/>
      <c r="D48" s="550"/>
      <c r="E48" s="548"/>
      <c r="F48" s="548"/>
      <c r="G48" s="548"/>
      <c r="H48" s="551"/>
      <c r="I48" s="552"/>
      <c r="J48" s="319"/>
      <c r="K48" s="319"/>
      <c r="L48" s="319"/>
      <c r="M48" s="92">
        <f t="shared" si="2"/>
        <v>0</v>
      </c>
      <c r="N48" s="459"/>
      <c r="O48" s="92">
        <f t="shared" si="3"/>
        <v>0</v>
      </c>
      <c r="P48" s="319"/>
      <c r="Q48" s="549"/>
      <c r="R48" s="549"/>
      <c r="S48" s="568">
        <f t="shared" si="4"/>
        <v>0</v>
      </c>
      <c r="T48" s="553"/>
      <c r="U48" s="85">
        <f t="shared" si="12"/>
        <v>6</v>
      </c>
      <c r="V48" s="570"/>
      <c r="W48" s="570"/>
      <c r="X48" s="570"/>
      <c r="Y48" s="570"/>
      <c r="Z48" s="570"/>
      <c r="AA48" s="570"/>
      <c r="AB48" s="571"/>
      <c r="AC48" s="570"/>
      <c r="AD48" s="572">
        <f t="shared" si="6"/>
        <v>0</v>
      </c>
      <c r="AE48" s="573"/>
      <c r="AI48" s="31"/>
      <c r="AJ48" s="119"/>
      <c r="AK48" s="31"/>
      <c r="AL48" s="31"/>
      <c r="AM48" s="31"/>
      <c r="AN48" s="158"/>
      <c r="AO48" s="158"/>
      <c r="AP48" s="158"/>
      <c r="AQ48" s="158"/>
      <c r="AR48" s="86"/>
      <c r="AS48" s="87"/>
      <c r="AT48" s="87"/>
      <c r="AU48" s="87"/>
    </row>
    <row r="49" spans="1:47" ht="15.75" x14ac:dyDescent="0.25">
      <c r="A49" s="547"/>
      <c r="B49" s="548"/>
      <c r="C49" s="549"/>
      <c r="D49" s="550"/>
      <c r="E49" s="548"/>
      <c r="F49" s="548"/>
      <c r="G49" s="548"/>
      <c r="H49" s="551"/>
      <c r="I49" s="552"/>
      <c r="J49" s="319"/>
      <c r="K49" s="319"/>
      <c r="L49" s="319"/>
      <c r="M49" s="92">
        <f t="shared" si="2"/>
        <v>0</v>
      </c>
      <c r="N49" s="459"/>
      <c r="O49" s="92">
        <f t="shared" si="3"/>
        <v>0</v>
      </c>
      <c r="P49" s="319"/>
      <c r="Q49" s="549"/>
      <c r="R49" s="549"/>
      <c r="S49" s="568">
        <f t="shared" si="4"/>
        <v>0</v>
      </c>
      <c r="T49" s="553"/>
      <c r="U49" s="85">
        <f t="shared" si="12"/>
        <v>6</v>
      </c>
      <c r="V49" s="570"/>
      <c r="W49" s="570"/>
      <c r="X49" s="570"/>
      <c r="Y49" s="570"/>
      <c r="Z49" s="570"/>
      <c r="AA49" s="570"/>
      <c r="AB49" s="571"/>
      <c r="AC49" s="570"/>
      <c r="AD49" s="572">
        <f t="shared" si="6"/>
        <v>0</v>
      </c>
      <c r="AE49" s="573"/>
      <c r="AI49" s="31"/>
      <c r="AJ49" s="119"/>
      <c r="AK49" s="31"/>
      <c r="AL49" s="31"/>
      <c r="AM49" s="31"/>
      <c r="AN49" s="158"/>
      <c r="AO49" s="158"/>
      <c r="AP49" s="158"/>
      <c r="AQ49" s="158"/>
      <c r="AR49" s="86"/>
      <c r="AS49" s="87"/>
      <c r="AT49" s="87"/>
      <c r="AU49" s="87"/>
    </row>
    <row r="50" spans="1:47" ht="15.75" x14ac:dyDescent="0.25">
      <c r="A50" s="547"/>
      <c r="B50" s="548"/>
      <c r="C50" s="549"/>
      <c r="D50" s="550"/>
      <c r="E50" s="548"/>
      <c r="F50" s="548"/>
      <c r="G50" s="548"/>
      <c r="H50" s="551"/>
      <c r="I50" s="552"/>
      <c r="J50" s="319"/>
      <c r="K50" s="319"/>
      <c r="L50" s="319"/>
      <c r="M50" s="92">
        <f t="shared" si="2"/>
        <v>0</v>
      </c>
      <c r="N50" s="459"/>
      <c r="O50" s="92">
        <f t="shared" si="3"/>
        <v>0</v>
      </c>
      <c r="P50" s="319"/>
      <c r="Q50" s="549"/>
      <c r="R50" s="549"/>
      <c r="S50" s="568">
        <f t="shared" si="4"/>
        <v>0</v>
      </c>
      <c r="T50" s="553"/>
      <c r="U50" s="85">
        <f t="shared" si="12"/>
        <v>6</v>
      </c>
      <c r="V50" s="570"/>
      <c r="W50" s="570"/>
      <c r="X50" s="570"/>
      <c r="Y50" s="570"/>
      <c r="Z50" s="570"/>
      <c r="AA50" s="570"/>
      <c r="AB50" s="571"/>
      <c r="AC50" s="570"/>
      <c r="AD50" s="572">
        <f t="shared" si="6"/>
        <v>0</v>
      </c>
      <c r="AE50" s="573"/>
      <c r="AI50" s="31"/>
      <c r="AJ50" s="119"/>
      <c r="AK50" s="31"/>
      <c r="AL50" s="31"/>
      <c r="AM50" s="31"/>
      <c r="AN50" s="158"/>
      <c r="AO50" s="158"/>
      <c r="AP50" s="158"/>
      <c r="AQ50" s="158"/>
      <c r="AR50" s="86"/>
      <c r="AS50" s="87"/>
      <c r="AT50" s="87"/>
      <c r="AU50" s="87"/>
    </row>
    <row r="51" spans="1:47" ht="15.75" x14ac:dyDescent="0.25">
      <c r="A51" s="547"/>
      <c r="B51" s="548"/>
      <c r="C51" s="549"/>
      <c r="D51" s="550"/>
      <c r="E51" s="548"/>
      <c r="F51" s="548"/>
      <c r="G51" s="548"/>
      <c r="H51" s="551"/>
      <c r="I51" s="552"/>
      <c r="J51" s="319"/>
      <c r="K51" s="319"/>
      <c r="L51" s="319"/>
      <c r="M51" s="92">
        <f t="shared" si="2"/>
        <v>0</v>
      </c>
      <c r="N51" s="459"/>
      <c r="O51" s="92">
        <f t="shared" si="3"/>
        <v>0</v>
      </c>
      <c r="P51" s="319"/>
      <c r="Q51" s="549"/>
      <c r="R51" s="549"/>
      <c r="S51" s="568">
        <f t="shared" si="4"/>
        <v>0</v>
      </c>
      <c r="T51" s="553"/>
      <c r="U51" s="85">
        <f t="shared" si="12"/>
        <v>6</v>
      </c>
      <c r="V51" s="570"/>
      <c r="W51" s="570"/>
      <c r="X51" s="570"/>
      <c r="Y51" s="570"/>
      <c r="Z51" s="570"/>
      <c r="AA51" s="570"/>
      <c r="AB51" s="571"/>
      <c r="AC51" s="570"/>
      <c r="AD51" s="572">
        <f t="shared" si="6"/>
        <v>0</v>
      </c>
      <c r="AE51" s="573"/>
      <c r="AI51" s="31"/>
      <c r="AJ51" s="119"/>
      <c r="AK51" s="31"/>
      <c r="AL51" s="31"/>
      <c r="AM51" s="31"/>
      <c r="AN51" s="158"/>
      <c r="AO51" s="158"/>
      <c r="AP51" s="158"/>
      <c r="AQ51" s="158"/>
      <c r="AR51" s="86"/>
      <c r="AS51" s="87"/>
      <c r="AT51" s="87"/>
      <c r="AU51" s="87"/>
    </row>
    <row r="52" spans="1:47" ht="15.75" x14ac:dyDescent="0.25">
      <c r="A52" s="547"/>
      <c r="B52" s="548"/>
      <c r="C52" s="549"/>
      <c r="D52" s="550"/>
      <c r="E52" s="548"/>
      <c r="F52" s="548"/>
      <c r="G52" s="548"/>
      <c r="H52" s="551"/>
      <c r="I52" s="552"/>
      <c r="J52" s="319"/>
      <c r="K52" s="319"/>
      <c r="L52" s="319"/>
      <c r="M52" s="92">
        <f t="shared" si="2"/>
        <v>0</v>
      </c>
      <c r="N52" s="459"/>
      <c r="O52" s="92">
        <f t="shared" si="3"/>
        <v>0</v>
      </c>
      <c r="P52" s="319"/>
      <c r="Q52" s="549"/>
      <c r="R52" s="549"/>
      <c r="S52" s="568">
        <f t="shared" si="4"/>
        <v>0</v>
      </c>
      <c r="T52" s="553"/>
      <c r="U52" s="85">
        <f t="shared" si="12"/>
        <v>6</v>
      </c>
      <c r="V52" s="570"/>
      <c r="W52" s="570"/>
      <c r="X52" s="570"/>
      <c r="Y52" s="570"/>
      <c r="Z52" s="570"/>
      <c r="AA52" s="570"/>
      <c r="AB52" s="571"/>
      <c r="AC52" s="570"/>
      <c r="AD52" s="572">
        <f t="shared" si="6"/>
        <v>0</v>
      </c>
      <c r="AE52" s="573"/>
      <c r="AI52" s="31"/>
      <c r="AJ52" s="119"/>
      <c r="AK52" s="31"/>
      <c r="AL52" s="31"/>
      <c r="AM52" s="31"/>
      <c r="AN52" s="158"/>
      <c r="AO52" s="158"/>
      <c r="AP52" s="158"/>
      <c r="AQ52" s="158"/>
      <c r="AR52" s="86"/>
      <c r="AS52" s="87"/>
      <c r="AT52" s="87"/>
      <c r="AU52" s="87"/>
    </row>
    <row r="53" spans="1:47" ht="15.75" x14ac:dyDescent="0.25">
      <c r="A53" s="547"/>
      <c r="B53" s="548"/>
      <c r="C53" s="549"/>
      <c r="D53" s="550"/>
      <c r="E53" s="548"/>
      <c r="F53" s="548"/>
      <c r="G53" s="548"/>
      <c r="H53" s="551"/>
      <c r="I53" s="552"/>
      <c r="J53" s="319"/>
      <c r="K53" s="319"/>
      <c r="L53" s="319"/>
      <c r="M53" s="92">
        <f t="shared" si="2"/>
        <v>0</v>
      </c>
      <c r="N53" s="459"/>
      <c r="O53" s="92">
        <f t="shared" si="3"/>
        <v>0</v>
      </c>
      <c r="P53" s="319"/>
      <c r="Q53" s="549"/>
      <c r="R53" s="549"/>
      <c r="S53" s="568">
        <f t="shared" si="4"/>
        <v>0</v>
      </c>
      <c r="T53" s="553"/>
      <c r="U53" s="85">
        <f t="shared" si="12"/>
        <v>6</v>
      </c>
      <c r="V53" s="570"/>
      <c r="W53" s="570"/>
      <c r="X53" s="570"/>
      <c r="Y53" s="570"/>
      <c r="Z53" s="570"/>
      <c r="AA53" s="570"/>
      <c r="AB53" s="571"/>
      <c r="AC53" s="570"/>
      <c r="AD53" s="572">
        <f t="shared" si="6"/>
        <v>0</v>
      </c>
      <c r="AE53" s="573"/>
      <c r="AI53" s="31"/>
      <c r="AJ53" s="119"/>
      <c r="AK53" s="31"/>
      <c r="AL53" s="31"/>
      <c r="AM53" s="31"/>
      <c r="AN53" s="158"/>
      <c r="AO53" s="158"/>
      <c r="AP53" s="158"/>
      <c r="AQ53" s="158"/>
      <c r="AR53" s="86"/>
      <c r="AS53" s="87"/>
      <c r="AT53" s="87"/>
      <c r="AU53" s="87"/>
    </row>
    <row r="54" spans="1:47" ht="15.75" x14ac:dyDescent="0.25">
      <c r="A54" s="547"/>
      <c r="B54" s="548"/>
      <c r="C54" s="549"/>
      <c r="D54" s="550"/>
      <c r="E54" s="548"/>
      <c r="F54" s="548"/>
      <c r="G54" s="548"/>
      <c r="H54" s="551"/>
      <c r="I54" s="552"/>
      <c r="J54" s="319"/>
      <c r="K54" s="319"/>
      <c r="L54" s="319"/>
      <c r="M54" s="92">
        <f t="shared" si="2"/>
        <v>0</v>
      </c>
      <c r="N54" s="459"/>
      <c r="O54" s="92">
        <f t="shared" si="3"/>
        <v>0</v>
      </c>
      <c r="P54" s="319"/>
      <c r="Q54" s="549"/>
      <c r="R54" s="549"/>
      <c r="S54" s="568">
        <f t="shared" si="4"/>
        <v>0</v>
      </c>
      <c r="T54" s="553"/>
      <c r="U54" s="85">
        <f t="shared" si="12"/>
        <v>6</v>
      </c>
      <c r="V54" s="570"/>
      <c r="W54" s="570"/>
      <c r="X54" s="570"/>
      <c r="Y54" s="570"/>
      <c r="Z54" s="570"/>
      <c r="AA54" s="570"/>
      <c r="AB54" s="571"/>
      <c r="AC54" s="570"/>
      <c r="AD54" s="572">
        <f t="shared" si="6"/>
        <v>0</v>
      </c>
      <c r="AE54" s="573"/>
      <c r="AI54" s="31"/>
      <c r="AJ54" s="119"/>
      <c r="AK54" s="31"/>
      <c r="AL54" s="31"/>
      <c r="AM54" s="31"/>
      <c r="AN54" s="158"/>
      <c r="AO54" s="158"/>
      <c r="AP54" s="158"/>
      <c r="AQ54" s="158"/>
      <c r="AR54" s="86"/>
      <c r="AS54" s="87"/>
      <c r="AT54" s="87"/>
      <c r="AU54" s="87"/>
    </row>
    <row r="55" spans="1:47" ht="15.75" x14ac:dyDescent="0.25">
      <c r="A55" s="547"/>
      <c r="B55" s="548"/>
      <c r="C55" s="549"/>
      <c r="D55" s="550"/>
      <c r="E55" s="548"/>
      <c r="F55" s="548"/>
      <c r="G55" s="548"/>
      <c r="H55" s="551"/>
      <c r="I55" s="552"/>
      <c r="J55" s="319"/>
      <c r="K55" s="319"/>
      <c r="L55" s="319"/>
      <c r="M55" s="92">
        <f t="shared" si="2"/>
        <v>0</v>
      </c>
      <c r="N55" s="459"/>
      <c r="O55" s="92">
        <f t="shared" si="3"/>
        <v>0</v>
      </c>
      <c r="P55" s="319"/>
      <c r="Q55" s="549"/>
      <c r="R55" s="549"/>
      <c r="S55" s="568">
        <f t="shared" si="4"/>
        <v>0</v>
      </c>
      <c r="T55" s="553"/>
      <c r="U55" s="85">
        <f t="shared" si="12"/>
        <v>6</v>
      </c>
      <c r="V55" s="570"/>
      <c r="W55" s="570"/>
      <c r="X55" s="570"/>
      <c r="Y55" s="570"/>
      <c r="Z55" s="570"/>
      <c r="AA55" s="570"/>
      <c r="AB55" s="571"/>
      <c r="AC55" s="570"/>
      <c r="AD55" s="572">
        <f t="shared" si="6"/>
        <v>0</v>
      </c>
      <c r="AE55" s="573"/>
      <c r="AI55" s="31"/>
      <c r="AJ55" s="119"/>
      <c r="AK55" s="31"/>
      <c r="AL55" s="31"/>
      <c r="AM55" s="31"/>
      <c r="AN55" s="158"/>
      <c r="AO55" s="158"/>
      <c r="AP55" s="158"/>
      <c r="AQ55" s="158"/>
      <c r="AR55" s="86"/>
      <c r="AS55" s="87"/>
      <c r="AT55" s="87"/>
      <c r="AU55" s="87"/>
    </row>
    <row r="56" spans="1:47" ht="15.75" x14ac:dyDescent="0.25">
      <c r="A56" s="547"/>
      <c r="B56" s="548"/>
      <c r="C56" s="549"/>
      <c r="D56" s="550"/>
      <c r="E56" s="548"/>
      <c r="F56" s="548"/>
      <c r="G56" s="548"/>
      <c r="H56" s="551"/>
      <c r="I56" s="552"/>
      <c r="J56" s="319"/>
      <c r="K56" s="319"/>
      <c r="L56" s="319"/>
      <c r="M56" s="92">
        <f t="shared" si="2"/>
        <v>0</v>
      </c>
      <c r="N56" s="459"/>
      <c r="O56" s="92">
        <f t="shared" si="3"/>
        <v>0</v>
      </c>
      <c r="P56" s="319"/>
      <c r="Q56" s="549"/>
      <c r="R56" s="549"/>
      <c r="S56" s="568">
        <f t="shared" si="4"/>
        <v>0</v>
      </c>
      <c r="T56" s="553"/>
      <c r="U56" s="85">
        <f t="shared" si="12"/>
        <v>6</v>
      </c>
      <c r="V56" s="570"/>
      <c r="W56" s="570"/>
      <c r="X56" s="570"/>
      <c r="Y56" s="570"/>
      <c r="Z56" s="570"/>
      <c r="AA56" s="570"/>
      <c r="AB56" s="571"/>
      <c r="AC56" s="570"/>
      <c r="AD56" s="572">
        <f t="shared" si="6"/>
        <v>0</v>
      </c>
      <c r="AE56" s="573"/>
      <c r="AI56" s="31"/>
      <c r="AJ56" s="119"/>
      <c r="AK56" s="31"/>
      <c r="AL56" s="31"/>
      <c r="AM56" s="31"/>
      <c r="AN56" s="158"/>
      <c r="AO56" s="158"/>
      <c r="AP56" s="158"/>
      <c r="AQ56" s="158"/>
      <c r="AR56" s="86"/>
      <c r="AS56" s="87"/>
      <c r="AT56" s="87"/>
      <c r="AU56" s="87"/>
    </row>
    <row r="57" spans="1:47" ht="15.75" x14ac:dyDescent="0.25">
      <c r="A57" s="547"/>
      <c r="B57" s="548"/>
      <c r="C57" s="549"/>
      <c r="D57" s="550"/>
      <c r="E57" s="548"/>
      <c r="F57" s="548"/>
      <c r="G57" s="548"/>
      <c r="H57" s="551"/>
      <c r="I57" s="552"/>
      <c r="J57" s="319"/>
      <c r="K57" s="319"/>
      <c r="L57" s="319"/>
      <c r="M57" s="92">
        <f t="shared" si="2"/>
        <v>0</v>
      </c>
      <c r="N57" s="459"/>
      <c r="O57" s="92">
        <f t="shared" si="3"/>
        <v>0</v>
      </c>
      <c r="P57" s="319"/>
      <c r="Q57" s="549"/>
      <c r="R57" s="549"/>
      <c r="S57" s="568">
        <f t="shared" si="4"/>
        <v>0</v>
      </c>
      <c r="T57" s="553"/>
      <c r="U57" s="85">
        <f t="shared" si="12"/>
        <v>6</v>
      </c>
      <c r="V57" s="570"/>
      <c r="W57" s="570"/>
      <c r="X57" s="570"/>
      <c r="Y57" s="570"/>
      <c r="Z57" s="570"/>
      <c r="AA57" s="570"/>
      <c r="AB57" s="571"/>
      <c r="AC57" s="570"/>
      <c r="AD57" s="572">
        <f t="shared" si="6"/>
        <v>0</v>
      </c>
      <c r="AE57" s="573"/>
      <c r="AI57" s="31"/>
      <c r="AJ57" s="119"/>
      <c r="AK57" s="31"/>
      <c r="AL57" s="31"/>
      <c r="AM57" s="31"/>
      <c r="AN57" s="158"/>
      <c r="AO57" s="158"/>
      <c r="AP57" s="158"/>
      <c r="AQ57" s="158"/>
      <c r="AR57" s="86"/>
      <c r="AS57" s="87"/>
      <c r="AT57" s="87"/>
      <c r="AU57" s="87"/>
    </row>
    <row r="58" spans="1:47" ht="15.75" x14ac:dyDescent="0.25">
      <c r="A58" s="547"/>
      <c r="B58" s="548"/>
      <c r="C58" s="549"/>
      <c r="D58" s="550"/>
      <c r="E58" s="548"/>
      <c r="F58" s="548"/>
      <c r="G58" s="548"/>
      <c r="H58" s="551"/>
      <c r="I58" s="552"/>
      <c r="J58" s="319"/>
      <c r="K58" s="319"/>
      <c r="L58" s="319"/>
      <c r="M58" s="92">
        <f t="shared" si="2"/>
        <v>0</v>
      </c>
      <c r="N58" s="459"/>
      <c r="O58" s="92">
        <f t="shared" si="3"/>
        <v>0</v>
      </c>
      <c r="P58" s="319"/>
      <c r="Q58" s="549"/>
      <c r="R58" s="549"/>
      <c r="S58" s="568">
        <f t="shared" si="4"/>
        <v>0</v>
      </c>
      <c r="T58" s="553"/>
      <c r="U58" s="85">
        <f t="shared" si="12"/>
        <v>6</v>
      </c>
      <c r="V58" s="570"/>
      <c r="W58" s="570"/>
      <c r="X58" s="570"/>
      <c r="Y58" s="570"/>
      <c r="Z58" s="570"/>
      <c r="AA58" s="570"/>
      <c r="AB58" s="571"/>
      <c r="AC58" s="570"/>
      <c r="AD58" s="572">
        <f t="shared" si="6"/>
        <v>0</v>
      </c>
      <c r="AE58" s="573"/>
      <c r="AI58" s="31"/>
      <c r="AJ58" s="119"/>
      <c r="AK58" s="31"/>
      <c r="AL58" s="31"/>
      <c r="AM58" s="31"/>
      <c r="AN58" s="158"/>
      <c r="AO58" s="158"/>
      <c r="AP58" s="158"/>
      <c r="AQ58" s="158"/>
      <c r="AR58" s="86"/>
      <c r="AS58" s="87"/>
      <c r="AT58" s="87"/>
      <c r="AU58" s="87"/>
    </row>
    <row r="59" spans="1:47" ht="15.75" x14ac:dyDescent="0.25">
      <c r="A59" s="547"/>
      <c r="B59" s="548"/>
      <c r="C59" s="549"/>
      <c r="D59" s="550"/>
      <c r="E59" s="548"/>
      <c r="F59" s="548"/>
      <c r="G59" s="548"/>
      <c r="H59" s="551"/>
      <c r="I59" s="552"/>
      <c r="J59" s="319"/>
      <c r="K59" s="319"/>
      <c r="L59" s="319"/>
      <c r="M59" s="92">
        <f t="shared" si="2"/>
        <v>0</v>
      </c>
      <c r="N59" s="459"/>
      <c r="O59" s="92">
        <f t="shared" si="3"/>
        <v>0</v>
      </c>
      <c r="P59" s="319"/>
      <c r="Q59" s="549"/>
      <c r="R59" s="549"/>
      <c r="S59" s="568">
        <f t="shared" si="4"/>
        <v>0</v>
      </c>
      <c r="T59" s="553"/>
      <c r="U59" s="85">
        <f t="shared" si="12"/>
        <v>6</v>
      </c>
      <c r="V59" s="570"/>
      <c r="W59" s="570"/>
      <c r="X59" s="570"/>
      <c r="Y59" s="570"/>
      <c r="Z59" s="570"/>
      <c r="AA59" s="570"/>
      <c r="AB59" s="571"/>
      <c r="AC59" s="570"/>
      <c r="AD59" s="572">
        <f t="shared" si="6"/>
        <v>0</v>
      </c>
      <c r="AE59" s="573"/>
      <c r="AI59" s="31"/>
      <c r="AJ59" s="119"/>
      <c r="AK59" s="31"/>
      <c r="AL59" s="31"/>
      <c r="AM59" s="31"/>
      <c r="AN59" s="158"/>
      <c r="AO59" s="158"/>
      <c r="AP59" s="158"/>
      <c r="AQ59" s="158"/>
      <c r="AR59" s="86"/>
      <c r="AS59" s="87"/>
      <c r="AT59" s="87"/>
      <c r="AU59" s="87"/>
    </row>
    <row r="60" spans="1:47" ht="15.75" x14ac:dyDescent="0.25">
      <c r="A60" s="547"/>
      <c r="B60" s="548"/>
      <c r="C60" s="549"/>
      <c r="D60" s="550"/>
      <c r="E60" s="548"/>
      <c r="F60" s="548"/>
      <c r="G60" s="548"/>
      <c r="H60" s="551"/>
      <c r="I60" s="552"/>
      <c r="J60" s="319"/>
      <c r="K60" s="319"/>
      <c r="L60" s="319"/>
      <c r="M60" s="92">
        <f t="shared" si="2"/>
        <v>0</v>
      </c>
      <c r="N60" s="459"/>
      <c r="O60" s="92">
        <f t="shared" si="3"/>
        <v>0</v>
      </c>
      <c r="P60" s="319"/>
      <c r="Q60" s="549"/>
      <c r="R60" s="549"/>
      <c r="S60" s="568">
        <f t="shared" si="4"/>
        <v>0</v>
      </c>
      <c r="T60" s="553"/>
      <c r="U60" s="85">
        <f t="shared" si="12"/>
        <v>6</v>
      </c>
      <c r="V60" s="570"/>
      <c r="W60" s="570"/>
      <c r="X60" s="570"/>
      <c r="Y60" s="570"/>
      <c r="Z60" s="570"/>
      <c r="AA60" s="570"/>
      <c r="AB60" s="571"/>
      <c r="AC60" s="570"/>
      <c r="AD60" s="572">
        <f t="shared" si="6"/>
        <v>0</v>
      </c>
      <c r="AE60" s="573"/>
      <c r="AI60" s="31"/>
      <c r="AJ60" s="119"/>
      <c r="AK60" s="31"/>
      <c r="AL60" s="31"/>
      <c r="AM60" s="31"/>
      <c r="AN60" s="158"/>
      <c r="AO60" s="158"/>
      <c r="AP60" s="158"/>
      <c r="AQ60" s="158"/>
      <c r="AR60" s="86"/>
      <c r="AS60" s="87"/>
      <c r="AT60" s="87"/>
      <c r="AU60" s="87"/>
    </row>
    <row r="61" spans="1:47" ht="15.75" x14ac:dyDescent="0.25">
      <c r="A61" s="547"/>
      <c r="B61" s="548"/>
      <c r="C61" s="549"/>
      <c r="D61" s="550"/>
      <c r="E61" s="548"/>
      <c r="F61" s="548"/>
      <c r="G61" s="548"/>
      <c r="H61" s="551"/>
      <c r="I61" s="552"/>
      <c r="J61" s="319"/>
      <c r="K61" s="319"/>
      <c r="L61" s="319"/>
      <c r="M61" s="92">
        <f t="shared" si="2"/>
        <v>0</v>
      </c>
      <c r="N61" s="459"/>
      <c r="O61" s="92">
        <f t="shared" si="3"/>
        <v>0</v>
      </c>
      <c r="P61" s="319"/>
      <c r="Q61" s="549"/>
      <c r="R61" s="549"/>
      <c r="S61" s="568">
        <f t="shared" si="4"/>
        <v>0</v>
      </c>
      <c r="T61" s="553"/>
      <c r="U61" s="85">
        <f t="shared" si="12"/>
        <v>6</v>
      </c>
      <c r="V61" s="570"/>
      <c r="W61" s="570"/>
      <c r="X61" s="570"/>
      <c r="Y61" s="570"/>
      <c r="Z61" s="570"/>
      <c r="AA61" s="570"/>
      <c r="AB61" s="571"/>
      <c r="AC61" s="570"/>
      <c r="AD61" s="572">
        <f t="shared" si="6"/>
        <v>0</v>
      </c>
      <c r="AE61" s="573"/>
      <c r="AI61" s="31"/>
      <c r="AJ61" s="119"/>
      <c r="AK61" s="31"/>
      <c r="AL61" s="31"/>
      <c r="AM61" s="31"/>
      <c r="AN61" s="158"/>
      <c r="AO61" s="158"/>
      <c r="AP61" s="158"/>
      <c r="AQ61" s="158"/>
      <c r="AR61" s="86"/>
      <c r="AS61" s="87"/>
      <c r="AT61" s="87"/>
      <c r="AU61" s="87"/>
    </row>
    <row r="62" spans="1:47" ht="15.75" x14ac:dyDescent="0.25">
      <c r="A62" s="547"/>
      <c r="B62" s="548"/>
      <c r="C62" s="549"/>
      <c r="D62" s="550"/>
      <c r="E62" s="548"/>
      <c r="F62" s="548"/>
      <c r="G62" s="548"/>
      <c r="H62" s="551"/>
      <c r="I62" s="552"/>
      <c r="J62" s="319"/>
      <c r="K62" s="319"/>
      <c r="L62" s="319"/>
      <c r="M62" s="92">
        <f t="shared" si="2"/>
        <v>0</v>
      </c>
      <c r="N62" s="459"/>
      <c r="O62" s="92">
        <f t="shared" si="3"/>
        <v>0</v>
      </c>
      <c r="P62" s="319"/>
      <c r="Q62" s="549"/>
      <c r="R62" s="549"/>
      <c r="S62" s="568">
        <f t="shared" si="4"/>
        <v>0</v>
      </c>
      <c r="T62" s="553"/>
      <c r="U62" s="85">
        <f t="shared" si="12"/>
        <v>6</v>
      </c>
      <c r="V62" s="570"/>
      <c r="W62" s="570"/>
      <c r="X62" s="570"/>
      <c r="Y62" s="570"/>
      <c r="Z62" s="570"/>
      <c r="AA62" s="570"/>
      <c r="AB62" s="571"/>
      <c r="AC62" s="570"/>
      <c r="AD62" s="572">
        <f t="shared" si="6"/>
        <v>0</v>
      </c>
      <c r="AE62" s="573"/>
      <c r="AI62" s="31"/>
      <c r="AJ62" s="119"/>
      <c r="AK62" s="31"/>
      <c r="AL62" s="31"/>
      <c r="AM62" s="31"/>
      <c r="AN62" s="158"/>
      <c r="AO62" s="158"/>
      <c r="AP62" s="158"/>
      <c r="AQ62" s="158"/>
      <c r="AR62" s="86"/>
      <c r="AS62" s="87"/>
      <c r="AT62" s="87"/>
      <c r="AU62" s="87"/>
    </row>
    <row r="63" spans="1:47" ht="15.75" x14ac:dyDescent="0.25">
      <c r="A63" s="547"/>
      <c r="B63" s="548"/>
      <c r="C63" s="549"/>
      <c r="D63" s="550"/>
      <c r="E63" s="548"/>
      <c r="F63" s="548"/>
      <c r="G63" s="548"/>
      <c r="H63" s="551"/>
      <c r="I63" s="552"/>
      <c r="J63" s="319"/>
      <c r="K63" s="319"/>
      <c r="L63" s="319"/>
      <c r="M63" s="92">
        <f t="shared" si="2"/>
        <v>0</v>
      </c>
      <c r="N63" s="459"/>
      <c r="O63" s="92">
        <f t="shared" si="3"/>
        <v>0</v>
      </c>
      <c r="P63" s="319"/>
      <c r="Q63" s="549"/>
      <c r="R63" s="549"/>
      <c r="S63" s="568">
        <f t="shared" si="4"/>
        <v>0</v>
      </c>
      <c r="T63" s="553"/>
      <c r="U63" s="85">
        <f t="shared" si="12"/>
        <v>6</v>
      </c>
      <c r="V63" s="570"/>
      <c r="W63" s="570"/>
      <c r="X63" s="570"/>
      <c r="Y63" s="570"/>
      <c r="Z63" s="570"/>
      <c r="AA63" s="570"/>
      <c r="AB63" s="571"/>
      <c r="AC63" s="570"/>
      <c r="AD63" s="572">
        <f t="shared" si="6"/>
        <v>0</v>
      </c>
      <c r="AE63" s="573"/>
      <c r="AI63" s="31"/>
      <c r="AJ63" s="119"/>
      <c r="AK63" s="31"/>
      <c r="AL63" s="31"/>
      <c r="AM63" s="31"/>
      <c r="AN63" s="158"/>
      <c r="AO63" s="158"/>
      <c r="AP63" s="158"/>
      <c r="AQ63" s="158"/>
      <c r="AR63" s="86"/>
      <c r="AS63" s="87"/>
      <c r="AT63" s="87"/>
      <c r="AU63" s="87"/>
    </row>
    <row r="64" spans="1:47" ht="15.75" x14ac:dyDescent="0.25">
      <c r="A64" s="547"/>
      <c r="B64" s="548"/>
      <c r="C64" s="549"/>
      <c r="D64" s="550"/>
      <c r="E64" s="548"/>
      <c r="F64" s="548"/>
      <c r="G64" s="548"/>
      <c r="H64" s="551"/>
      <c r="I64" s="552"/>
      <c r="J64" s="319"/>
      <c r="K64" s="319"/>
      <c r="L64" s="319"/>
      <c r="M64" s="92">
        <f t="shared" si="2"/>
        <v>0</v>
      </c>
      <c r="N64" s="459"/>
      <c r="O64" s="92">
        <f t="shared" si="3"/>
        <v>0</v>
      </c>
      <c r="P64" s="319"/>
      <c r="Q64" s="549"/>
      <c r="R64" s="549"/>
      <c r="S64" s="568">
        <f t="shared" si="4"/>
        <v>0</v>
      </c>
      <c r="T64" s="553"/>
      <c r="U64" s="85">
        <f t="shared" si="12"/>
        <v>6</v>
      </c>
      <c r="V64" s="570"/>
      <c r="W64" s="570"/>
      <c r="X64" s="570"/>
      <c r="Y64" s="570"/>
      <c r="Z64" s="570"/>
      <c r="AA64" s="570"/>
      <c r="AB64" s="571"/>
      <c r="AC64" s="570"/>
      <c r="AD64" s="572">
        <f t="shared" si="6"/>
        <v>0</v>
      </c>
      <c r="AE64" s="573"/>
      <c r="AI64" s="31"/>
      <c r="AJ64" s="119"/>
      <c r="AK64" s="31"/>
      <c r="AL64" s="31"/>
      <c r="AM64" s="31"/>
      <c r="AN64" s="158"/>
      <c r="AO64" s="158"/>
      <c r="AP64" s="158"/>
      <c r="AQ64" s="158"/>
      <c r="AR64" s="86"/>
      <c r="AS64" s="87"/>
      <c r="AT64" s="87"/>
      <c r="AU64" s="87"/>
    </row>
    <row r="65" spans="1:47" ht="15.75" x14ac:dyDescent="0.25">
      <c r="A65" s="547"/>
      <c r="B65" s="548"/>
      <c r="C65" s="549"/>
      <c r="D65" s="550"/>
      <c r="E65" s="548"/>
      <c r="F65" s="548"/>
      <c r="G65" s="548"/>
      <c r="H65" s="551"/>
      <c r="I65" s="552"/>
      <c r="J65" s="319"/>
      <c r="K65" s="319"/>
      <c r="L65" s="319"/>
      <c r="M65" s="92">
        <f t="shared" si="2"/>
        <v>0</v>
      </c>
      <c r="N65" s="459"/>
      <c r="O65" s="92">
        <f t="shared" si="3"/>
        <v>0</v>
      </c>
      <c r="P65" s="319"/>
      <c r="Q65" s="549"/>
      <c r="R65" s="549"/>
      <c r="S65" s="568">
        <f t="shared" si="4"/>
        <v>0</v>
      </c>
      <c r="T65" s="553"/>
      <c r="U65" s="85">
        <f t="shared" si="12"/>
        <v>6</v>
      </c>
      <c r="V65" s="570"/>
      <c r="W65" s="570"/>
      <c r="X65" s="570"/>
      <c r="Y65" s="570"/>
      <c r="Z65" s="570"/>
      <c r="AA65" s="570"/>
      <c r="AB65" s="571"/>
      <c r="AC65" s="570"/>
      <c r="AD65" s="572">
        <f t="shared" si="6"/>
        <v>0</v>
      </c>
      <c r="AE65" s="573"/>
      <c r="AI65" s="31"/>
      <c r="AJ65" s="119"/>
      <c r="AK65" s="31"/>
      <c r="AL65" s="31"/>
      <c r="AM65" s="31"/>
      <c r="AN65" s="158"/>
      <c r="AO65" s="158"/>
      <c r="AP65" s="158"/>
      <c r="AQ65" s="158"/>
      <c r="AR65" s="86"/>
      <c r="AS65" s="87"/>
      <c r="AT65" s="87"/>
      <c r="AU65" s="87"/>
    </row>
    <row r="66" spans="1:47" ht="15.75" x14ac:dyDescent="0.25">
      <c r="A66" s="547"/>
      <c r="B66" s="548"/>
      <c r="C66" s="549"/>
      <c r="D66" s="550"/>
      <c r="E66" s="548"/>
      <c r="F66" s="548"/>
      <c r="G66" s="548"/>
      <c r="H66" s="551"/>
      <c r="I66" s="552"/>
      <c r="J66" s="319"/>
      <c r="K66" s="319"/>
      <c r="L66" s="319"/>
      <c r="M66" s="92">
        <f t="shared" si="2"/>
        <v>0</v>
      </c>
      <c r="N66" s="459"/>
      <c r="O66" s="92">
        <f t="shared" si="3"/>
        <v>0</v>
      </c>
      <c r="P66" s="319"/>
      <c r="Q66" s="549"/>
      <c r="R66" s="549"/>
      <c r="S66" s="568">
        <f t="shared" si="4"/>
        <v>0</v>
      </c>
      <c r="T66" s="553"/>
      <c r="U66" s="85">
        <f t="shared" si="12"/>
        <v>6</v>
      </c>
      <c r="V66" s="570"/>
      <c r="W66" s="570"/>
      <c r="X66" s="570"/>
      <c r="Y66" s="570"/>
      <c r="Z66" s="570"/>
      <c r="AA66" s="570"/>
      <c r="AB66" s="571"/>
      <c r="AC66" s="570"/>
      <c r="AD66" s="572">
        <f t="shared" si="6"/>
        <v>0</v>
      </c>
      <c r="AE66" s="573"/>
      <c r="AI66" s="31"/>
      <c r="AJ66" s="119"/>
      <c r="AK66" s="31"/>
      <c r="AL66" s="31"/>
      <c r="AM66" s="31"/>
      <c r="AN66" s="158"/>
      <c r="AO66" s="158"/>
      <c r="AP66" s="158"/>
      <c r="AQ66" s="158"/>
      <c r="AR66" s="86"/>
      <c r="AS66" s="87"/>
      <c r="AT66" s="87"/>
      <c r="AU66" s="87"/>
    </row>
    <row r="67" spans="1:47" ht="15.75" x14ac:dyDescent="0.25">
      <c r="A67" s="547"/>
      <c r="B67" s="548"/>
      <c r="C67" s="549"/>
      <c r="D67" s="550"/>
      <c r="E67" s="548"/>
      <c r="F67" s="548"/>
      <c r="G67" s="548"/>
      <c r="H67" s="551"/>
      <c r="I67" s="552"/>
      <c r="J67" s="319"/>
      <c r="K67" s="319"/>
      <c r="L67" s="319"/>
      <c r="M67" s="92">
        <f t="shared" si="2"/>
        <v>0</v>
      </c>
      <c r="N67" s="459"/>
      <c r="O67" s="92">
        <f t="shared" si="3"/>
        <v>0</v>
      </c>
      <c r="P67" s="319"/>
      <c r="Q67" s="549"/>
      <c r="R67" s="549"/>
      <c r="S67" s="568">
        <f t="shared" si="4"/>
        <v>0</v>
      </c>
      <c r="T67" s="553"/>
      <c r="U67" s="85">
        <f t="shared" si="12"/>
        <v>6</v>
      </c>
      <c r="V67" s="570"/>
      <c r="W67" s="570"/>
      <c r="X67" s="570"/>
      <c r="Y67" s="570"/>
      <c r="Z67" s="570"/>
      <c r="AA67" s="570"/>
      <c r="AB67" s="571"/>
      <c r="AC67" s="570"/>
      <c r="AD67" s="572">
        <f t="shared" si="6"/>
        <v>0</v>
      </c>
      <c r="AE67" s="573"/>
      <c r="AI67" s="31"/>
      <c r="AJ67" s="119">
        <v>1</v>
      </c>
      <c r="AK67" s="31"/>
      <c r="AL67" s="31"/>
      <c r="AM67" s="31"/>
      <c r="AN67" s="13"/>
      <c r="AO67" s="13"/>
      <c r="AP67" s="13"/>
      <c r="AQ67" s="13"/>
      <c r="AR67" s="86"/>
      <c r="AS67" s="87"/>
      <c r="AT67" s="87"/>
      <c r="AU67" s="87"/>
    </row>
    <row r="68" spans="1:47" ht="15.75" x14ac:dyDescent="0.25">
      <c r="A68" s="547"/>
      <c r="B68" s="548"/>
      <c r="C68" s="549"/>
      <c r="D68" s="550"/>
      <c r="E68" s="548"/>
      <c r="F68" s="548"/>
      <c r="G68" s="548"/>
      <c r="H68" s="551"/>
      <c r="I68" s="552"/>
      <c r="J68" s="319"/>
      <c r="K68" s="319"/>
      <c r="L68" s="319"/>
      <c r="M68" s="92">
        <f t="shared" si="2"/>
        <v>0</v>
      </c>
      <c r="N68" s="459"/>
      <c r="O68" s="92">
        <f t="shared" si="3"/>
        <v>0</v>
      </c>
      <c r="P68" s="319"/>
      <c r="Q68" s="549"/>
      <c r="R68" s="549"/>
      <c r="S68" s="568">
        <f t="shared" si="4"/>
        <v>0</v>
      </c>
      <c r="T68" s="553"/>
      <c r="U68" s="85">
        <f t="shared" si="12"/>
        <v>6</v>
      </c>
      <c r="V68" s="570"/>
      <c r="W68" s="570"/>
      <c r="X68" s="570"/>
      <c r="Y68" s="570"/>
      <c r="Z68" s="570"/>
      <c r="AA68" s="570"/>
      <c r="AB68" s="571"/>
      <c r="AC68" s="570"/>
      <c r="AD68" s="572">
        <f t="shared" si="6"/>
        <v>0</v>
      </c>
      <c r="AE68" s="573"/>
      <c r="AI68" s="31"/>
      <c r="AJ68" s="119">
        <v>1</v>
      </c>
      <c r="AK68" s="31"/>
      <c r="AL68" s="31"/>
      <c r="AM68" s="31"/>
      <c r="AN68" s="695"/>
      <c r="AO68" s="695"/>
      <c r="AP68" s="695"/>
      <c r="AQ68" s="695"/>
      <c r="AR68" s="86"/>
      <c r="AS68" s="87"/>
      <c r="AT68" s="87"/>
      <c r="AU68" s="87"/>
    </row>
    <row r="69" spans="1:47" x14ac:dyDescent="0.25">
      <c r="A69" s="547"/>
      <c r="B69" s="548"/>
      <c r="C69" s="549"/>
      <c r="D69" s="550"/>
      <c r="E69" s="548"/>
      <c r="F69" s="548"/>
      <c r="G69" s="548"/>
      <c r="H69" s="551"/>
      <c r="I69" s="552"/>
      <c r="J69" s="319"/>
      <c r="K69" s="319"/>
      <c r="L69" s="319"/>
      <c r="M69" s="92">
        <f t="shared" si="2"/>
        <v>0</v>
      </c>
      <c r="N69" s="459"/>
      <c r="O69" s="92">
        <f t="shared" si="3"/>
        <v>0</v>
      </c>
      <c r="P69" s="319"/>
      <c r="Q69" s="549"/>
      <c r="R69" s="549"/>
      <c r="S69" s="568">
        <f t="shared" si="4"/>
        <v>0</v>
      </c>
      <c r="T69" s="553"/>
      <c r="U69" s="85">
        <f t="shared" si="12"/>
        <v>6</v>
      </c>
      <c r="V69" s="570"/>
      <c r="W69" s="570"/>
      <c r="X69" s="570"/>
      <c r="Y69" s="570"/>
      <c r="Z69" s="570"/>
      <c r="AA69" s="570"/>
      <c r="AB69" s="571"/>
      <c r="AC69" s="570"/>
      <c r="AD69" s="572">
        <f t="shared" si="6"/>
        <v>0</v>
      </c>
      <c r="AE69" s="573"/>
      <c r="AN69" s="14"/>
      <c r="AO69" s="15"/>
      <c r="AP69" s="14"/>
      <c r="AQ69" s="14"/>
      <c r="AR69" s="86"/>
      <c r="AS69" s="87"/>
      <c r="AT69" s="87"/>
      <c r="AU69" s="87"/>
    </row>
    <row r="70" spans="1:47" x14ac:dyDescent="0.25">
      <c r="A70" s="547"/>
      <c r="B70" s="548"/>
      <c r="C70" s="549"/>
      <c r="D70" s="554"/>
      <c r="E70" s="548"/>
      <c r="F70" s="548"/>
      <c r="G70" s="548"/>
      <c r="H70" s="551"/>
      <c r="I70" s="552"/>
      <c r="J70" s="319"/>
      <c r="K70" s="319"/>
      <c r="L70" s="319"/>
      <c r="M70" s="92">
        <f t="shared" si="2"/>
        <v>0</v>
      </c>
      <c r="N70" s="459"/>
      <c r="O70" s="92">
        <f t="shared" si="3"/>
        <v>0</v>
      </c>
      <c r="P70" s="319"/>
      <c r="Q70" s="549"/>
      <c r="R70" s="549"/>
      <c r="S70" s="568">
        <f t="shared" si="4"/>
        <v>0</v>
      </c>
      <c r="T70" s="553"/>
      <c r="U70" s="85">
        <f t="shared" si="12"/>
        <v>6</v>
      </c>
      <c r="V70" s="574"/>
      <c r="W70" s="570"/>
      <c r="X70" s="570"/>
      <c r="Y70" s="570"/>
      <c r="Z70" s="570"/>
      <c r="AA70" s="570"/>
      <c r="AB70" s="571"/>
      <c r="AC70" s="570"/>
      <c r="AD70" s="572">
        <f t="shared" si="6"/>
        <v>0</v>
      </c>
      <c r="AE70" s="573"/>
      <c r="AK70" s="80"/>
      <c r="AL70" s="88"/>
      <c r="AM70" s="88"/>
      <c r="AN70" s="695"/>
      <c r="AO70" s="695"/>
      <c r="AP70" s="695"/>
      <c r="AQ70" s="695"/>
      <c r="AR70" s="86"/>
      <c r="AS70" s="87"/>
      <c r="AT70" s="87"/>
      <c r="AU70" s="87"/>
    </row>
    <row r="71" spans="1:47" x14ac:dyDescent="0.25">
      <c r="A71" s="547"/>
      <c r="B71" s="548"/>
      <c r="C71" s="549"/>
      <c r="D71" s="554"/>
      <c r="E71" s="548"/>
      <c r="F71" s="548"/>
      <c r="G71" s="548"/>
      <c r="H71" s="551"/>
      <c r="I71" s="552"/>
      <c r="J71" s="319"/>
      <c r="K71" s="319"/>
      <c r="L71" s="319"/>
      <c r="M71" s="92">
        <f t="shared" si="2"/>
        <v>0</v>
      </c>
      <c r="N71" s="459"/>
      <c r="O71" s="92">
        <f t="shared" si="3"/>
        <v>0</v>
      </c>
      <c r="P71" s="319"/>
      <c r="Q71" s="549"/>
      <c r="R71" s="549"/>
      <c r="S71" s="568">
        <f t="shared" si="4"/>
        <v>0</v>
      </c>
      <c r="T71" s="553"/>
      <c r="U71" s="85">
        <f t="shared" si="12"/>
        <v>6</v>
      </c>
      <c r="V71" s="574"/>
      <c r="W71" s="570"/>
      <c r="X71" s="570"/>
      <c r="Y71" s="570"/>
      <c r="Z71" s="570"/>
      <c r="AA71" s="570"/>
      <c r="AB71" s="571"/>
      <c r="AC71" s="570"/>
      <c r="AD71" s="572">
        <f t="shared" si="6"/>
        <v>0</v>
      </c>
      <c r="AE71" s="573"/>
      <c r="AK71" s="80"/>
      <c r="AL71" s="88"/>
      <c r="AM71" s="88"/>
    </row>
    <row r="72" spans="1:47" x14ac:dyDescent="0.25">
      <c r="A72" s="547"/>
      <c r="B72" s="548"/>
      <c r="C72" s="549"/>
      <c r="D72" s="555"/>
      <c r="E72" s="548"/>
      <c r="F72" s="548"/>
      <c r="G72" s="548"/>
      <c r="H72" s="551"/>
      <c r="I72" s="552"/>
      <c r="J72" s="319"/>
      <c r="K72" s="319"/>
      <c r="L72" s="319"/>
      <c r="M72" s="92">
        <f t="shared" si="2"/>
        <v>0</v>
      </c>
      <c r="N72" s="459"/>
      <c r="O72" s="92">
        <f t="shared" si="3"/>
        <v>0</v>
      </c>
      <c r="P72" s="319"/>
      <c r="Q72" s="549"/>
      <c r="R72" s="549"/>
      <c r="S72" s="568">
        <f t="shared" si="4"/>
        <v>0</v>
      </c>
      <c r="T72" s="553"/>
      <c r="U72" s="85">
        <f t="shared" si="12"/>
        <v>6</v>
      </c>
      <c r="V72" s="574"/>
      <c r="W72" s="570"/>
      <c r="X72" s="570"/>
      <c r="Y72" s="570"/>
      <c r="Z72" s="570"/>
      <c r="AA72" s="570"/>
      <c r="AB72" s="571"/>
      <c r="AC72" s="570"/>
      <c r="AD72" s="572">
        <f t="shared" si="6"/>
        <v>0</v>
      </c>
      <c r="AE72" s="573"/>
      <c r="AK72" s="80"/>
      <c r="AL72" s="88"/>
      <c r="AM72" s="88"/>
      <c r="AR72" s="14"/>
    </row>
    <row r="73" spans="1:47" x14ac:dyDescent="0.25">
      <c r="A73" s="547"/>
      <c r="B73" s="548"/>
      <c r="C73" s="549"/>
      <c r="D73" s="555"/>
      <c r="E73" s="548"/>
      <c r="F73" s="548"/>
      <c r="G73" s="548"/>
      <c r="H73" s="551"/>
      <c r="I73" s="552"/>
      <c r="J73" s="319"/>
      <c r="K73" s="319"/>
      <c r="L73" s="319"/>
      <c r="M73" s="92">
        <f t="shared" si="2"/>
        <v>0</v>
      </c>
      <c r="N73" s="459"/>
      <c r="O73" s="92">
        <f t="shared" si="3"/>
        <v>0</v>
      </c>
      <c r="P73" s="319"/>
      <c r="Q73" s="549"/>
      <c r="R73" s="549"/>
      <c r="S73" s="568">
        <f t="shared" si="4"/>
        <v>0</v>
      </c>
      <c r="T73" s="553"/>
      <c r="U73" s="85">
        <f t="shared" si="12"/>
        <v>6</v>
      </c>
      <c r="V73" s="574"/>
      <c r="W73" s="570"/>
      <c r="X73" s="570"/>
      <c r="Y73" s="570"/>
      <c r="Z73" s="570"/>
      <c r="AA73" s="570"/>
      <c r="AB73" s="571"/>
      <c r="AC73" s="570"/>
      <c r="AD73" s="572">
        <f t="shared" si="6"/>
        <v>0</v>
      </c>
      <c r="AE73" s="573"/>
      <c r="AK73" s="80"/>
      <c r="AL73" s="88"/>
      <c r="AM73" s="88"/>
      <c r="AR73" s="14"/>
    </row>
    <row r="74" spans="1:47" x14ac:dyDescent="0.25">
      <c r="A74" s="547"/>
      <c r="B74" s="548"/>
      <c r="C74" s="549"/>
      <c r="D74" s="555"/>
      <c r="E74" s="548"/>
      <c r="F74" s="548"/>
      <c r="G74" s="548"/>
      <c r="H74" s="551"/>
      <c r="I74" s="552"/>
      <c r="J74" s="319"/>
      <c r="K74" s="319"/>
      <c r="L74" s="319"/>
      <c r="M74" s="92">
        <f t="shared" ref="M74:M137" si="13">J74+K74-L74</f>
        <v>0</v>
      </c>
      <c r="N74" s="459"/>
      <c r="O74" s="92">
        <f t="shared" ref="O74:O137" si="14">N74*J74</f>
        <v>0</v>
      </c>
      <c r="P74" s="319"/>
      <c r="Q74" s="549"/>
      <c r="R74" s="549"/>
      <c r="S74" s="568">
        <f t="shared" ref="S74:S137" si="15">(J74+(K74*$H$6/100))*N74</f>
        <v>0</v>
      </c>
      <c r="T74" s="553"/>
      <c r="U74" s="85">
        <f t="shared" si="12"/>
        <v>6</v>
      </c>
      <c r="V74" s="574"/>
      <c r="W74" s="570"/>
      <c r="X74" s="570"/>
      <c r="Y74" s="570"/>
      <c r="Z74" s="570"/>
      <c r="AA74" s="570"/>
      <c r="AB74" s="571"/>
      <c r="AC74" s="570"/>
      <c r="AD74" s="572">
        <f t="shared" ref="AD74:AD455" si="16">IF(U74=6,S74,"")</f>
        <v>0</v>
      </c>
      <c r="AE74" s="573"/>
      <c r="AK74" s="80"/>
      <c r="AL74" s="88"/>
      <c r="AM74" s="88"/>
      <c r="AR74" s="14"/>
    </row>
    <row r="75" spans="1:47" x14ac:dyDescent="0.25">
      <c r="A75" s="547"/>
      <c r="B75" s="548"/>
      <c r="C75" s="549"/>
      <c r="D75" s="555"/>
      <c r="E75" s="548"/>
      <c r="F75" s="548"/>
      <c r="G75" s="548"/>
      <c r="H75" s="551"/>
      <c r="I75" s="552"/>
      <c r="J75" s="319"/>
      <c r="K75" s="319"/>
      <c r="L75" s="319"/>
      <c r="M75" s="92">
        <f t="shared" si="13"/>
        <v>0</v>
      </c>
      <c r="N75" s="459"/>
      <c r="O75" s="92">
        <f t="shared" si="14"/>
        <v>0</v>
      </c>
      <c r="P75" s="319"/>
      <c r="Q75" s="549"/>
      <c r="R75" s="549"/>
      <c r="S75" s="568">
        <f t="shared" si="15"/>
        <v>0</v>
      </c>
      <c r="T75" s="553"/>
      <c r="U75" s="85">
        <f t="shared" si="12"/>
        <v>6</v>
      </c>
      <c r="V75" s="574"/>
      <c r="W75" s="570"/>
      <c r="X75" s="570"/>
      <c r="Y75" s="570"/>
      <c r="Z75" s="570"/>
      <c r="AA75" s="570"/>
      <c r="AB75" s="571"/>
      <c r="AC75" s="570"/>
      <c r="AD75" s="572">
        <f t="shared" si="16"/>
        <v>0</v>
      </c>
      <c r="AE75" s="573"/>
      <c r="AK75" s="80"/>
      <c r="AL75" s="88"/>
      <c r="AM75" s="88"/>
      <c r="AR75" s="14"/>
    </row>
    <row r="76" spans="1:47" x14ac:dyDescent="0.25">
      <c r="A76" s="547"/>
      <c r="B76" s="548"/>
      <c r="C76" s="549"/>
      <c r="D76" s="555"/>
      <c r="E76" s="548"/>
      <c r="F76" s="548"/>
      <c r="G76" s="548"/>
      <c r="H76" s="551"/>
      <c r="I76" s="552"/>
      <c r="J76" s="319"/>
      <c r="K76" s="319"/>
      <c r="L76" s="319"/>
      <c r="M76" s="92">
        <f t="shared" si="13"/>
        <v>0</v>
      </c>
      <c r="N76" s="459"/>
      <c r="O76" s="92">
        <f t="shared" si="14"/>
        <v>0</v>
      </c>
      <c r="P76" s="319"/>
      <c r="Q76" s="549"/>
      <c r="R76" s="549"/>
      <c r="S76" s="568">
        <f t="shared" si="15"/>
        <v>0</v>
      </c>
      <c r="T76" s="553"/>
      <c r="U76" s="85">
        <f t="shared" si="12"/>
        <v>6</v>
      </c>
      <c r="V76" s="574"/>
      <c r="W76" s="570"/>
      <c r="X76" s="570"/>
      <c r="Y76" s="570"/>
      <c r="Z76" s="570"/>
      <c r="AA76" s="570"/>
      <c r="AB76" s="571"/>
      <c r="AC76" s="570"/>
      <c r="AD76" s="572">
        <f t="shared" si="16"/>
        <v>0</v>
      </c>
      <c r="AE76" s="573"/>
      <c r="AK76" s="80"/>
      <c r="AL76" s="88"/>
      <c r="AM76" s="88"/>
      <c r="AR76" s="14"/>
    </row>
    <row r="77" spans="1:47" x14ac:dyDescent="0.25">
      <c r="A77" s="547"/>
      <c r="B77" s="548"/>
      <c r="C77" s="549"/>
      <c r="D77" s="555"/>
      <c r="E77" s="548"/>
      <c r="F77" s="548"/>
      <c r="G77" s="548"/>
      <c r="H77" s="551"/>
      <c r="I77" s="552"/>
      <c r="J77" s="319"/>
      <c r="K77" s="319"/>
      <c r="L77" s="319"/>
      <c r="M77" s="92">
        <f t="shared" si="13"/>
        <v>0</v>
      </c>
      <c r="N77" s="459"/>
      <c r="O77" s="92">
        <f t="shared" si="14"/>
        <v>0</v>
      </c>
      <c r="P77" s="319"/>
      <c r="Q77" s="549"/>
      <c r="R77" s="549"/>
      <c r="S77" s="568">
        <f t="shared" si="15"/>
        <v>0</v>
      </c>
      <c r="T77" s="553"/>
      <c r="U77" s="85">
        <f t="shared" si="12"/>
        <v>6</v>
      </c>
      <c r="V77" s="574"/>
      <c r="W77" s="570"/>
      <c r="X77" s="570"/>
      <c r="Y77" s="570"/>
      <c r="Z77" s="570"/>
      <c r="AA77" s="570"/>
      <c r="AB77" s="571"/>
      <c r="AC77" s="570"/>
      <c r="AD77" s="572">
        <f t="shared" si="16"/>
        <v>0</v>
      </c>
      <c r="AE77" s="573"/>
      <c r="AK77" s="80"/>
      <c r="AL77" s="88"/>
      <c r="AM77" s="88"/>
      <c r="AR77" s="14"/>
    </row>
    <row r="78" spans="1:47" x14ac:dyDescent="0.25">
      <c r="A78" s="547"/>
      <c r="B78" s="548"/>
      <c r="C78" s="549"/>
      <c r="D78" s="555"/>
      <c r="E78" s="548"/>
      <c r="F78" s="548"/>
      <c r="G78" s="548"/>
      <c r="H78" s="551"/>
      <c r="I78" s="552"/>
      <c r="J78" s="319"/>
      <c r="K78" s="319"/>
      <c r="L78" s="319"/>
      <c r="M78" s="92">
        <f t="shared" si="13"/>
        <v>0</v>
      </c>
      <c r="N78" s="459"/>
      <c r="O78" s="92">
        <f t="shared" si="14"/>
        <v>0</v>
      </c>
      <c r="P78" s="319"/>
      <c r="Q78" s="549"/>
      <c r="R78" s="549"/>
      <c r="S78" s="568">
        <f t="shared" si="15"/>
        <v>0</v>
      </c>
      <c r="T78" s="553"/>
      <c r="U78" s="85">
        <f t="shared" si="12"/>
        <v>6</v>
      </c>
      <c r="V78" s="574"/>
      <c r="W78" s="570"/>
      <c r="X78" s="570"/>
      <c r="Y78" s="570"/>
      <c r="Z78" s="570"/>
      <c r="AA78" s="570"/>
      <c r="AB78" s="571"/>
      <c r="AC78" s="570"/>
      <c r="AD78" s="572">
        <f t="shared" si="16"/>
        <v>0</v>
      </c>
      <c r="AE78" s="573"/>
      <c r="AK78" s="80"/>
      <c r="AL78" s="88"/>
      <c r="AM78" s="88"/>
      <c r="AR78" s="14"/>
    </row>
    <row r="79" spans="1:47" x14ac:dyDescent="0.25">
      <c r="A79" s="547"/>
      <c r="B79" s="548"/>
      <c r="C79" s="549"/>
      <c r="D79" s="555"/>
      <c r="E79" s="548"/>
      <c r="F79" s="548"/>
      <c r="G79" s="548"/>
      <c r="H79" s="551"/>
      <c r="I79" s="552"/>
      <c r="J79" s="319"/>
      <c r="K79" s="319"/>
      <c r="L79" s="319"/>
      <c r="M79" s="92">
        <f t="shared" si="13"/>
        <v>0</v>
      </c>
      <c r="N79" s="459"/>
      <c r="O79" s="92">
        <f t="shared" si="14"/>
        <v>0</v>
      </c>
      <c r="P79" s="319"/>
      <c r="Q79" s="549"/>
      <c r="R79" s="549"/>
      <c r="S79" s="568">
        <f t="shared" si="15"/>
        <v>0</v>
      </c>
      <c r="T79" s="553"/>
      <c r="U79" s="85">
        <f t="shared" si="12"/>
        <v>6</v>
      </c>
      <c r="V79" s="574"/>
      <c r="W79" s="570"/>
      <c r="X79" s="570"/>
      <c r="Y79" s="570"/>
      <c r="Z79" s="570"/>
      <c r="AA79" s="570"/>
      <c r="AB79" s="571"/>
      <c r="AC79" s="570"/>
      <c r="AD79" s="572">
        <f t="shared" si="16"/>
        <v>0</v>
      </c>
      <c r="AE79" s="573"/>
      <c r="AK79" s="80"/>
      <c r="AL79" s="88"/>
      <c r="AM79" s="88"/>
      <c r="AR79" s="14"/>
    </row>
    <row r="80" spans="1:47" x14ac:dyDescent="0.25">
      <c r="A80" s="547"/>
      <c r="B80" s="548"/>
      <c r="C80" s="549"/>
      <c r="D80" s="555"/>
      <c r="E80" s="548"/>
      <c r="F80" s="548"/>
      <c r="G80" s="548"/>
      <c r="H80" s="551"/>
      <c r="I80" s="552"/>
      <c r="J80" s="319"/>
      <c r="K80" s="319"/>
      <c r="L80" s="319"/>
      <c r="M80" s="92">
        <f t="shared" si="13"/>
        <v>0</v>
      </c>
      <c r="N80" s="459"/>
      <c r="O80" s="92">
        <f t="shared" si="14"/>
        <v>0</v>
      </c>
      <c r="P80" s="319"/>
      <c r="Q80" s="549"/>
      <c r="R80" s="549"/>
      <c r="S80" s="568">
        <f t="shared" si="15"/>
        <v>0</v>
      </c>
      <c r="T80" s="553"/>
      <c r="U80" s="85">
        <f t="shared" si="12"/>
        <v>6</v>
      </c>
      <c r="V80" s="574"/>
      <c r="W80" s="570"/>
      <c r="X80" s="570"/>
      <c r="Y80" s="570"/>
      <c r="Z80" s="570"/>
      <c r="AA80" s="570"/>
      <c r="AB80" s="571"/>
      <c r="AC80" s="570"/>
      <c r="AD80" s="572">
        <f t="shared" si="16"/>
        <v>0</v>
      </c>
      <c r="AE80" s="573"/>
      <c r="AK80" s="80"/>
      <c r="AL80" s="88"/>
      <c r="AM80" s="88"/>
      <c r="AR80" s="14"/>
    </row>
    <row r="81" spans="1:44" x14ac:dyDescent="0.25">
      <c r="A81" s="547"/>
      <c r="B81" s="548"/>
      <c r="C81" s="549"/>
      <c r="D81" s="555"/>
      <c r="E81" s="548"/>
      <c r="F81" s="548"/>
      <c r="G81" s="548"/>
      <c r="H81" s="551"/>
      <c r="I81" s="552"/>
      <c r="J81" s="319"/>
      <c r="K81" s="319"/>
      <c r="L81" s="319"/>
      <c r="M81" s="92">
        <f t="shared" si="13"/>
        <v>0</v>
      </c>
      <c r="N81" s="459"/>
      <c r="O81" s="92">
        <f t="shared" si="14"/>
        <v>0</v>
      </c>
      <c r="P81" s="319"/>
      <c r="Q81" s="549"/>
      <c r="R81" s="549"/>
      <c r="S81" s="568">
        <f t="shared" si="15"/>
        <v>0</v>
      </c>
      <c r="T81" s="553"/>
      <c r="U81" s="85">
        <f t="shared" si="12"/>
        <v>6</v>
      </c>
      <c r="V81" s="574"/>
      <c r="W81" s="570"/>
      <c r="X81" s="570"/>
      <c r="Y81" s="570"/>
      <c r="Z81" s="570"/>
      <c r="AA81" s="570"/>
      <c r="AB81" s="571"/>
      <c r="AC81" s="570"/>
      <c r="AD81" s="572">
        <f t="shared" si="16"/>
        <v>0</v>
      </c>
      <c r="AE81" s="573"/>
      <c r="AK81" s="80"/>
      <c r="AL81" s="88"/>
      <c r="AM81" s="88"/>
      <c r="AR81" s="14"/>
    </row>
    <row r="82" spans="1:44" x14ac:dyDescent="0.25">
      <c r="A82" s="547"/>
      <c r="B82" s="548"/>
      <c r="C82" s="549"/>
      <c r="D82" s="555"/>
      <c r="E82" s="548"/>
      <c r="F82" s="548"/>
      <c r="G82" s="548"/>
      <c r="H82" s="551"/>
      <c r="I82" s="552"/>
      <c r="J82" s="319"/>
      <c r="K82" s="319"/>
      <c r="L82" s="319"/>
      <c r="M82" s="92">
        <f t="shared" si="13"/>
        <v>0</v>
      </c>
      <c r="N82" s="459"/>
      <c r="O82" s="92">
        <f t="shared" si="14"/>
        <v>0</v>
      </c>
      <c r="P82" s="319"/>
      <c r="Q82" s="549"/>
      <c r="R82" s="549"/>
      <c r="S82" s="568">
        <f t="shared" si="15"/>
        <v>0</v>
      </c>
      <c r="T82" s="553"/>
      <c r="U82" s="85">
        <f t="shared" si="12"/>
        <v>6</v>
      </c>
      <c r="V82" s="574"/>
      <c r="W82" s="570"/>
      <c r="X82" s="570"/>
      <c r="Y82" s="570"/>
      <c r="Z82" s="570"/>
      <c r="AA82" s="570"/>
      <c r="AB82" s="571"/>
      <c r="AC82" s="570"/>
      <c r="AD82" s="572">
        <f t="shared" si="16"/>
        <v>0</v>
      </c>
      <c r="AE82" s="573"/>
      <c r="AK82" s="80"/>
      <c r="AL82" s="88"/>
      <c r="AM82" s="88"/>
      <c r="AR82" s="14"/>
    </row>
    <row r="83" spans="1:44" x14ac:dyDescent="0.25">
      <c r="A83" s="547"/>
      <c r="B83" s="548"/>
      <c r="C83" s="549"/>
      <c r="D83" s="555"/>
      <c r="E83" s="548"/>
      <c r="F83" s="548"/>
      <c r="G83" s="548"/>
      <c r="H83" s="551"/>
      <c r="I83" s="552"/>
      <c r="J83" s="319"/>
      <c r="K83" s="319"/>
      <c r="L83" s="319"/>
      <c r="M83" s="92">
        <f t="shared" si="13"/>
        <v>0</v>
      </c>
      <c r="N83" s="459"/>
      <c r="O83" s="92">
        <f t="shared" si="14"/>
        <v>0</v>
      </c>
      <c r="P83" s="319"/>
      <c r="Q83" s="549"/>
      <c r="R83" s="549"/>
      <c r="S83" s="568">
        <f t="shared" si="15"/>
        <v>0</v>
      </c>
      <c r="T83" s="553"/>
      <c r="U83" s="85">
        <f t="shared" si="12"/>
        <v>6</v>
      </c>
      <c r="V83" s="574"/>
      <c r="W83" s="570"/>
      <c r="X83" s="570"/>
      <c r="Y83" s="570"/>
      <c r="Z83" s="570"/>
      <c r="AA83" s="570"/>
      <c r="AB83" s="571"/>
      <c r="AC83" s="570"/>
      <c r="AD83" s="572">
        <f t="shared" si="16"/>
        <v>0</v>
      </c>
      <c r="AE83" s="573"/>
      <c r="AK83" s="80"/>
      <c r="AL83" s="88"/>
      <c r="AM83" s="88"/>
      <c r="AR83" s="14"/>
    </row>
    <row r="84" spans="1:44" x14ac:dyDescent="0.25">
      <c r="A84" s="547"/>
      <c r="B84" s="548"/>
      <c r="C84" s="549"/>
      <c r="D84" s="555"/>
      <c r="E84" s="548"/>
      <c r="F84" s="548"/>
      <c r="G84" s="548"/>
      <c r="H84" s="551"/>
      <c r="I84" s="552"/>
      <c r="J84" s="319"/>
      <c r="K84" s="319"/>
      <c r="L84" s="319"/>
      <c r="M84" s="92">
        <f t="shared" si="13"/>
        <v>0</v>
      </c>
      <c r="N84" s="459"/>
      <c r="O84" s="92">
        <f t="shared" si="14"/>
        <v>0</v>
      </c>
      <c r="P84" s="319"/>
      <c r="Q84" s="549"/>
      <c r="R84" s="549"/>
      <c r="S84" s="568">
        <f t="shared" si="15"/>
        <v>0</v>
      </c>
      <c r="T84" s="553"/>
      <c r="U84" s="85">
        <f t="shared" si="12"/>
        <v>6</v>
      </c>
      <c r="V84" s="574"/>
      <c r="W84" s="570"/>
      <c r="X84" s="570"/>
      <c r="Y84" s="570"/>
      <c r="Z84" s="570"/>
      <c r="AA84" s="570"/>
      <c r="AB84" s="571"/>
      <c r="AC84" s="570"/>
      <c r="AD84" s="572">
        <f t="shared" si="16"/>
        <v>0</v>
      </c>
      <c r="AE84" s="573"/>
      <c r="AK84" s="80"/>
      <c r="AL84" s="88"/>
      <c r="AM84" s="88"/>
      <c r="AR84" s="14"/>
    </row>
    <row r="85" spans="1:44" x14ac:dyDescent="0.25">
      <c r="A85" s="547"/>
      <c r="B85" s="548"/>
      <c r="C85" s="549"/>
      <c r="D85" s="555"/>
      <c r="E85" s="548"/>
      <c r="F85" s="548"/>
      <c r="G85" s="548"/>
      <c r="H85" s="551"/>
      <c r="I85" s="552"/>
      <c r="J85" s="319"/>
      <c r="K85" s="319"/>
      <c r="L85" s="319"/>
      <c r="M85" s="92">
        <f t="shared" si="13"/>
        <v>0</v>
      </c>
      <c r="N85" s="459"/>
      <c r="O85" s="92">
        <f t="shared" si="14"/>
        <v>0</v>
      </c>
      <c r="P85" s="319"/>
      <c r="Q85" s="549"/>
      <c r="R85" s="549"/>
      <c r="S85" s="568">
        <f t="shared" si="15"/>
        <v>0</v>
      </c>
      <c r="T85" s="553"/>
      <c r="U85" s="85">
        <f t="shared" si="12"/>
        <v>6</v>
      </c>
      <c r="V85" s="574"/>
      <c r="W85" s="570"/>
      <c r="X85" s="570"/>
      <c r="Y85" s="570"/>
      <c r="Z85" s="570"/>
      <c r="AA85" s="570"/>
      <c r="AB85" s="571"/>
      <c r="AC85" s="570"/>
      <c r="AD85" s="572">
        <f t="shared" si="16"/>
        <v>0</v>
      </c>
      <c r="AE85" s="573"/>
      <c r="AK85" s="80"/>
      <c r="AL85" s="88"/>
      <c r="AM85" s="88"/>
      <c r="AR85" s="14"/>
    </row>
    <row r="86" spans="1:44" x14ac:dyDescent="0.25">
      <c r="A86" s="547"/>
      <c r="B86" s="548"/>
      <c r="C86" s="549"/>
      <c r="D86" s="555"/>
      <c r="E86" s="548"/>
      <c r="F86" s="548"/>
      <c r="G86" s="548"/>
      <c r="H86" s="551"/>
      <c r="I86" s="552"/>
      <c r="J86" s="319"/>
      <c r="K86" s="319"/>
      <c r="L86" s="319"/>
      <c r="M86" s="92">
        <f t="shared" si="13"/>
        <v>0</v>
      </c>
      <c r="N86" s="459"/>
      <c r="O86" s="92">
        <f t="shared" si="14"/>
        <v>0</v>
      </c>
      <c r="P86" s="319"/>
      <c r="Q86" s="549"/>
      <c r="R86" s="549"/>
      <c r="S86" s="568">
        <f t="shared" si="15"/>
        <v>0</v>
      </c>
      <c r="T86" s="553"/>
      <c r="U86" s="85">
        <f t="shared" ref="U86:U149" si="17">COUNTIF(V86:AA86,"")</f>
        <v>6</v>
      </c>
      <c r="V86" s="574"/>
      <c r="W86" s="570"/>
      <c r="X86" s="570"/>
      <c r="Y86" s="570"/>
      <c r="Z86" s="570"/>
      <c r="AA86" s="570"/>
      <c r="AB86" s="571"/>
      <c r="AC86" s="570"/>
      <c r="AD86" s="572">
        <f t="shared" si="16"/>
        <v>0</v>
      </c>
      <c r="AE86" s="573"/>
      <c r="AK86" s="80"/>
      <c r="AL86" s="88"/>
      <c r="AM86" s="88"/>
      <c r="AR86" s="14"/>
    </row>
    <row r="87" spans="1:44" x14ac:dyDescent="0.25">
      <c r="A87" s="547"/>
      <c r="B87" s="548"/>
      <c r="C87" s="549"/>
      <c r="D87" s="555"/>
      <c r="E87" s="548"/>
      <c r="F87" s="548"/>
      <c r="G87" s="548"/>
      <c r="H87" s="551"/>
      <c r="I87" s="552"/>
      <c r="J87" s="319"/>
      <c r="K87" s="319"/>
      <c r="L87" s="319"/>
      <c r="M87" s="92">
        <f t="shared" si="13"/>
        <v>0</v>
      </c>
      <c r="N87" s="459"/>
      <c r="O87" s="92">
        <f t="shared" si="14"/>
        <v>0</v>
      </c>
      <c r="P87" s="319"/>
      <c r="Q87" s="549"/>
      <c r="R87" s="549"/>
      <c r="S87" s="568">
        <f t="shared" si="15"/>
        <v>0</v>
      </c>
      <c r="T87" s="553"/>
      <c r="U87" s="85">
        <f t="shared" si="17"/>
        <v>6</v>
      </c>
      <c r="V87" s="574"/>
      <c r="W87" s="570"/>
      <c r="X87" s="570"/>
      <c r="Y87" s="570"/>
      <c r="Z87" s="570"/>
      <c r="AA87" s="570"/>
      <c r="AB87" s="571"/>
      <c r="AC87" s="570"/>
      <c r="AD87" s="572">
        <f t="shared" si="16"/>
        <v>0</v>
      </c>
      <c r="AE87" s="573"/>
      <c r="AK87" s="80"/>
      <c r="AL87" s="88"/>
      <c r="AM87" s="88"/>
      <c r="AR87" s="14"/>
    </row>
    <row r="88" spans="1:44" x14ac:dyDescent="0.25">
      <c r="A88" s="547"/>
      <c r="B88" s="548"/>
      <c r="C88" s="549"/>
      <c r="D88" s="555"/>
      <c r="E88" s="548"/>
      <c r="F88" s="548"/>
      <c r="G88" s="548"/>
      <c r="H88" s="551"/>
      <c r="I88" s="552"/>
      <c r="J88" s="319"/>
      <c r="K88" s="319"/>
      <c r="L88" s="319"/>
      <c r="M88" s="92">
        <f t="shared" si="13"/>
        <v>0</v>
      </c>
      <c r="N88" s="459"/>
      <c r="O88" s="92">
        <f t="shared" si="14"/>
        <v>0</v>
      </c>
      <c r="P88" s="319"/>
      <c r="Q88" s="549"/>
      <c r="R88" s="549"/>
      <c r="S88" s="568">
        <f t="shared" si="15"/>
        <v>0</v>
      </c>
      <c r="T88" s="553"/>
      <c r="U88" s="85">
        <f t="shared" si="17"/>
        <v>6</v>
      </c>
      <c r="V88" s="574"/>
      <c r="W88" s="570"/>
      <c r="X88" s="570"/>
      <c r="Y88" s="570"/>
      <c r="Z88" s="570"/>
      <c r="AA88" s="570"/>
      <c r="AB88" s="571"/>
      <c r="AC88" s="570"/>
      <c r="AD88" s="572">
        <f t="shared" si="16"/>
        <v>0</v>
      </c>
      <c r="AE88" s="573"/>
      <c r="AK88" s="80"/>
      <c r="AL88" s="88"/>
      <c r="AM88" s="88"/>
      <c r="AR88" s="14"/>
    </row>
    <row r="89" spans="1:44" x14ac:dyDescent="0.25">
      <c r="A89" s="547"/>
      <c r="B89" s="548"/>
      <c r="C89" s="549"/>
      <c r="D89" s="555"/>
      <c r="E89" s="548"/>
      <c r="F89" s="548"/>
      <c r="G89" s="548"/>
      <c r="H89" s="551"/>
      <c r="I89" s="552"/>
      <c r="J89" s="319"/>
      <c r="K89" s="319"/>
      <c r="L89" s="319"/>
      <c r="M89" s="92">
        <f t="shared" si="13"/>
        <v>0</v>
      </c>
      <c r="N89" s="459"/>
      <c r="O89" s="92">
        <f t="shared" si="14"/>
        <v>0</v>
      </c>
      <c r="P89" s="319"/>
      <c r="Q89" s="549"/>
      <c r="R89" s="549"/>
      <c r="S89" s="568">
        <f t="shared" si="15"/>
        <v>0</v>
      </c>
      <c r="T89" s="553"/>
      <c r="U89" s="85">
        <f t="shared" si="17"/>
        <v>6</v>
      </c>
      <c r="V89" s="574"/>
      <c r="W89" s="570"/>
      <c r="X89" s="570"/>
      <c r="Y89" s="570"/>
      <c r="Z89" s="570"/>
      <c r="AA89" s="570"/>
      <c r="AB89" s="571"/>
      <c r="AC89" s="570"/>
      <c r="AD89" s="572">
        <f t="shared" si="16"/>
        <v>0</v>
      </c>
      <c r="AE89" s="573"/>
      <c r="AK89" s="80"/>
      <c r="AL89" s="88"/>
      <c r="AM89" s="88"/>
      <c r="AR89" s="14"/>
    </row>
    <row r="90" spans="1:44" x14ac:dyDescent="0.25">
      <c r="A90" s="547"/>
      <c r="B90" s="548"/>
      <c r="C90" s="549"/>
      <c r="D90" s="555"/>
      <c r="E90" s="548"/>
      <c r="F90" s="548"/>
      <c r="G90" s="548"/>
      <c r="H90" s="551"/>
      <c r="I90" s="552"/>
      <c r="J90" s="319"/>
      <c r="K90" s="319"/>
      <c r="L90" s="319"/>
      <c r="M90" s="92">
        <f t="shared" si="13"/>
        <v>0</v>
      </c>
      <c r="N90" s="459"/>
      <c r="O90" s="92">
        <f t="shared" si="14"/>
        <v>0</v>
      </c>
      <c r="P90" s="319"/>
      <c r="Q90" s="549"/>
      <c r="R90" s="549"/>
      <c r="S90" s="568">
        <f t="shared" si="15"/>
        <v>0</v>
      </c>
      <c r="T90" s="553"/>
      <c r="U90" s="85">
        <f t="shared" si="17"/>
        <v>6</v>
      </c>
      <c r="V90" s="574"/>
      <c r="W90" s="570"/>
      <c r="X90" s="570"/>
      <c r="Y90" s="570"/>
      <c r="Z90" s="570"/>
      <c r="AA90" s="570"/>
      <c r="AB90" s="571"/>
      <c r="AC90" s="570"/>
      <c r="AD90" s="572">
        <f t="shared" si="16"/>
        <v>0</v>
      </c>
      <c r="AE90" s="573"/>
      <c r="AK90" s="80"/>
      <c r="AL90" s="88"/>
      <c r="AM90" s="88"/>
      <c r="AR90" s="14"/>
    </row>
    <row r="91" spans="1:44" x14ac:dyDescent="0.25">
      <c r="A91" s="547"/>
      <c r="B91" s="548"/>
      <c r="C91" s="549"/>
      <c r="D91" s="555"/>
      <c r="E91" s="548"/>
      <c r="F91" s="548"/>
      <c r="G91" s="548"/>
      <c r="H91" s="551"/>
      <c r="I91" s="552"/>
      <c r="J91" s="319"/>
      <c r="K91" s="319"/>
      <c r="L91" s="319"/>
      <c r="M91" s="92">
        <f t="shared" si="13"/>
        <v>0</v>
      </c>
      <c r="N91" s="459"/>
      <c r="O91" s="92">
        <f t="shared" si="14"/>
        <v>0</v>
      </c>
      <c r="P91" s="319"/>
      <c r="Q91" s="549"/>
      <c r="R91" s="549"/>
      <c r="S91" s="568">
        <f t="shared" si="15"/>
        <v>0</v>
      </c>
      <c r="T91" s="553"/>
      <c r="U91" s="85">
        <f t="shared" si="17"/>
        <v>6</v>
      </c>
      <c r="V91" s="574"/>
      <c r="W91" s="570"/>
      <c r="X91" s="570"/>
      <c r="Y91" s="570"/>
      <c r="Z91" s="570"/>
      <c r="AA91" s="570"/>
      <c r="AB91" s="571"/>
      <c r="AC91" s="570"/>
      <c r="AD91" s="572">
        <f t="shared" si="16"/>
        <v>0</v>
      </c>
      <c r="AE91" s="573"/>
      <c r="AK91" s="80"/>
      <c r="AL91" s="88"/>
      <c r="AM91" s="88"/>
      <c r="AR91" s="14"/>
    </row>
    <row r="92" spans="1:44" x14ac:dyDescent="0.25">
      <c r="A92" s="547"/>
      <c r="B92" s="548"/>
      <c r="C92" s="549"/>
      <c r="D92" s="555"/>
      <c r="E92" s="548"/>
      <c r="F92" s="548"/>
      <c r="G92" s="548"/>
      <c r="H92" s="551"/>
      <c r="I92" s="552"/>
      <c r="J92" s="319"/>
      <c r="K92" s="319"/>
      <c r="L92" s="319"/>
      <c r="M92" s="92">
        <f t="shared" si="13"/>
        <v>0</v>
      </c>
      <c r="N92" s="459"/>
      <c r="O92" s="92">
        <f t="shared" si="14"/>
        <v>0</v>
      </c>
      <c r="P92" s="319"/>
      <c r="Q92" s="549"/>
      <c r="R92" s="549"/>
      <c r="S92" s="568">
        <f t="shared" si="15"/>
        <v>0</v>
      </c>
      <c r="T92" s="553"/>
      <c r="U92" s="85">
        <f t="shared" si="17"/>
        <v>6</v>
      </c>
      <c r="V92" s="574"/>
      <c r="W92" s="570"/>
      <c r="X92" s="570"/>
      <c r="Y92" s="570"/>
      <c r="Z92" s="570"/>
      <c r="AA92" s="570"/>
      <c r="AB92" s="571"/>
      <c r="AC92" s="570"/>
      <c r="AD92" s="572">
        <f t="shared" si="16"/>
        <v>0</v>
      </c>
      <c r="AE92" s="573"/>
      <c r="AK92" s="80"/>
      <c r="AL92" s="88"/>
      <c r="AM92" s="88"/>
      <c r="AR92" s="14"/>
    </row>
    <row r="93" spans="1:44" x14ac:dyDescent="0.25">
      <c r="A93" s="547"/>
      <c r="B93" s="548"/>
      <c r="C93" s="549"/>
      <c r="D93" s="555"/>
      <c r="E93" s="548"/>
      <c r="F93" s="548"/>
      <c r="G93" s="548"/>
      <c r="H93" s="551"/>
      <c r="I93" s="552"/>
      <c r="J93" s="319"/>
      <c r="K93" s="319"/>
      <c r="L93" s="319"/>
      <c r="M93" s="92">
        <f t="shared" si="13"/>
        <v>0</v>
      </c>
      <c r="N93" s="459"/>
      <c r="O93" s="92">
        <f t="shared" si="14"/>
        <v>0</v>
      </c>
      <c r="P93" s="319"/>
      <c r="Q93" s="549"/>
      <c r="R93" s="549"/>
      <c r="S93" s="568">
        <f t="shared" si="15"/>
        <v>0</v>
      </c>
      <c r="T93" s="553"/>
      <c r="U93" s="85">
        <f t="shared" si="17"/>
        <v>6</v>
      </c>
      <c r="V93" s="574"/>
      <c r="W93" s="570"/>
      <c r="X93" s="570"/>
      <c r="Y93" s="570"/>
      <c r="Z93" s="570"/>
      <c r="AA93" s="570"/>
      <c r="AB93" s="571"/>
      <c r="AC93" s="570"/>
      <c r="AD93" s="572">
        <f t="shared" si="16"/>
        <v>0</v>
      </c>
      <c r="AE93" s="573"/>
      <c r="AK93" s="80"/>
      <c r="AL93" s="88"/>
      <c r="AM93" s="88"/>
      <c r="AR93" s="14"/>
    </row>
    <row r="94" spans="1:44" x14ac:dyDescent="0.25">
      <c r="A94" s="547"/>
      <c r="B94" s="548"/>
      <c r="C94" s="549"/>
      <c r="D94" s="555"/>
      <c r="E94" s="548"/>
      <c r="F94" s="548"/>
      <c r="G94" s="548"/>
      <c r="H94" s="551"/>
      <c r="I94" s="552"/>
      <c r="J94" s="319"/>
      <c r="K94" s="319"/>
      <c r="L94" s="319"/>
      <c r="M94" s="92">
        <f t="shared" si="13"/>
        <v>0</v>
      </c>
      <c r="N94" s="459"/>
      <c r="O94" s="92">
        <f t="shared" si="14"/>
        <v>0</v>
      </c>
      <c r="P94" s="319"/>
      <c r="Q94" s="549"/>
      <c r="R94" s="549"/>
      <c r="S94" s="568">
        <f t="shared" si="15"/>
        <v>0</v>
      </c>
      <c r="T94" s="553"/>
      <c r="U94" s="85">
        <f t="shared" si="17"/>
        <v>6</v>
      </c>
      <c r="V94" s="574"/>
      <c r="W94" s="570"/>
      <c r="X94" s="570"/>
      <c r="Y94" s="570"/>
      <c r="Z94" s="570"/>
      <c r="AA94" s="570"/>
      <c r="AB94" s="571"/>
      <c r="AC94" s="570"/>
      <c r="AD94" s="572">
        <f t="shared" si="16"/>
        <v>0</v>
      </c>
      <c r="AE94" s="573"/>
      <c r="AK94" s="80"/>
      <c r="AL94" s="88"/>
      <c r="AM94" s="88"/>
      <c r="AR94" s="14"/>
    </row>
    <row r="95" spans="1:44" x14ac:dyDescent="0.25">
      <c r="A95" s="547"/>
      <c r="B95" s="548"/>
      <c r="C95" s="549"/>
      <c r="D95" s="555"/>
      <c r="E95" s="548"/>
      <c r="F95" s="548"/>
      <c r="G95" s="548"/>
      <c r="H95" s="551"/>
      <c r="I95" s="552"/>
      <c r="J95" s="319"/>
      <c r="K95" s="319"/>
      <c r="L95" s="319"/>
      <c r="M95" s="92">
        <f t="shared" si="13"/>
        <v>0</v>
      </c>
      <c r="N95" s="459"/>
      <c r="O95" s="92">
        <f t="shared" si="14"/>
        <v>0</v>
      </c>
      <c r="P95" s="319"/>
      <c r="Q95" s="549"/>
      <c r="R95" s="549"/>
      <c r="S95" s="568">
        <f t="shared" si="15"/>
        <v>0</v>
      </c>
      <c r="T95" s="553"/>
      <c r="U95" s="85">
        <f t="shared" si="17"/>
        <v>6</v>
      </c>
      <c r="V95" s="574"/>
      <c r="W95" s="570"/>
      <c r="X95" s="570"/>
      <c r="Y95" s="570"/>
      <c r="Z95" s="570"/>
      <c r="AA95" s="570"/>
      <c r="AB95" s="571"/>
      <c r="AC95" s="570"/>
      <c r="AD95" s="572">
        <f t="shared" si="16"/>
        <v>0</v>
      </c>
      <c r="AE95" s="573"/>
      <c r="AK95" s="80"/>
      <c r="AL95" s="88"/>
      <c r="AM95" s="88"/>
      <c r="AR95" s="14"/>
    </row>
    <row r="96" spans="1:44" x14ac:dyDescent="0.25">
      <c r="A96" s="547"/>
      <c r="B96" s="548"/>
      <c r="C96" s="549"/>
      <c r="D96" s="555"/>
      <c r="E96" s="548"/>
      <c r="F96" s="548"/>
      <c r="G96" s="548"/>
      <c r="H96" s="551"/>
      <c r="I96" s="552"/>
      <c r="J96" s="319"/>
      <c r="K96" s="319"/>
      <c r="L96" s="319"/>
      <c r="M96" s="92">
        <f t="shared" si="13"/>
        <v>0</v>
      </c>
      <c r="N96" s="459"/>
      <c r="O96" s="92">
        <f t="shared" si="14"/>
        <v>0</v>
      </c>
      <c r="P96" s="319"/>
      <c r="Q96" s="549"/>
      <c r="R96" s="549"/>
      <c r="S96" s="568">
        <f t="shared" si="15"/>
        <v>0</v>
      </c>
      <c r="T96" s="553"/>
      <c r="U96" s="85">
        <f t="shared" si="17"/>
        <v>6</v>
      </c>
      <c r="V96" s="574"/>
      <c r="W96" s="570"/>
      <c r="X96" s="570"/>
      <c r="Y96" s="570"/>
      <c r="Z96" s="570"/>
      <c r="AA96" s="570"/>
      <c r="AB96" s="571"/>
      <c r="AC96" s="570"/>
      <c r="AD96" s="572">
        <f t="shared" si="16"/>
        <v>0</v>
      </c>
      <c r="AE96" s="573"/>
      <c r="AK96" s="80"/>
      <c r="AL96" s="88"/>
      <c r="AM96" s="88"/>
      <c r="AR96" s="14"/>
    </row>
    <row r="97" spans="1:44" x14ac:dyDescent="0.25">
      <c r="A97" s="547"/>
      <c r="B97" s="548"/>
      <c r="C97" s="549"/>
      <c r="D97" s="555"/>
      <c r="E97" s="548"/>
      <c r="F97" s="548"/>
      <c r="G97" s="548"/>
      <c r="H97" s="551"/>
      <c r="I97" s="552"/>
      <c r="J97" s="319"/>
      <c r="K97" s="319"/>
      <c r="L97" s="319"/>
      <c r="M97" s="92">
        <f t="shared" si="13"/>
        <v>0</v>
      </c>
      <c r="N97" s="459"/>
      <c r="O97" s="92">
        <f t="shared" si="14"/>
        <v>0</v>
      </c>
      <c r="P97" s="319"/>
      <c r="Q97" s="549"/>
      <c r="R97" s="549"/>
      <c r="S97" s="568">
        <f t="shared" si="15"/>
        <v>0</v>
      </c>
      <c r="T97" s="553"/>
      <c r="U97" s="85">
        <f t="shared" si="17"/>
        <v>6</v>
      </c>
      <c r="V97" s="574"/>
      <c r="W97" s="570"/>
      <c r="X97" s="570"/>
      <c r="Y97" s="570"/>
      <c r="Z97" s="570"/>
      <c r="AA97" s="570"/>
      <c r="AB97" s="571"/>
      <c r="AC97" s="570"/>
      <c r="AD97" s="572">
        <f t="shared" si="16"/>
        <v>0</v>
      </c>
      <c r="AE97" s="573"/>
      <c r="AK97" s="80"/>
      <c r="AL97" s="88"/>
      <c r="AM97" s="88"/>
      <c r="AR97" s="14"/>
    </row>
    <row r="98" spans="1:44" x14ac:dyDescent="0.25">
      <c r="A98" s="547"/>
      <c r="B98" s="548"/>
      <c r="C98" s="549"/>
      <c r="D98" s="555"/>
      <c r="E98" s="548"/>
      <c r="F98" s="548"/>
      <c r="G98" s="548"/>
      <c r="H98" s="551"/>
      <c r="I98" s="552"/>
      <c r="J98" s="319"/>
      <c r="K98" s="319"/>
      <c r="L98" s="319"/>
      <c r="M98" s="92">
        <f t="shared" si="13"/>
        <v>0</v>
      </c>
      <c r="N98" s="459"/>
      <c r="O98" s="92">
        <f t="shared" si="14"/>
        <v>0</v>
      </c>
      <c r="P98" s="319"/>
      <c r="Q98" s="549"/>
      <c r="R98" s="549"/>
      <c r="S98" s="568">
        <f t="shared" si="15"/>
        <v>0</v>
      </c>
      <c r="T98" s="553"/>
      <c r="U98" s="85">
        <f t="shared" si="17"/>
        <v>6</v>
      </c>
      <c r="V98" s="574"/>
      <c r="W98" s="570"/>
      <c r="X98" s="570"/>
      <c r="Y98" s="570"/>
      <c r="Z98" s="570"/>
      <c r="AA98" s="570"/>
      <c r="AB98" s="571"/>
      <c r="AC98" s="570"/>
      <c r="AD98" s="572">
        <f t="shared" si="16"/>
        <v>0</v>
      </c>
      <c r="AE98" s="573"/>
      <c r="AK98" s="80"/>
      <c r="AL98" s="88"/>
      <c r="AM98" s="88"/>
      <c r="AR98" s="14"/>
    </row>
    <row r="99" spans="1:44" x14ac:dyDescent="0.25">
      <c r="A99" s="547"/>
      <c r="B99" s="548"/>
      <c r="C99" s="549"/>
      <c r="D99" s="555"/>
      <c r="E99" s="548"/>
      <c r="F99" s="548"/>
      <c r="G99" s="548"/>
      <c r="H99" s="551"/>
      <c r="I99" s="552"/>
      <c r="J99" s="319"/>
      <c r="K99" s="319"/>
      <c r="L99" s="319"/>
      <c r="M99" s="92">
        <f t="shared" si="13"/>
        <v>0</v>
      </c>
      <c r="N99" s="459"/>
      <c r="O99" s="92">
        <f t="shared" si="14"/>
        <v>0</v>
      </c>
      <c r="P99" s="319"/>
      <c r="Q99" s="549"/>
      <c r="R99" s="549"/>
      <c r="S99" s="568">
        <f t="shared" si="15"/>
        <v>0</v>
      </c>
      <c r="T99" s="553"/>
      <c r="U99" s="85">
        <f t="shared" si="17"/>
        <v>6</v>
      </c>
      <c r="V99" s="574"/>
      <c r="W99" s="570"/>
      <c r="X99" s="570"/>
      <c r="Y99" s="570"/>
      <c r="Z99" s="570"/>
      <c r="AA99" s="570"/>
      <c r="AB99" s="571"/>
      <c r="AC99" s="570"/>
      <c r="AD99" s="572">
        <f t="shared" si="16"/>
        <v>0</v>
      </c>
      <c r="AE99" s="573"/>
      <c r="AK99" s="80"/>
      <c r="AL99" s="88"/>
      <c r="AM99" s="88"/>
      <c r="AR99" s="14"/>
    </row>
    <row r="100" spans="1:44" x14ac:dyDescent="0.25">
      <c r="A100" s="547"/>
      <c r="B100" s="548"/>
      <c r="C100" s="549"/>
      <c r="D100" s="555"/>
      <c r="E100" s="548"/>
      <c r="F100" s="548"/>
      <c r="G100" s="548"/>
      <c r="H100" s="551"/>
      <c r="I100" s="552"/>
      <c r="J100" s="319"/>
      <c r="K100" s="319"/>
      <c r="L100" s="319"/>
      <c r="M100" s="92">
        <f t="shared" si="13"/>
        <v>0</v>
      </c>
      <c r="N100" s="459"/>
      <c r="O100" s="92">
        <f t="shared" si="14"/>
        <v>0</v>
      </c>
      <c r="P100" s="319"/>
      <c r="Q100" s="549"/>
      <c r="R100" s="549"/>
      <c r="S100" s="568">
        <f t="shared" si="15"/>
        <v>0</v>
      </c>
      <c r="T100" s="553"/>
      <c r="U100" s="85">
        <f t="shared" si="17"/>
        <v>6</v>
      </c>
      <c r="V100" s="574"/>
      <c r="W100" s="570"/>
      <c r="X100" s="570"/>
      <c r="Y100" s="570"/>
      <c r="Z100" s="570"/>
      <c r="AA100" s="570"/>
      <c r="AB100" s="571"/>
      <c r="AC100" s="570"/>
      <c r="AD100" s="572">
        <f t="shared" si="16"/>
        <v>0</v>
      </c>
      <c r="AE100" s="573"/>
      <c r="AK100" s="80"/>
      <c r="AL100" s="88"/>
      <c r="AM100" s="88"/>
      <c r="AR100" s="14"/>
    </row>
    <row r="101" spans="1:44" x14ac:dyDescent="0.25">
      <c r="A101" s="547"/>
      <c r="B101" s="548"/>
      <c r="C101" s="549"/>
      <c r="D101" s="555"/>
      <c r="E101" s="548"/>
      <c r="F101" s="548"/>
      <c r="G101" s="548"/>
      <c r="H101" s="551"/>
      <c r="I101" s="552"/>
      <c r="J101" s="319"/>
      <c r="K101" s="319"/>
      <c r="L101" s="319"/>
      <c r="M101" s="92">
        <f t="shared" si="13"/>
        <v>0</v>
      </c>
      <c r="N101" s="459"/>
      <c r="O101" s="92">
        <f t="shared" si="14"/>
        <v>0</v>
      </c>
      <c r="P101" s="319"/>
      <c r="Q101" s="549"/>
      <c r="R101" s="549"/>
      <c r="S101" s="568">
        <f t="shared" si="15"/>
        <v>0</v>
      </c>
      <c r="T101" s="553"/>
      <c r="U101" s="85">
        <f t="shared" si="17"/>
        <v>6</v>
      </c>
      <c r="V101" s="574"/>
      <c r="W101" s="570"/>
      <c r="X101" s="570"/>
      <c r="Y101" s="570"/>
      <c r="Z101" s="570"/>
      <c r="AA101" s="570"/>
      <c r="AB101" s="571"/>
      <c r="AC101" s="570"/>
      <c r="AD101" s="572">
        <f t="shared" si="16"/>
        <v>0</v>
      </c>
      <c r="AE101" s="573"/>
      <c r="AK101" s="80"/>
      <c r="AL101" s="88"/>
      <c r="AM101" s="88"/>
      <c r="AR101" s="14"/>
    </row>
    <row r="102" spans="1:44" x14ac:dyDescent="0.25">
      <c r="A102" s="547"/>
      <c r="B102" s="548"/>
      <c r="C102" s="549"/>
      <c r="D102" s="555"/>
      <c r="E102" s="548"/>
      <c r="F102" s="548"/>
      <c r="G102" s="548"/>
      <c r="H102" s="551"/>
      <c r="I102" s="552"/>
      <c r="J102" s="319"/>
      <c r="K102" s="319"/>
      <c r="L102" s="319"/>
      <c r="M102" s="92">
        <f t="shared" si="13"/>
        <v>0</v>
      </c>
      <c r="N102" s="459"/>
      <c r="O102" s="92">
        <f t="shared" si="14"/>
        <v>0</v>
      </c>
      <c r="P102" s="319"/>
      <c r="Q102" s="549"/>
      <c r="R102" s="549"/>
      <c r="S102" s="568">
        <f t="shared" si="15"/>
        <v>0</v>
      </c>
      <c r="T102" s="553"/>
      <c r="U102" s="85">
        <f t="shared" si="17"/>
        <v>6</v>
      </c>
      <c r="V102" s="574"/>
      <c r="W102" s="570"/>
      <c r="X102" s="570"/>
      <c r="Y102" s="570"/>
      <c r="Z102" s="570"/>
      <c r="AA102" s="570"/>
      <c r="AB102" s="571"/>
      <c r="AC102" s="570"/>
      <c r="AD102" s="572">
        <f t="shared" si="16"/>
        <v>0</v>
      </c>
      <c r="AE102" s="573"/>
      <c r="AK102" s="80"/>
      <c r="AL102" s="88"/>
      <c r="AM102" s="88"/>
      <c r="AR102" s="14"/>
    </row>
    <row r="103" spans="1:44" x14ac:dyDescent="0.25">
      <c r="A103" s="547"/>
      <c r="B103" s="548"/>
      <c r="C103" s="549"/>
      <c r="D103" s="555"/>
      <c r="E103" s="548"/>
      <c r="F103" s="548"/>
      <c r="G103" s="548"/>
      <c r="H103" s="551"/>
      <c r="I103" s="552"/>
      <c r="J103" s="319"/>
      <c r="K103" s="319"/>
      <c r="L103" s="319"/>
      <c r="M103" s="92">
        <f t="shared" si="13"/>
        <v>0</v>
      </c>
      <c r="N103" s="459"/>
      <c r="O103" s="92">
        <f t="shared" si="14"/>
        <v>0</v>
      </c>
      <c r="P103" s="319"/>
      <c r="Q103" s="549"/>
      <c r="R103" s="549"/>
      <c r="S103" s="568">
        <f t="shared" si="15"/>
        <v>0</v>
      </c>
      <c r="T103" s="553"/>
      <c r="U103" s="85">
        <f t="shared" si="17"/>
        <v>6</v>
      </c>
      <c r="V103" s="574"/>
      <c r="W103" s="570"/>
      <c r="X103" s="570"/>
      <c r="Y103" s="570"/>
      <c r="Z103" s="570"/>
      <c r="AA103" s="570"/>
      <c r="AB103" s="571"/>
      <c r="AC103" s="570"/>
      <c r="AD103" s="572">
        <f t="shared" si="16"/>
        <v>0</v>
      </c>
      <c r="AE103" s="573"/>
      <c r="AK103" s="80"/>
      <c r="AL103" s="88"/>
      <c r="AM103" s="88"/>
      <c r="AR103" s="14"/>
    </row>
    <row r="104" spans="1:44" x14ac:dyDescent="0.25">
      <c r="A104" s="547"/>
      <c r="B104" s="548"/>
      <c r="C104" s="549"/>
      <c r="D104" s="555"/>
      <c r="E104" s="548"/>
      <c r="F104" s="548"/>
      <c r="G104" s="548"/>
      <c r="H104" s="551"/>
      <c r="I104" s="552"/>
      <c r="J104" s="319"/>
      <c r="K104" s="319"/>
      <c r="L104" s="319"/>
      <c r="M104" s="92">
        <f t="shared" si="13"/>
        <v>0</v>
      </c>
      <c r="N104" s="459"/>
      <c r="O104" s="92">
        <f t="shared" si="14"/>
        <v>0</v>
      </c>
      <c r="P104" s="319"/>
      <c r="Q104" s="549"/>
      <c r="R104" s="549"/>
      <c r="S104" s="568">
        <f t="shared" si="15"/>
        <v>0</v>
      </c>
      <c r="T104" s="553"/>
      <c r="U104" s="85">
        <f t="shared" si="17"/>
        <v>6</v>
      </c>
      <c r="V104" s="574"/>
      <c r="W104" s="570"/>
      <c r="X104" s="570"/>
      <c r="Y104" s="570"/>
      <c r="Z104" s="570"/>
      <c r="AA104" s="570"/>
      <c r="AB104" s="571"/>
      <c r="AC104" s="570"/>
      <c r="AD104" s="572">
        <f t="shared" si="16"/>
        <v>0</v>
      </c>
      <c r="AE104" s="573"/>
      <c r="AK104" s="80"/>
      <c r="AL104" s="88"/>
      <c r="AM104" s="88"/>
      <c r="AR104" s="14"/>
    </row>
    <row r="105" spans="1:44" x14ac:dyDescent="0.25">
      <c r="A105" s="547"/>
      <c r="B105" s="548"/>
      <c r="C105" s="549"/>
      <c r="D105" s="555"/>
      <c r="E105" s="548"/>
      <c r="F105" s="548"/>
      <c r="G105" s="548"/>
      <c r="H105" s="551"/>
      <c r="I105" s="552"/>
      <c r="J105" s="319"/>
      <c r="K105" s="319"/>
      <c r="L105" s="319"/>
      <c r="M105" s="92">
        <f t="shared" si="13"/>
        <v>0</v>
      </c>
      <c r="N105" s="459"/>
      <c r="O105" s="92">
        <f t="shared" si="14"/>
        <v>0</v>
      </c>
      <c r="P105" s="319"/>
      <c r="Q105" s="549"/>
      <c r="R105" s="549"/>
      <c r="S105" s="568">
        <f t="shared" si="15"/>
        <v>0</v>
      </c>
      <c r="T105" s="553"/>
      <c r="U105" s="85">
        <f t="shared" si="17"/>
        <v>6</v>
      </c>
      <c r="V105" s="574"/>
      <c r="W105" s="570"/>
      <c r="X105" s="570"/>
      <c r="Y105" s="570"/>
      <c r="Z105" s="570"/>
      <c r="AA105" s="570"/>
      <c r="AB105" s="571"/>
      <c r="AC105" s="570"/>
      <c r="AD105" s="572">
        <f t="shared" si="16"/>
        <v>0</v>
      </c>
      <c r="AE105" s="573"/>
      <c r="AK105" s="80"/>
      <c r="AL105" s="88"/>
      <c r="AM105" s="88"/>
      <c r="AR105" s="14"/>
    </row>
    <row r="106" spans="1:44" x14ac:dyDescent="0.25">
      <c r="A106" s="547"/>
      <c r="B106" s="548"/>
      <c r="C106" s="549"/>
      <c r="D106" s="555"/>
      <c r="E106" s="548"/>
      <c r="F106" s="548"/>
      <c r="G106" s="548"/>
      <c r="H106" s="551"/>
      <c r="I106" s="552"/>
      <c r="J106" s="319"/>
      <c r="K106" s="319"/>
      <c r="L106" s="319"/>
      <c r="M106" s="92">
        <f t="shared" si="13"/>
        <v>0</v>
      </c>
      <c r="N106" s="459"/>
      <c r="O106" s="92">
        <f t="shared" si="14"/>
        <v>0</v>
      </c>
      <c r="P106" s="319"/>
      <c r="Q106" s="549"/>
      <c r="R106" s="549"/>
      <c r="S106" s="568">
        <f t="shared" si="15"/>
        <v>0</v>
      </c>
      <c r="T106" s="553"/>
      <c r="U106" s="85">
        <f t="shared" si="17"/>
        <v>6</v>
      </c>
      <c r="V106" s="574"/>
      <c r="W106" s="570"/>
      <c r="X106" s="570"/>
      <c r="Y106" s="570"/>
      <c r="Z106" s="570"/>
      <c r="AA106" s="570"/>
      <c r="AB106" s="571"/>
      <c r="AC106" s="570"/>
      <c r="AD106" s="572">
        <f t="shared" si="16"/>
        <v>0</v>
      </c>
      <c r="AE106" s="573"/>
      <c r="AK106" s="80"/>
      <c r="AL106" s="88"/>
      <c r="AM106" s="88"/>
      <c r="AR106" s="14"/>
    </row>
    <row r="107" spans="1:44" x14ac:dyDescent="0.25">
      <c r="A107" s="547"/>
      <c r="B107" s="548"/>
      <c r="C107" s="549"/>
      <c r="D107" s="555"/>
      <c r="E107" s="548"/>
      <c r="F107" s="548"/>
      <c r="G107" s="548"/>
      <c r="H107" s="551"/>
      <c r="I107" s="552"/>
      <c r="J107" s="319"/>
      <c r="K107" s="319"/>
      <c r="L107" s="319"/>
      <c r="M107" s="92">
        <f t="shared" si="13"/>
        <v>0</v>
      </c>
      <c r="N107" s="459"/>
      <c r="O107" s="92">
        <f t="shared" si="14"/>
        <v>0</v>
      </c>
      <c r="P107" s="319"/>
      <c r="Q107" s="549"/>
      <c r="R107" s="549"/>
      <c r="S107" s="568">
        <f t="shared" si="15"/>
        <v>0</v>
      </c>
      <c r="T107" s="553"/>
      <c r="U107" s="85">
        <f t="shared" si="17"/>
        <v>6</v>
      </c>
      <c r="V107" s="574"/>
      <c r="W107" s="570"/>
      <c r="X107" s="570"/>
      <c r="Y107" s="570"/>
      <c r="Z107" s="570"/>
      <c r="AA107" s="570"/>
      <c r="AB107" s="571"/>
      <c r="AC107" s="570"/>
      <c r="AD107" s="572">
        <f t="shared" si="16"/>
        <v>0</v>
      </c>
      <c r="AE107" s="573"/>
      <c r="AK107" s="80"/>
      <c r="AL107" s="88"/>
      <c r="AM107" s="88"/>
      <c r="AR107" s="14"/>
    </row>
    <row r="108" spans="1:44" x14ac:dyDescent="0.25">
      <c r="A108" s="547"/>
      <c r="B108" s="548"/>
      <c r="C108" s="549"/>
      <c r="D108" s="555"/>
      <c r="E108" s="548"/>
      <c r="F108" s="548"/>
      <c r="G108" s="548"/>
      <c r="H108" s="551"/>
      <c r="I108" s="552"/>
      <c r="J108" s="319"/>
      <c r="K108" s="319"/>
      <c r="L108" s="319"/>
      <c r="M108" s="92">
        <f t="shared" si="13"/>
        <v>0</v>
      </c>
      <c r="N108" s="459"/>
      <c r="O108" s="92">
        <f t="shared" si="14"/>
        <v>0</v>
      </c>
      <c r="P108" s="319"/>
      <c r="Q108" s="549"/>
      <c r="R108" s="549"/>
      <c r="S108" s="568">
        <f t="shared" si="15"/>
        <v>0</v>
      </c>
      <c r="T108" s="553"/>
      <c r="U108" s="85">
        <f t="shared" si="17"/>
        <v>6</v>
      </c>
      <c r="V108" s="574"/>
      <c r="W108" s="570"/>
      <c r="X108" s="570"/>
      <c r="Y108" s="570"/>
      <c r="Z108" s="570"/>
      <c r="AA108" s="570"/>
      <c r="AB108" s="571"/>
      <c r="AC108" s="570"/>
      <c r="AD108" s="572">
        <f t="shared" si="16"/>
        <v>0</v>
      </c>
      <c r="AE108" s="573"/>
      <c r="AK108" s="80"/>
      <c r="AL108" s="88"/>
      <c r="AM108" s="88"/>
      <c r="AR108" s="14"/>
    </row>
    <row r="109" spans="1:44" x14ac:dyDescent="0.25">
      <c r="A109" s="547"/>
      <c r="B109" s="548"/>
      <c r="C109" s="549"/>
      <c r="D109" s="555"/>
      <c r="E109" s="548"/>
      <c r="F109" s="548"/>
      <c r="G109" s="548"/>
      <c r="H109" s="551"/>
      <c r="I109" s="552"/>
      <c r="J109" s="319"/>
      <c r="K109" s="319"/>
      <c r="L109" s="319"/>
      <c r="M109" s="92">
        <f t="shared" si="13"/>
        <v>0</v>
      </c>
      <c r="N109" s="459"/>
      <c r="O109" s="92">
        <f t="shared" si="14"/>
        <v>0</v>
      </c>
      <c r="P109" s="319"/>
      <c r="Q109" s="549"/>
      <c r="R109" s="549"/>
      <c r="S109" s="568">
        <f t="shared" si="15"/>
        <v>0</v>
      </c>
      <c r="T109" s="553"/>
      <c r="U109" s="85">
        <f t="shared" si="17"/>
        <v>6</v>
      </c>
      <c r="V109" s="574"/>
      <c r="W109" s="570"/>
      <c r="X109" s="570"/>
      <c r="Y109" s="570"/>
      <c r="Z109" s="570"/>
      <c r="AA109" s="570"/>
      <c r="AB109" s="571"/>
      <c r="AC109" s="570"/>
      <c r="AD109" s="572">
        <f t="shared" si="16"/>
        <v>0</v>
      </c>
      <c r="AE109" s="573"/>
      <c r="AK109" s="80"/>
      <c r="AL109" s="88"/>
      <c r="AM109" s="88"/>
      <c r="AR109" s="14"/>
    </row>
    <row r="110" spans="1:44" x14ac:dyDescent="0.25">
      <c r="A110" s="547"/>
      <c r="B110" s="548"/>
      <c r="C110" s="549"/>
      <c r="D110" s="555"/>
      <c r="E110" s="548"/>
      <c r="F110" s="548"/>
      <c r="G110" s="548"/>
      <c r="H110" s="551"/>
      <c r="I110" s="552"/>
      <c r="J110" s="319"/>
      <c r="K110" s="319"/>
      <c r="L110" s="319"/>
      <c r="M110" s="92">
        <f t="shared" si="13"/>
        <v>0</v>
      </c>
      <c r="N110" s="459"/>
      <c r="O110" s="92">
        <f t="shared" si="14"/>
        <v>0</v>
      </c>
      <c r="P110" s="319"/>
      <c r="Q110" s="549"/>
      <c r="R110" s="549"/>
      <c r="S110" s="568">
        <f t="shared" si="15"/>
        <v>0</v>
      </c>
      <c r="T110" s="553"/>
      <c r="U110" s="85">
        <f t="shared" si="17"/>
        <v>6</v>
      </c>
      <c r="V110" s="574"/>
      <c r="W110" s="570"/>
      <c r="X110" s="570"/>
      <c r="Y110" s="570"/>
      <c r="Z110" s="570"/>
      <c r="AA110" s="570"/>
      <c r="AB110" s="571"/>
      <c r="AC110" s="570"/>
      <c r="AD110" s="572">
        <f t="shared" si="16"/>
        <v>0</v>
      </c>
      <c r="AE110" s="573"/>
      <c r="AK110" s="80"/>
      <c r="AL110" s="88"/>
      <c r="AM110" s="88"/>
      <c r="AR110" s="14"/>
    </row>
    <row r="111" spans="1:44" x14ac:dyDescent="0.25">
      <c r="A111" s="547"/>
      <c r="B111" s="548"/>
      <c r="C111" s="549"/>
      <c r="D111" s="555"/>
      <c r="E111" s="548"/>
      <c r="F111" s="548"/>
      <c r="G111" s="548"/>
      <c r="H111" s="551"/>
      <c r="I111" s="552"/>
      <c r="J111" s="319"/>
      <c r="K111" s="319"/>
      <c r="L111" s="319"/>
      <c r="M111" s="92">
        <f t="shared" si="13"/>
        <v>0</v>
      </c>
      <c r="N111" s="459"/>
      <c r="O111" s="92">
        <f t="shared" si="14"/>
        <v>0</v>
      </c>
      <c r="P111" s="319"/>
      <c r="Q111" s="549"/>
      <c r="R111" s="549"/>
      <c r="S111" s="568">
        <f t="shared" si="15"/>
        <v>0</v>
      </c>
      <c r="T111" s="553"/>
      <c r="U111" s="85">
        <f t="shared" si="17"/>
        <v>6</v>
      </c>
      <c r="V111" s="574"/>
      <c r="W111" s="570"/>
      <c r="X111" s="570"/>
      <c r="Y111" s="570"/>
      <c r="Z111" s="570"/>
      <c r="AA111" s="570"/>
      <c r="AB111" s="571"/>
      <c r="AC111" s="570"/>
      <c r="AD111" s="572">
        <f t="shared" si="16"/>
        <v>0</v>
      </c>
      <c r="AE111" s="573"/>
      <c r="AK111" s="80"/>
      <c r="AL111" s="88"/>
      <c r="AM111" s="88"/>
      <c r="AR111" s="14"/>
    </row>
    <row r="112" spans="1:44" x14ac:dyDescent="0.25">
      <c r="A112" s="547"/>
      <c r="B112" s="548"/>
      <c r="C112" s="549"/>
      <c r="D112" s="555"/>
      <c r="E112" s="548"/>
      <c r="F112" s="548"/>
      <c r="G112" s="548"/>
      <c r="H112" s="551"/>
      <c r="I112" s="552"/>
      <c r="J112" s="319"/>
      <c r="K112" s="319"/>
      <c r="L112" s="319"/>
      <c r="M112" s="92">
        <f t="shared" si="13"/>
        <v>0</v>
      </c>
      <c r="N112" s="459"/>
      <c r="O112" s="92">
        <f t="shared" si="14"/>
        <v>0</v>
      </c>
      <c r="P112" s="319"/>
      <c r="Q112" s="549"/>
      <c r="R112" s="549"/>
      <c r="S112" s="568">
        <f t="shared" si="15"/>
        <v>0</v>
      </c>
      <c r="T112" s="553"/>
      <c r="U112" s="85">
        <f t="shared" si="17"/>
        <v>6</v>
      </c>
      <c r="V112" s="574"/>
      <c r="W112" s="570"/>
      <c r="X112" s="570"/>
      <c r="Y112" s="570"/>
      <c r="Z112" s="570"/>
      <c r="AA112" s="570"/>
      <c r="AB112" s="571"/>
      <c r="AC112" s="570"/>
      <c r="AD112" s="572">
        <f t="shared" si="16"/>
        <v>0</v>
      </c>
      <c r="AE112" s="573"/>
      <c r="AK112" s="80"/>
      <c r="AL112" s="88"/>
      <c r="AM112" s="88"/>
      <c r="AR112" s="14"/>
    </row>
    <row r="113" spans="1:44" x14ac:dyDescent="0.25">
      <c r="A113" s="547"/>
      <c r="B113" s="548"/>
      <c r="C113" s="549"/>
      <c r="D113" s="555"/>
      <c r="E113" s="548"/>
      <c r="F113" s="548"/>
      <c r="G113" s="548"/>
      <c r="H113" s="551"/>
      <c r="I113" s="552"/>
      <c r="J113" s="319"/>
      <c r="K113" s="319"/>
      <c r="L113" s="319"/>
      <c r="M113" s="92">
        <f t="shared" si="13"/>
        <v>0</v>
      </c>
      <c r="N113" s="459"/>
      <c r="O113" s="92">
        <f t="shared" si="14"/>
        <v>0</v>
      </c>
      <c r="P113" s="319"/>
      <c r="Q113" s="549"/>
      <c r="R113" s="549"/>
      <c r="S113" s="568">
        <f t="shared" si="15"/>
        <v>0</v>
      </c>
      <c r="T113" s="553"/>
      <c r="U113" s="85">
        <f t="shared" si="17"/>
        <v>6</v>
      </c>
      <c r="V113" s="574"/>
      <c r="W113" s="570"/>
      <c r="X113" s="570"/>
      <c r="Y113" s="570"/>
      <c r="Z113" s="570"/>
      <c r="AA113" s="570"/>
      <c r="AB113" s="571"/>
      <c r="AC113" s="570"/>
      <c r="AD113" s="572">
        <f t="shared" si="16"/>
        <v>0</v>
      </c>
      <c r="AE113" s="573"/>
      <c r="AK113" s="80"/>
      <c r="AL113" s="88"/>
      <c r="AM113" s="88"/>
      <c r="AR113" s="14"/>
    </row>
    <row r="114" spans="1:44" x14ac:dyDescent="0.25">
      <c r="A114" s="547"/>
      <c r="B114" s="548"/>
      <c r="C114" s="549"/>
      <c r="D114" s="555"/>
      <c r="E114" s="548"/>
      <c r="F114" s="548"/>
      <c r="G114" s="548"/>
      <c r="H114" s="551"/>
      <c r="I114" s="552"/>
      <c r="J114" s="319"/>
      <c r="K114" s="319"/>
      <c r="L114" s="319"/>
      <c r="M114" s="92">
        <f t="shared" si="13"/>
        <v>0</v>
      </c>
      <c r="N114" s="459"/>
      <c r="O114" s="92">
        <f t="shared" si="14"/>
        <v>0</v>
      </c>
      <c r="P114" s="319"/>
      <c r="Q114" s="549"/>
      <c r="R114" s="549"/>
      <c r="S114" s="568">
        <f t="shared" si="15"/>
        <v>0</v>
      </c>
      <c r="T114" s="553"/>
      <c r="U114" s="85">
        <f t="shared" si="17"/>
        <v>6</v>
      </c>
      <c r="V114" s="574"/>
      <c r="W114" s="570"/>
      <c r="X114" s="570"/>
      <c r="Y114" s="570"/>
      <c r="Z114" s="570"/>
      <c r="AA114" s="570"/>
      <c r="AB114" s="571"/>
      <c r="AC114" s="570"/>
      <c r="AD114" s="572">
        <f t="shared" si="16"/>
        <v>0</v>
      </c>
      <c r="AE114" s="573"/>
      <c r="AK114" s="80"/>
      <c r="AL114" s="88"/>
      <c r="AM114" s="88"/>
      <c r="AR114" s="14"/>
    </row>
    <row r="115" spans="1:44" x14ac:dyDescent="0.25">
      <c r="A115" s="547"/>
      <c r="B115" s="548"/>
      <c r="C115" s="549"/>
      <c r="D115" s="555"/>
      <c r="E115" s="548"/>
      <c r="F115" s="548"/>
      <c r="G115" s="548"/>
      <c r="H115" s="551"/>
      <c r="I115" s="552"/>
      <c r="J115" s="319"/>
      <c r="K115" s="319"/>
      <c r="L115" s="319"/>
      <c r="M115" s="92">
        <f t="shared" si="13"/>
        <v>0</v>
      </c>
      <c r="N115" s="459"/>
      <c r="O115" s="92">
        <f t="shared" si="14"/>
        <v>0</v>
      </c>
      <c r="P115" s="319"/>
      <c r="Q115" s="549"/>
      <c r="R115" s="549"/>
      <c r="S115" s="568">
        <f t="shared" si="15"/>
        <v>0</v>
      </c>
      <c r="T115" s="553"/>
      <c r="U115" s="85">
        <f t="shared" si="17"/>
        <v>6</v>
      </c>
      <c r="V115" s="574"/>
      <c r="W115" s="570"/>
      <c r="X115" s="570"/>
      <c r="Y115" s="570"/>
      <c r="Z115" s="570"/>
      <c r="AA115" s="570"/>
      <c r="AB115" s="571"/>
      <c r="AC115" s="570"/>
      <c r="AD115" s="572">
        <f t="shared" si="16"/>
        <v>0</v>
      </c>
      <c r="AE115" s="573"/>
      <c r="AK115" s="80"/>
      <c r="AL115" s="88"/>
      <c r="AM115" s="88"/>
      <c r="AR115" s="14"/>
    </row>
    <row r="116" spans="1:44" x14ac:dyDescent="0.25">
      <c r="A116" s="547"/>
      <c r="B116" s="548"/>
      <c r="C116" s="549"/>
      <c r="D116" s="555"/>
      <c r="E116" s="548"/>
      <c r="F116" s="548"/>
      <c r="G116" s="548"/>
      <c r="H116" s="551"/>
      <c r="I116" s="552"/>
      <c r="J116" s="319"/>
      <c r="K116" s="319"/>
      <c r="L116" s="319"/>
      <c r="M116" s="92">
        <f t="shared" si="13"/>
        <v>0</v>
      </c>
      <c r="N116" s="459"/>
      <c r="O116" s="92">
        <f t="shared" si="14"/>
        <v>0</v>
      </c>
      <c r="P116" s="319"/>
      <c r="Q116" s="549"/>
      <c r="R116" s="549"/>
      <c r="S116" s="568">
        <f t="shared" si="15"/>
        <v>0</v>
      </c>
      <c r="T116" s="553"/>
      <c r="U116" s="85">
        <f t="shared" si="17"/>
        <v>6</v>
      </c>
      <c r="V116" s="574"/>
      <c r="W116" s="570"/>
      <c r="X116" s="570"/>
      <c r="Y116" s="570"/>
      <c r="Z116" s="570"/>
      <c r="AA116" s="570"/>
      <c r="AB116" s="571"/>
      <c r="AC116" s="570"/>
      <c r="AD116" s="572">
        <f t="shared" si="16"/>
        <v>0</v>
      </c>
      <c r="AE116" s="573"/>
      <c r="AK116" s="80"/>
      <c r="AL116" s="88"/>
      <c r="AM116" s="88"/>
      <c r="AR116" s="14"/>
    </row>
    <row r="117" spans="1:44" x14ac:dyDescent="0.25">
      <c r="A117" s="547"/>
      <c r="B117" s="548"/>
      <c r="C117" s="549"/>
      <c r="D117" s="555"/>
      <c r="E117" s="548"/>
      <c r="F117" s="548"/>
      <c r="G117" s="548"/>
      <c r="H117" s="551"/>
      <c r="I117" s="552"/>
      <c r="J117" s="319"/>
      <c r="K117" s="319"/>
      <c r="L117" s="319"/>
      <c r="M117" s="92">
        <f t="shared" si="13"/>
        <v>0</v>
      </c>
      <c r="N117" s="459"/>
      <c r="O117" s="92">
        <f t="shared" si="14"/>
        <v>0</v>
      </c>
      <c r="P117" s="319"/>
      <c r="Q117" s="549"/>
      <c r="R117" s="549"/>
      <c r="S117" s="568">
        <f t="shared" si="15"/>
        <v>0</v>
      </c>
      <c r="T117" s="553"/>
      <c r="U117" s="85">
        <f t="shared" si="17"/>
        <v>6</v>
      </c>
      <c r="V117" s="574"/>
      <c r="W117" s="570"/>
      <c r="X117" s="570"/>
      <c r="Y117" s="570"/>
      <c r="Z117" s="570"/>
      <c r="AA117" s="570"/>
      <c r="AB117" s="571"/>
      <c r="AC117" s="570"/>
      <c r="AD117" s="572">
        <f t="shared" si="16"/>
        <v>0</v>
      </c>
      <c r="AE117" s="573"/>
      <c r="AK117" s="80"/>
      <c r="AL117" s="88"/>
      <c r="AM117" s="88"/>
      <c r="AR117" s="14"/>
    </row>
    <row r="118" spans="1:44" x14ac:dyDescent="0.25">
      <c r="A118" s="547"/>
      <c r="B118" s="548"/>
      <c r="C118" s="549"/>
      <c r="D118" s="555"/>
      <c r="E118" s="548"/>
      <c r="F118" s="548"/>
      <c r="G118" s="548"/>
      <c r="H118" s="551"/>
      <c r="I118" s="552"/>
      <c r="J118" s="319"/>
      <c r="K118" s="319"/>
      <c r="L118" s="319"/>
      <c r="M118" s="92">
        <f t="shared" si="13"/>
        <v>0</v>
      </c>
      <c r="N118" s="459"/>
      <c r="O118" s="92">
        <f t="shared" si="14"/>
        <v>0</v>
      </c>
      <c r="P118" s="319"/>
      <c r="Q118" s="549"/>
      <c r="R118" s="549"/>
      <c r="S118" s="568">
        <f t="shared" si="15"/>
        <v>0</v>
      </c>
      <c r="T118" s="553"/>
      <c r="U118" s="85">
        <f t="shared" si="17"/>
        <v>6</v>
      </c>
      <c r="V118" s="574"/>
      <c r="W118" s="570"/>
      <c r="X118" s="570"/>
      <c r="Y118" s="570"/>
      <c r="Z118" s="570"/>
      <c r="AA118" s="570"/>
      <c r="AB118" s="571"/>
      <c r="AC118" s="570"/>
      <c r="AD118" s="572">
        <f t="shared" si="16"/>
        <v>0</v>
      </c>
      <c r="AE118" s="573"/>
      <c r="AK118" s="80"/>
      <c r="AL118" s="88"/>
      <c r="AM118" s="88"/>
      <c r="AR118" s="14"/>
    </row>
    <row r="119" spans="1:44" x14ac:dyDescent="0.25">
      <c r="A119" s="547"/>
      <c r="B119" s="548"/>
      <c r="C119" s="549"/>
      <c r="D119" s="555"/>
      <c r="E119" s="548"/>
      <c r="F119" s="548"/>
      <c r="G119" s="548"/>
      <c r="H119" s="551"/>
      <c r="I119" s="552"/>
      <c r="J119" s="319"/>
      <c r="K119" s="319"/>
      <c r="L119" s="319"/>
      <c r="M119" s="92">
        <f t="shared" si="13"/>
        <v>0</v>
      </c>
      <c r="N119" s="459"/>
      <c r="O119" s="92">
        <f t="shared" si="14"/>
        <v>0</v>
      </c>
      <c r="P119" s="319"/>
      <c r="Q119" s="549"/>
      <c r="R119" s="549"/>
      <c r="S119" s="568">
        <f t="shared" si="15"/>
        <v>0</v>
      </c>
      <c r="T119" s="553"/>
      <c r="U119" s="85">
        <f t="shared" si="17"/>
        <v>6</v>
      </c>
      <c r="V119" s="574"/>
      <c r="W119" s="570"/>
      <c r="X119" s="570"/>
      <c r="Y119" s="570"/>
      <c r="Z119" s="570"/>
      <c r="AA119" s="570"/>
      <c r="AB119" s="571"/>
      <c r="AC119" s="570"/>
      <c r="AD119" s="572">
        <f t="shared" si="16"/>
        <v>0</v>
      </c>
      <c r="AE119" s="573"/>
      <c r="AK119" s="80"/>
      <c r="AL119" s="88"/>
      <c r="AM119" s="88"/>
      <c r="AR119" s="14"/>
    </row>
    <row r="120" spans="1:44" x14ac:dyDescent="0.25">
      <c r="A120" s="547"/>
      <c r="B120" s="548"/>
      <c r="C120" s="549"/>
      <c r="D120" s="555"/>
      <c r="E120" s="548"/>
      <c r="F120" s="548"/>
      <c r="G120" s="548"/>
      <c r="H120" s="551"/>
      <c r="I120" s="552"/>
      <c r="J120" s="319"/>
      <c r="K120" s="319"/>
      <c r="L120" s="319"/>
      <c r="M120" s="92">
        <f t="shared" si="13"/>
        <v>0</v>
      </c>
      <c r="N120" s="459"/>
      <c r="O120" s="92">
        <f t="shared" si="14"/>
        <v>0</v>
      </c>
      <c r="P120" s="319"/>
      <c r="Q120" s="549"/>
      <c r="R120" s="549"/>
      <c r="S120" s="568">
        <f t="shared" si="15"/>
        <v>0</v>
      </c>
      <c r="T120" s="553"/>
      <c r="U120" s="85">
        <f t="shared" si="17"/>
        <v>6</v>
      </c>
      <c r="V120" s="574"/>
      <c r="W120" s="570"/>
      <c r="X120" s="570"/>
      <c r="Y120" s="570"/>
      <c r="Z120" s="570"/>
      <c r="AA120" s="570"/>
      <c r="AB120" s="571"/>
      <c r="AC120" s="570"/>
      <c r="AD120" s="572">
        <f t="shared" si="16"/>
        <v>0</v>
      </c>
      <c r="AE120" s="573"/>
      <c r="AK120" s="80"/>
      <c r="AL120" s="88"/>
      <c r="AM120" s="88"/>
      <c r="AR120" s="14"/>
    </row>
    <row r="121" spans="1:44" x14ac:dyDescent="0.25">
      <c r="A121" s="547"/>
      <c r="B121" s="548"/>
      <c r="C121" s="549"/>
      <c r="D121" s="555"/>
      <c r="E121" s="548"/>
      <c r="F121" s="548"/>
      <c r="G121" s="548"/>
      <c r="H121" s="551"/>
      <c r="I121" s="552"/>
      <c r="J121" s="319"/>
      <c r="K121" s="319"/>
      <c r="L121" s="319"/>
      <c r="M121" s="92">
        <f t="shared" si="13"/>
        <v>0</v>
      </c>
      <c r="N121" s="459"/>
      <c r="O121" s="92">
        <f t="shared" si="14"/>
        <v>0</v>
      </c>
      <c r="P121" s="319"/>
      <c r="Q121" s="549"/>
      <c r="R121" s="549"/>
      <c r="S121" s="568">
        <f t="shared" si="15"/>
        <v>0</v>
      </c>
      <c r="T121" s="553"/>
      <c r="U121" s="85">
        <f t="shared" si="17"/>
        <v>6</v>
      </c>
      <c r="V121" s="574"/>
      <c r="W121" s="570"/>
      <c r="X121" s="570"/>
      <c r="Y121" s="570"/>
      <c r="Z121" s="570"/>
      <c r="AA121" s="570"/>
      <c r="AB121" s="571"/>
      <c r="AC121" s="570"/>
      <c r="AD121" s="572">
        <f t="shared" si="16"/>
        <v>0</v>
      </c>
      <c r="AE121" s="573"/>
      <c r="AK121" s="80"/>
      <c r="AL121" s="88"/>
      <c r="AM121" s="88"/>
      <c r="AR121" s="14"/>
    </row>
    <row r="122" spans="1:44" x14ac:dyDescent="0.25">
      <c r="A122" s="547"/>
      <c r="B122" s="548"/>
      <c r="C122" s="549"/>
      <c r="D122" s="555"/>
      <c r="E122" s="548"/>
      <c r="F122" s="548"/>
      <c r="G122" s="548"/>
      <c r="H122" s="551"/>
      <c r="I122" s="552"/>
      <c r="J122" s="319"/>
      <c r="K122" s="319"/>
      <c r="L122" s="319"/>
      <c r="M122" s="92">
        <f t="shared" si="13"/>
        <v>0</v>
      </c>
      <c r="N122" s="459"/>
      <c r="O122" s="92">
        <f t="shared" si="14"/>
        <v>0</v>
      </c>
      <c r="P122" s="319"/>
      <c r="Q122" s="549"/>
      <c r="R122" s="549"/>
      <c r="S122" s="568">
        <f t="shared" si="15"/>
        <v>0</v>
      </c>
      <c r="T122" s="553"/>
      <c r="U122" s="85">
        <f t="shared" si="17"/>
        <v>6</v>
      </c>
      <c r="V122" s="574"/>
      <c r="W122" s="570"/>
      <c r="X122" s="570"/>
      <c r="Y122" s="570"/>
      <c r="Z122" s="570"/>
      <c r="AA122" s="570"/>
      <c r="AB122" s="571"/>
      <c r="AC122" s="570"/>
      <c r="AD122" s="572">
        <f t="shared" si="16"/>
        <v>0</v>
      </c>
      <c r="AE122" s="573"/>
      <c r="AK122" s="80"/>
      <c r="AL122" s="88"/>
      <c r="AM122" s="88"/>
      <c r="AR122" s="14"/>
    </row>
    <row r="123" spans="1:44" x14ac:dyDescent="0.25">
      <c r="A123" s="547"/>
      <c r="B123" s="548"/>
      <c r="C123" s="549"/>
      <c r="D123" s="555"/>
      <c r="E123" s="548"/>
      <c r="F123" s="548"/>
      <c r="G123" s="548"/>
      <c r="H123" s="551"/>
      <c r="I123" s="552"/>
      <c r="J123" s="319"/>
      <c r="K123" s="319"/>
      <c r="L123" s="319"/>
      <c r="M123" s="92">
        <f t="shared" si="13"/>
        <v>0</v>
      </c>
      <c r="N123" s="459"/>
      <c r="O123" s="92">
        <f t="shared" si="14"/>
        <v>0</v>
      </c>
      <c r="P123" s="319"/>
      <c r="Q123" s="549"/>
      <c r="R123" s="549"/>
      <c r="S123" s="568">
        <f t="shared" si="15"/>
        <v>0</v>
      </c>
      <c r="T123" s="553"/>
      <c r="U123" s="85">
        <f t="shared" si="17"/>
        <v>6</v>
      </c>
      <c r="V123" s="574"/>
      <c r="W123" s="570"/>
      <c r="X123" s="570"/>
      <c r="Y123" s="570"/>
      <c r="Z123" s="570"/>
      <c r="AA123" s="570"/>
      <c r="AB123" s="571"/>
      <c r="AC123" s="570"/>
      <c r="AD123" s="572">
        <f t="shared" si="16"/>
        <v>0</v>
      </c>
      <c r="AE123" s="573"/>
      <c r="AK123" s="80"/>
      <c r="AL123" s="88"/>
      <c r="AM123" s="88"/>
      <c r="AR123" s="14"/>
    </row>
    <row r="124" spans="1:44" x14ac:dyDescent="0.25">
      <c r="A124" s="547"/>
      <c r="B124" s="548"/>
      <c r="C124" s="549"/>
      <c r="D124" s="555"/>
      <c r="E124" s="548"/>
      <c r="F124" s="548"/>
      <c r="G124" s="548"/>
      <c r="H124" s="551"/>
      <c r="I124" s="552"/>
      <c r="J124" s="319"/>
      <c r="K124" s="319"/>
      <c r="L124" s="319"/>
      <c r="M124" s="92">
        <f t="shared" si="13"/>
        <v>0</v>
      </c>
      <c r="N124" s="459"/>
      <c r="O124" s="92">
        <f t="shared" si="14"/>
        <v>0</v>
      </c>
      <c r="P124" s="319"/>
      <c r="Q124" s="549"/>
      <c r="R124" s="549"/>
      <c r="S124" s="568">
        <f t="shared" si="15"/>
        <v>0</v>
      </c>
      <c r="T124" s="553"/>
      <c r="U124" s="85">
        <f t="shared" si="17"/>
        <v>6</v>
      </c>
      <c r="V124" s="574"/>
      <c r="W124" s="570"/>
      <c r="X124" s="570"/>
      <c r="Y124" s="570"/>
      <c r="Z124" s="570"/>
      <c r="AA124" s="570"/>
      <c r="AB124" s="571"/>
      <c r="AC124" s="570"/>
      <c r="AD124" s="572">
        <f t="shared" si="16"/>
        <v>0</v>
      </c>
      <c r="AE124" s="573"/>
      <c r="AK124" s="80"/>
      <c r="AL124" s="88"/>
      <c r="AM124" s="88"/>
      <c r="AR124" s="14"/>
    </row>
    <row r="125" spans="1:44" x14ac:dyDescent="0.25">
      <c r="A125" s="547"/>
      <c r="B125" s="548"/>
      <c r="C125" s="549"/>
      <c r="D125" s="555"/>
      <c r="E125" s="548"/>
      <c r="F125" s="548"/>
      <c r="G125" s="548"/>
      <c r="H125" s="551"/>
      <c r="I125" s="552"/>
      <c r="J125" s="319"/>
      <c r="K125" s="319"/>
      <c r="L125" s="319"/>
      <c r="M125" s="92">
        <f t="shared" si="13"/>
        <v>0</v>
      </c>
      <c r="N125" s="459"/>
      <c r="O125" s="92">
        <f t="shared" si="14"/>
        <v>0</v>
      </c>
      <c r="P125" s="319"/>
      <c r="Q125" s="549"/>
      <c r="R125" s="549"/>
      <c r="S125" s="568">
        <f t="shared" si="15"/>
        <v>0</v>
      </c>
      <c r="T125" s="553"/>
      <c r="U125" s="85">
        <f t="shared" si="17"/>
        <v>6</v>
      </c>
      <c r="V125" s="574"/>
      <c r="W125" s="570"/>
      <c r="X125" s="570"/>
      <c r="Y125" s="570"/>
      <c r="Z125" s="570"/>
      <c r="AA125" s="570"/>
      <c r="AB125" s="571"/>
      <c r="AC125" s="570"/>
      <c r="AD125" s="572">
        <f t="shared" si="16"/>
        <v>0</v>
      </c>
      <c r="AE125" s="573"/>
      <c r="AK125" s="80"/>
      <c r="AL125" s="88"/>
      <c r="AM125" s="88"/>
      <c r="AR125" s="14"/>
    </row>
    <row r="126" spans="1:44" x14ac:dyDescent="0.25">
      <c r="A126" s="547"/>
      <c r="B126" s="548"/>
      <c r="C126" s="549"/>
      <c r="D126" s="555"/>
      <c r="E126" s="548"/>
      <c r="F126" s="548"/>
      <c r="G126" s="548"/>
      <c r="H126" s="551"/>
      <c r="I126" s="552"/>
      <c r="J126" s="319"/>
      <c r="K126" s="319"/>
      <c r="L126" s="319"/>
      <c r="M126" s="92">
        <f t="shared" si="13"/>
        <v>0</v>
      </c>
      <c r="N126" s="459"/>
      <c r="O126" s="92">
        <f t="shared" si="14"/>
        <v>0</v>
      </c>
      <c r="P126" s="319"/>
      <c r="Q126" s="549"/>
      <c r="R126" s="549"/>
      <c r="S126" s="568">
        <f t="shared" si="15"/>
        <v>0</v>
      </c>
      <c r="T126" s="553"/>
      <c r="U126" s="85">
        <f t="shared" si="17"/>
        <v>6</v>
      </c>
      <c r="V126" s="574"/>
      <c r="W126" s="570"/>
      <c r="X126" s="570"/>
      <c r="Y126" s="570"/>
      <c r="Z126" s="570"/>
      <c r="AA126" s="570"/>
      <c r="AB126" s="571"/>
      <c r="AC126" s="570"/>
      <c r="AD126" s="572">
        <f t="shared" si="16"/>
        <v>0</v>
      </c>
      <c r="AE126" s="573"/>
      <c r="AK126" s="80"/>
      <c r="AL126" s="88"/>
      <c r="AM126" s="88"/>
      <c r="AR126" s="14"/>
    </row>
    <row r="127" spans="1:44" x14ac:dyDescent="0.25">
      <c r="A127" s="547"/>
      <c r="B127" s="548"/>
      <c r="C127" s="549"/>
      <c r="D127" s="555"/>
      <c r="E127" s="548"/>
      <c r="F127" s="548"/>
      <c r="G127" s="548"/>
      <c r="H127" s="551"/>
      <c r="I127" s="552"/>
      <c r="J127" s="319"/>
      <c r="K127" s="319"/>
      <c r="L127" s="319"/>
      <c r="M127" s="92">
        <f t="shared" si="13"/>
        <v>0</v>
      </c>
      <c r="N127" s="459"/>
      <c r="O127" s="92">
        <f t="shared" si="14"/>
        <v>0</v>
      </c>
      <c r="P127" s="319"/>
      <c r="Q127" s="549"/>
      <c r="R127" s="549"/>
      <c r="S127" s="568">
        <f t="shared" si="15"/>
        <v>0</v>
      </c>
      <c r="T127" s="553"/>
      <c r="U127" s="85">
        <f t="shared" si="17"/>
        <v>6</v>
      </c>
      <c r="V127" s="574"/>
      <c r="W127" s="570"/>
      <c r="X127" s="570"/>
      <c r="Y127" s="570"/>
      <c r="Z127" s="570"/>
      <c r="AA127" s="570"/>
      <c r="AB127" s="571"/>
      <c r="AC127" s="570"/>
      <c r="AD127" s="572">
        <f t="shared" si="16"/>
        <v>0</v>
      </c>
      <c r="AE127" s="573"/>
      <c r="AK127" s="80"/>
      <c r="AL127" s="88"/>
      <c r="AM127" s="88"/>
      <c r="AR127" s="14"/>
    </row>
    <row r="128" spans="1:44" x14ac:dyDescent="0.25">
      <c r="A128" s="547"/>
      <c r="B128" s="548"/>
      <c r="C128" s="549"/>
      <c r="D128" s="555"/>
      <c r="E128" s="548"/>
      <c r="F128" s="548"/>
      <c r="G128" s="548"/>
      <c r="H128" s="551"/>
      <c r="I128" s="552"/>
      <c r="J128" s="319"/>
      <c r="K128" s="319"/>
      <c r="L128" s="319"/>
      <c r="M128" s="92">
        <f t="shared" si="13"/>
        <v>0</v>
      </c>
      <c r="N128" s="459"/>
      <c r="O128" s="92">
        <f t="shared" si="14"/>
        <v>0</v>
      </c>
      <c r="P128" s="319"/>
      <c r="Q128" s="549"/>
      <c r="R128" s="549"/>
      <c r="S128" s="568">
        <f t="shared" si="15"/>
        <v>0</v>
      </c>
      <c r="T128" s="553"/>
      <c r="U128" s="85">
        <f t="shared" si="17"/>
        <v>6</v>
      </c>
      <c r="V128" s="574"/>
      <c r="W128" s="570"/>
      <c r="X128" s="570"/>
      <c r="Y128" s="570"/>
      <c r="Z128" s="570"/>
      <c r="AA128" s="570"/>
      <c r="AB128" s="571"/>
      <c r="AC128" s="570"/>
      <c r="AD128" s="572">
        <f t="shared" si="16"/>
        <v>0</v>
      </c>
      <c r="AE128" s="573"/>
      <c r="AK128" s="80"/>
      <c r="AL128" s="88"/>
      <c r="AM128" s="88"/>
      <c r="AR128" s="14"/>
    </row>
    <row r="129" spans="1:44" x14ac:dyDescent="0.25">
      <c r="A129" s="547"/>
      <c r="B129" s="548"/>
      <c r="C129" s="549"/>
      <c r="D129" s="555"/>
      <c r="E129" s="548"/>
      <c r="F129" s="548"/>
      <c r="G129" s="548"/>
      <c r="H129" s="551"/>
      <c r="I129" s="552"/>
      <c r="J129" s="319"/>
      <c r="K129" s="319"/>
      <c r="L129" s="319"/>
      <c r="M129" s="92">
        <f t="shared" si="13"/>
        <v>0</v>
      </c>
      <c r="N129" s="459"/>
      <c r="O129" s="92">
        <f t="shared" si="14"/>
        <v>0</v>
      </c>
      <c r="P129" s="319"/>
      <c r="Q129" s="549"/>
      <c r="R129" s="549"/>
      <c r="S129" s="568">
        <f t="shared" si="15"/>
        <v>0</v>
      </c>
      <c r="T129" s="553"/>
      <c r="U129" s="85">
        <f t="shared" si="17"/>
        <v>6</v>
      </c>
      <c r="V129" s="574"/>
      <c r="W129" s="570"/>
      <c r="X129" s="570"/>
      <c r="Y129" s="570"/>
      <c r="Z129" s="570"/>
      <c r="AA129" s="570"/>
      <c r="AB129" s="571"/>
      <c r="AC129" s="570"/>
      <c r="AD129" s="572">
        <f t="shared" si="16"/>
        <v>0</v>
      </c>
      <c r="AE129" s="573"/>
      <c r="AK129" s="80"/>
      <c r="AL129" s="88"/>
      <c r="AM129" s="88"/>
      <c r="AR129" s="14"/>
    </row>
    <row r="130" spans="1:44" x14ac:dyDescent="0.25">
      <c r="A130" s="547"/>
      <c r="B130" s="548"/>
      <c r="C130" s="549"/>
      <c r="D130" s="555"/>
      <c r="E130" s="548"/>
      <c r="F130" s="548"/>
      <c r="G130" s="548"/>
      <c r="H130" s="551"/>
      <c r="I130" s="552"/>
      <c r="J130" s="319"/>
      <c r="K130" s="319"/>
      <c r="L130" s="319"/>
      <c r="M130" s="92">
        <f t="shared" si="13"/>
        <v>0</v>
      </c>
      <c r="N130" s="459"/>
      <c r="O130" s="92">
        <f t="shared" si="14"/>
        <v>0</v>
      </c>
      <c r="P130" s="319"/>
      <c r="Q130" s="549"/>
      <c r="R130" s="549"/>
      <c r="S130" s="568">
        <f t="shared" si="15"/>
        <v>0</v>
      </c>
      <c r="T130" s="553"/>
      <c r="U130" s="85">
        <f t="shared" si="17"/>
        <v>6</v>
      </c>
      <c r="V130" s="574"/>
      <c r="W130" s="570"/>
      <c r="X130" s="570"/>
      <c r="Y130" s="570"/>
      <c r="Z130" s="570"/>
      <c r="AA130" s="570"/>
      <c r="AB130" s="571"/>
      <c r="AC130" s="570"/>
      <c r="AD130" s="572">
        <f t="shared" si="16"/>
        <v>0</v>
      </c>
      <c r="AE130" s="573"/>
      <c r="AK130" s="80"/>
      <c r="AL130" s="88"/>
      <c r="AM130" s="88"/>
      <c r="AR130" s="14"/>
    </row>
    <row r="131" spans="1:44" x14ac:dyDescent="0.25">
      <c r="A131" s="547"/>
      <c r="B131" s="548"/>
      <c r="C131" s="549"/>
      <c r="D131" s="555"/>
      <c r="E131" s="548"/>
      <c r="F131" s="548"/>
      <c r="G131" s="548"/>
      <c r="H131" s="551"/>
      <c r="I131" s="552"/>
      <c r="J131" s="319"/>
      <c r="K131" s="319"/>
      <c r="L131" s="319"/>
      <c r="M131" s="92">
        <f t="shared" si="13"/>
        <v>0</v>
      </c>
      <c r="N131" s="459"/>
      <c r="O131" s="92">
        <f t="shared" si="14"/>
        <v>0</v>
      </c>
      <c r="P131" s="319"/>
      <c r="Q131" s="549"/>
      <c r="R131" s="549"/>
      <c r="S131" s="568">
        <f t="shared" si="15"/>
        <v>0</v>
      </c>
      <c r="T131" s="553"/>
      <c r="U131" s="85">
        <f t="shared" si="17"/>
        <v>6</v>
      </c>
      <c r="V131" s="574"/>
      <c r="W131" s="570"/>
      <c r="X131" s="570"/>
      <c r="Y131" s="570"/>
      <c r="Z131" s="570"/>
      <c r="AA131" s="570"/>
      <c r="AB131" s="571"/>
      <c r="AC131" s="570"/>
      <c r="AD131" s="572">
        <f t="shared" si="16"/>
        <v>0</v>
      </c>
      <c r="AE131" s="573"/>
      <c r="AK131" s="80"/>
      <c r="AL131" s="88"/>
      <c r="AM131" s="88"/>
      <c r="AR131" s="14"/>
    </row>
    <row r="132" spans="1:44" x14ac:dyDescent="0.25">
      <c r="A132" s="547"/>
      <c r="B132" s="548"/>
      <c r="C132" s="549"/>
      <c r="D132" s="555"/>
      <c r="E132" s="548"/>
      <c r="F132" s="548"/>
      <c r="G132" s="548"/>
      <c r="H132" s="551"/>
      <c r="I132" s="552"/>
      <c r="J132" s="319"/>
      <c r="K132" s="319"/>
      <c r="L132" s="319"/>
      <c r="M132" s="92">
        <f t="shared" si="13"/>
        <v>0</v>
      </c>
      <c r="N132" s="459"/>
      <c r="O132" s="92">
        <f t="shared" si="14"/>
        <v>0</v>
      </c>
      <c r="P132" s="319"/>
      <c r="Q132" s="549"/>
      <c r="R132" s="549"/>
      <c r="S132" s="568">
        <f t="shared" si="15"/>
        <v>0</v>
      </c>
      <c r="T132" s="553"/>
      <c r="U132" s="85">
        <f t="shared" si="17"/>
        <v>6</v>
      </c>
      <c r="V132" s="574"/>
      <c r="W132" s="570"/>
      <c r="X132" s="570"/>
      <c r="Y132" s="570"/>
      <c r="Z132" s="570"/>
      <c r="AA132" s="570"/>
      <c r="AB132" s="571"/>
      <c r="AC132" s="570"/>
      <c r="AD132" s="572">
        <f t="shared" si="16"/>
        <v>0</v>
      </c>
      <c r="AE132" s="573"/>
      <c r="AK132" s="80"/>
      <c r="AL132" s="88"/>
      <c r="AM132" s="88"/>
      <c r="AR132" s="14"/>
    </row>
    <row r="133" spans="1:44" x14ac:dyDescent="0.25">
      <c r="A133" s="547"/>
      <c r="B133" s="548"/>
      <c r="C133" s="549"/>
      <c r="D133" s="555"/>
      <c r="E133" s="548"/>
      <c r="F133" s="548"/>
      <c r="G133" s="548"/>
      <c r="H133" s="551"/>
      <c r="I133" s="552"/>
      <c r="J133" s="319"/>
      <c r="K133" s="319"/>
      <c r="L133" s="319"/>
      <c r="M133" s="92">
        <f t="shared" si="13"/>
        <v>0</v>
      </c>
      <c r="N133" s="459"/>
      <c r="O133" s="92">
        <f t="shared" si="14"/>
        <v>0</v>
      </c>
      <c r="P133" s="319"/>
      <c r="Q133" s="549"/>
      <c r="R133" s="549"/>
      <c r="S133" s="568">
        <f t="shared" si="15"/>
        <v>0</v>
      </c>
      <c r="T133" s="553"/>
      <c r="U133" s="85">
        <f t="shared" si="17"/>
        <v>6</v>
      </c>
      <c r="V133" s="574"/>
      <c r="W133" s="570"/>
      <c r="X133" s="570"/>
      <c r="Y133" s="570"/>
      <c r="Z133" s="570"/>
      <c r="AA133" s="570"/>
      <c r="AB133" s="571"/>
      <c r="AC133" s="570"/>
      <c r="AD133" s="572">
        <f t="shared" si="16"/>
        <v>0</v>
      </c>
      <c r="AE133" s="573"/>
      <c r="AK133" s="80"/>
      <c r="AL133" s="88"/>
      <c r="AM133" s="88"/>
      <c r="AR133" s="14"/>
    </row>
    <row r="134" spans="1:44" x14ac:dyDescent="0.25">
      <c r="A134" s="547"/>
      <c r="B134" s="548"/>
      <c r="C134" s="549"/>
      <c r="D134" s="555"/>
      <c r="E134" s="548"/>
      <c r="F134" s="548"/>
      <c r="G134" s="548"/>
      <c r="H134" s="551"/>
      <c r="I134" s="552"/>
      <c r="J134" s="319"/>
      <c r="K134" s="319"/>
      <c r="L134" s="319"/>
      <c r="M134" s="92">
        <f t="shared" si="13"/>
        <v>0</v>
      </c>
      <c r="N134" s="459"/>
      <c r="O134" s="92">
        <f t="shared" si="14"/>
        <v>0</v>
      </c>
      <c r="P134" s="319"/>
      <c r="Q134" s="549"/>
      <c r="R134" s="549"/>
      <c r="S134" s="568">
        <f t="shared" si="15"/>
        <v>0</v>
      </c>
      <c r="T134" s="553"/>
      <c r="U134" s="85">
        <f t="shared" si="17"/>
        <v>6</v>
      </c>
      <c r="V134" s="574"/>
      <c r="W134" s="570"/>
      <c r="X134" s="570"/>
      <c r="Y134" s="570"/>
      <c r="Z134" s="570"/>
      <c r="AA134" s="570"/>
      <c r="AB134" s="571"/>
      <c r="AC134" s="570"/>
      <c r="AD134" s="572">
        <f t="shared" si="16"/>
        <v>0</v>
      </c>
      <c r="AE134" s="573"/>
      <c r="AK134" s="80"/>
      <c r="AL134" s="88"/>
      <c r="AM134" s="88"/>
      <c r="AR134" s="14"/>
    </row>
    <row r="135" spans="1:44" x14ac:dyDescent="0.25">
      <c r="A135" s="547"/>
      <c r="B135" s="548"/>
      <c r="C135" s="549"/>
      <c r="D135" s="555"/>
      <c r="E135" s="548"/>
      <c r="F135" s="548"/>
      <c r="G135" s="548"/>
      <c r="H135" s="551"/>
      <c r="I135" s="552"/>
      <c r="J135" s="319"/>
      <c r="K135" s="319"/>
      <c r="L135" s="319"/>
      <c r="M135" s="92">
        <f t="shared" si="13"/>
        <v>0</v>
      </c>
      <c r="N135" s="459"/>
      <c r="O135" s="92">
        <f t="shared" si="14"/>
        <v>0</v>
      </c>
      <c r="P135" s="319"/>
      <c r="Q135" s="549"/>
      <c r="R135" s="549"/>
      <c r="S135" s="568">
        <f t="shared" si="15"/>
        <v>0</v>
      </c>
      <c r="T135" s="553"/>
      <c r="U135" s="85">
        <f t="shared" si="17"/>
        <v>6</v>
      </c>
      <c r="V135" s="574"/>
      <c r="W135" s="570"/>
      <c r="X135" s="570"/>
      <c r="Y135" s="570"/>
      <c r="Z135" s="570"/>
      <c r="AA135" s="570"/>
      <c r="AB135" s="571"/>
      <c r="AC135" s="570"/>
      <c r="AD135" s="572">
        <f t="shared" si="16"/>
        <v>0</v>
      </c>
      <c r="AE135" s="573"/>
      <c r="AK135" s="80"/>
      <c r="AL135" s="88"/>
      <c r="AM135" s="88"/>
      <c r="AR135" s="14"/>
    </row>
    <row r="136" spans="1:44" x14ac:dyDescent="0.25">
      <c r="A136" s="547"/>
      <c r="B136" s="548"/>
      <c r="C136" s="549"/>
      <c r="D136" s="555"/>
      <c r="E136" s="548"/>
      <c r="F136" s="548"/>
      <c r="G136" s="548"/>
      <c r="H136" s="551"/>
      <c r="I136" s="552"/>
      <c r="J136" s="319"/>
      <c r="K136" s="319"/>
      <c r="L136" s="319"/>
      <c r="M136" s="92">
        <f t="shared" si="13"/>
        <v>0</v>
      </c>
      <c r="N136" s="459"/>
      <c r="O136" s="92">
        <f t="shared" si="14"/>
        <v>0</v>
      </c>
      <c r="P136" s="319"/>
      <c r="Q136" s="549"/>
      <c r="R136" s="549"/>
      <c r="S136" s="568">
        <f t="shared" si="15"/>
        <v>0</v>
      </c>
      <c r="T136" s="553"/>
      <c r="U136" s="85">
        <f t="shared" si="17"/>
        <v>6</v>
      </c>
      <c r="V136" s="574"/>
      <c r="W136" s="570"/>
      <c r="X136" s="570"/>
      <c r="Y136" s="570"/>
      <c r="Z136" s="570"/>
      <c r="AA136" s="570"/>
      <c r="AB136" s="571"/>
      <c r="AC136" s="570"/>
      <c r="AD136" s="572">
        <f t="shared" si="16"/>
        <v>0</v>
      </c>
      <c r="AE136" s="573"/>
      <c r="AK136" s="80"/>
      <c r="AL136" s="88"/>
      <c r="AM136" s="88"/>
      <c r="AR136" s="14"/>
    </row>
    <row r="137" spans="1:44" x14ac:dyDescent="0.25">
      <c r="A137" s="547"/>
      <c r="B137" s="548"/>
      <c r="C137" s="549"/>
      <c r="D137" s="555"/>
      <c r="E137" s="548"/>
      <c r="F137" s="548"/>
      <c r="G137" s="548"/>
      <c r="H137" s="551"/>
      <c r="I137" s="552"/>
      <c r="J137" s="319"/>
      <c r="K137" s="319"/>
      <c r="L137" s="319"/>
      <c r="M137" s="92">
        <f t="shared" si="13"/>
        <v>0</v>
      </c>
      <c r="N137" s="459"/>
      <c r="O137" s="92">
        <f t="shared" si="14"/>
        <v>0</v>
      </c>
      <c r="P137" s="319"/>
      <c r="Q137" s="549"/>
      <c r="R137" s="549"/>
      <c r="S137" s="568">
        <f t="shared" si="15"/>
        <v>0</v>
      </c>
      <c r="T137" s="553"/>
      <c r="U137" s="85">
        <f t="shared" si="17"/>
        <v>6</v>
      </c>
      <c r="V137" s="574"/>
      <c r="W137" s="570"/>
      <c r="X137" s="570"/>
      <c r="Y137" s="570"/>
      <c r="Z137" s="570"/>
      <c r="AA137" s="570"/>
      <c r="AB137" s="571"/>
      <c r="AC137" s="570"/>
      <c r="AD137" s="572">
        <f t="shared" si="16"/>
        <v>0</v>
      </c>
      <c r="AE137" s="573"/>
      <c r="AK137" s="80"/>
      <c r="AL137" s="88"/>
      <c r="AM137" s="88"/>
      <c r="AR137" s="14"/>
    </row>
    <row r="138" spans="1:44" x14ac:dyDescent="0.25">
      <c r="A138" s="547"/>
      <c r="B138" s="548"/>
      <c r="C138" s="549"/>
      <c r="D138" s="555"/>
      <c r="E138" s="548"/>
      <c r="F138" s="548"/>
      <c r="G138" s="548"/>
      <c r="H138" s="551"/>
      <c r="I138" s="552"/>
      <c r="J138" s="319"/>
      <c r="K138" s="319"/>
      <c r="L138" s="319"/>
      <c r="M138" s="92">
        <f t="shared" ref="M138:M201" si="18">J138+K138-L138</f>
        <v>0</v>
      </c>
      <c r="N138" s="459"/>
      <c r="O138" s="92">
        <f t="shared" ref="O138:O201" si="19">N138*J138</f>
        <v>0</v>
      </c>
      <c r="P138" s="319"/>
      <c r="Q138" s="549"/>
      <c r="R138" s="549"/>
      <c r="S138" s="568">
        <f t="shared" ref="S138:S201" si="20">(J138+(K138*$H$6/100))*N138</f>
        <v>0</v>
      </c>
      <c r="T138" s="553"/>
      <c r="U138" s="85">
        <f t="shared" si="17"/>
        <v>6</v>
      </c>
      <c r="V138" s="574"/>
      <c r="W138" s="570"/>
      <c r="X138" s="570"/>
      <c r="Y138" s="570"/>
      <c r="Z138" s="570"/>
      <c r="AA138" s="570"/>
      <c r="AB138" s="571"/>
      <c r="AC138" s="570"/>
      <c r="AD138" s="572">
        <f t="shared" si="16"/>
        <v>0</v>
      </c>
      <c r="AE138" s="573"/>
      <c r="AK138" s="80"/>
      <c r="AL138" s="88"/>
      <c r="AM138" s="88"/>
      <c r="AR138" s="14"/>
    </row>
    <row r="139" spans="1:44" x14ac:dyDescent="0.25">
      <c r="A139" s="547"/>
      <c r="B139" s="548"/>
      <c r="C139" s="549"/>
      <c r="D139" s="555"/>
      <c r="E139" s="548"/>
      <c r="F139" s="548"/>
      <c r="G139" s="548"/>
      <c r="H139" s="551"/>
      <c r="I139" s="552"/>
      <c r="J139" s="319"/>
      <c r="K139" s="319"/>
      <c r="L139" s="319"/>
      <c r="M139" s="92">
        <f t="shared" si="18"/>
        <v>0</v>
      </c>
      <c r="N139" s="459"/>
      <c r="O139" s="92">
        <f t="shared" si="19"/>
        <v>0</v>
      </c>
      <c r="P139" s="319"/>
      <c r="Q139" s="549"/>
      <c r="R139" s="549"/>
      <c r="S139" s="568">
        <f t="shared" si="20"/>
        <v>0</v>
      </c>
      <c r="T139" s="553"/>
      <c r="U139" s="85">
        <f t="shared" si="17"/>
        <v>6</v>
      </c>
      <c r="V139" s="574"/>
      <c r="W139" s="570"/>
      <c r="X139" s="570"/>
      <c r="Y139" s="570"/>
      <c r="Z139" s="570"/>
      <c r="AA139" s="570"/>
      <c r="AB139" s="571"/>
      <c r="AC139" s="570"/>
      <c r="AD139" s="572">
        <f t="shared" si="16"/>
        <v>0</v>
      </c>
      <c r="AE139" s="573"/>
      <c r="AK139" s="80"/>
      <c r="AL139" s="88"/>
      <c r="AM139" s="88"/>
      <c r="AR139" s="14"/>
    </row>
    <row r="140" spans="1:44" x14ac:dyDescent="0.25">
      <c r="A140" s="547"/>
      <c r="B140" s="548"/>
      <c r="C140" s="549"/>
      <c r="D140" s="555"/>
      <c r="E140" s="548"/>
      <c r="F140" s="548"/>
      <c r="G140" s="548"/>
      <c r="H140" s="551"/>
      <c r="I140" s="552"/>
      <c r="J140" s="319"/>
      <c r="K140" s="319"/>
      <c r="L140" s="319"/>
      <c r="M140" s="92">
        <f t="shared" si="18"/>
        <v>0</v>
      </c>
      <c r="N140" s="459"/>
      <c r="O140" s="92">
        <f t="shared" si="19"/>
        <v>0</v>
      </c>
      <c r="P140" s="319"/>
      <c r="Q140" s="549"/>
      <c r="R140" s="549"/>
      <c r="S140" s="568">
        <f t="shared" si="20"/>
        <v>0</v>
      </c>
      <c r="T140" s="553"/>
      <c r="U140" s="85">
        <f t="shared" si="17"/>
        <v>6</v>
      </c>
      <c r="V140" s="574"/>
      <c r="W140" s="570"/>
      <c r="X140" s="570"/>
      <c r="Y140" s="570"/>
      <c r="Z140" s="570"/>
      <c r="AA140" s="570"/>
      <c r="AB140" s="571"/>
      <c r="AC140" s="570"/>
      <c r="AD140" s="572">
        <f t="shared" si="16"/>
        <v>0</v>
      </c>
      <c r="AE140" s="573"/>
      <c r="AK140" s="80"/>
      <c r="AL140" s="88"/>
      <c r="AM140" s="88"/>
      <c r="AR140" s="14"/>
    </row>
    <row r="141" spans="1:44" x14ac:dyDescent="0.25">
      <c r="A141" s="547"/>
      <c r="B141" s="548"/>
      <c r="C141" s="549"/>
      <c r="D141" s="555"/>
      <c r="E141" s="548"/>
      <c r="F141" s="548"/>
      <c r="G141" s="548"/>
      <c r="H141" s="551"/>
      <c r="I141" s="552"/>
      <c r="J141" s="319"/>
      <c r="K141" s="319"/>
      <c r="L141" s="319"/>
      <c r="M141" s="92">
        <f t="shared" si="18"/>
        <v>0</v>
      </c>
      <c r="N141" s="459"/>
      <c r="O141" s="92">
        <f t="shared" si="19"/>
        <v>0</v>
      </c>
      <c r="P141" s="319"/>
      <c r="Q141" s="549"/>
      <c r="R141" s="549"/>
      <c r="S141" s="568">
        <f t="shared" si="20"/>
        <v>0</v>
      </c>
      <c r="T141" s="553"/>
      <c r="U141" s="85">
        <f t="shared" si="17"/>
        <v>6</v>
      </c>
      <c r="V141" s="574"/>
      <c r="W141" s="570"/>
      <c r="X141" s="570"/>
      <c r="Y141" s="570"/>
      <c r="Z141" s="570"/>
      <c r="AA141" s="570"/>
      <c r="AB141" s="571"/>
      <c r="AC141" s="570"/>
      <c r="AD141" s="572">
        <f t="shared" si="16"/>
        <v>0</v>
      </c>
      <c r="AE141" s="573"/>
      <c r="AK141" s="80"/>
      <c r="AL141" s="88"/>
      <c r="AM141" s="88"/>
      <c r="AR141" s="14"/>
    </row>
    <row r="142" spans="1:44" x14ac:dyDescent="0.25">
      <c r="A142" s="547"/>
      <c r="B142" s="548"/>
      <c r="C142" s="549"/>
      <c r="D142" s="555"/>
      <c r="E142" s="548"/>
      <c r="F142" s="548"/>
      <c r="G142" s="548"/>
      <c r="H142" s="551"/>
      <c r="I142" s="552"/>
      <c r="J142" s="319"/>
      <c r="K142" s="319"/>
      <c r="L142" s="319"/>
      <c r="M142" s="92">
        <f t="shared" si="18"/>
        <v>0</v>
      </c>
      <c r="N142" s="459"/>
      <c r="O142" s="92">
        <f t="shared" si="19"/>
        <v>0</v>
      </c>
      <c r="P142" s="319"/>
      <c r="Q142" s="549"/>
      <c r="R142" s="549"/>
      <c r="S142" s="568">
        <f t="shared" si="20"/>
        <v>0</v>
      </c>
      <c r="T142" s="553"/>
      <c r="U142" s="85">
        <f t="shared" si="17"/>
        <v>6</v>
      </c>
      <c r="V142" s="574"/>
      <c r="W142" s="570"/>
      <c r="X142" s="570"/>
      <c r="Y142" s="570"/>
      <c r="Z142" s="570"/>
      <c r="AA142" s="570"/>
      <c r="AB142" s="571"/>
      <c r="AC142" s="570"/>
      <c r="AD142" s="572">
        <f t="shared" si="16"/>
        <v>0</v>
      </c>
      <c r="AE142" s="573"/>
      <c r="AK142" s="80"/>
      <c r="AL142" s="88"/>
      <c r="AM142" s="88"/>
      <c r="AR142" s="14"/>
    </row>
    <row r="143" spans="1:44" x14ac:dyDescent="0.25">
      <c r="A143" s="547"/>
      <c r="B143" s="548"/>
      <c r="C143" s="549"/>
      <c r="D143" s="555"/>
      <c r="E143" s="548"/>
      <c r="F143" s="548"/>
      <c r="G143" s="548"/>
      <c r="H143" s="551"/>
      <c r="I143" s="552"/>
      <c r="J143" s="319"/>
      <c r="K143" s="319"/>
      <c r="L143" s="319"/>
      <c r="M143" s="92">
        <f t="shared" si="18"/>
        <v>0</v>
      </c>
      <c r="N143" s="459"/>
      <c r="O143" s="92">
        <f t="shared" si="19"/>
        <v>0</v>
      </c>
      <c r="P143" s="319"/>
      <c r="Q143" s="549"/>
      <c r="R143" s="549"/>
      <c r="S143" s="568">
        <f t="shared" si="20"/>
        <v>0</v>
      </c>
      <c r="T143" s="553"/>
      <c r="U143" s="85">
        <f t="shared" si="17"/>
        <v>6</v>
      </c>
      <c r="V143" s="574"/>
      <c r="W143" s="570"/>
      <c r="X143" s="570"/>
      <c r="Y143" s="570"/>
      <c r="Z143" s="570"/>
      <c r="AA143" s="570"/>
      <c r="AB143" s="571"/>
      <c r="AC143" s="570"/>
      <c r="AD143" s="572">
        <f t="shared" si="16"/>
        <v>0</v>
      </c>
      <c r="AE143" s="573"/>
      <c r="AK143" s="80"/>
      <c r="AL143" s="88"/>
      <c r="AM143" s="88"/>
      <c r="AR143" s="14"/>
    </row>
    <row r="144" spans="1:44" x14ac:dyDescent="0.25">
      <c r="A144" s="547"/>
      <c r="B144" s="548"/>
      <c r="C144" s="549"/>
      <c r="D144" s="555"/>
      <c r="E144" s="548"/>
      <c r="F144" s="548"/>
      <c r="G144" s="548"/>
      <c r="H144" s="551"/>
      <c r="I144" s="552"/>
      <c r="J144" s="319"/>
      <c r="K144" s="319"/>
      <c r="L144" s="319"/>
      <c r="M144" s="92">
        <f t="shared" si="18"/>
        <v>0</v>
      </c>
      <c r="N144" s="459"/>
      <c r="O144" s="92">
        <f t="shared" si="19"/>
        <v>0</v>
      </c>
      <c r="P144" s="319"/>
      <c r="Q144" s="549"/>
      <c r="R144" s="549"/>
      <c r="S144" s="568">
        <f t="shared" si="20"/>
        <v>0</v>
      </c>
      <c r="T144" s="553"/>
      <c r="U144" s="85">
        <f t="shared" si="17"/>
        <v>6</v>
      </c>
      <c r="V144" s="574"/>
      <c r="W144" s="570"/>
      <c r="X144" s="570"/>
      <c r="Y144" s="570"/>
      <c r="Z144" s="570"/>
      <c r="AA144" s="570"/>
      <c r="AB144" s="571"/>
      <c r="AC144" s="570"/>
      <c r="AD144" s="572">
        <f t="shared" si="16"/>
        <v>0</v>
      </c>
      <c r="AE144" s="573"/>
      <c r="AK144" s="80"/>
      <c r="AL144" s="88"/>
      <c r="AM144" s="88"/>
      <c r="AR144" s="14"/>
    </row>
    <row r="145" spans="1:44" x14ac:dyDescent="0.25">
      <c r="A145" s="547"/>
      <c r="B145" s="548"/>
      <c r="C145" s="549"/>
      <c r="D145" s="555"/>
      <c r="E145" s="548"/>
      <c r="F145" s="548"/>
      <c r="G145" s="548"/>
      <c r="H145" s="551"/>
      <c r="I145" s="552"/>
      <c r="J145" s="319"/>
      <c r="K145" s="319"/>
      <c r="L145" s="319"/>
      <c r="M145" s="92">
        <f t="shared" si="18"/>
        <v>0</v>
      </c>
      <c r="N145" s="459"/>
      <c r="O145" s="92">
        <f t="shared" si="19"/>
        <v>0</v>
      </c>
      <c r="P145" s="319"/>
      <c r="Q145" s="549"/>
      <c r="R145" s="549"/>
      <c r="S145" s="568">
        <f t="shared" si="20"/>
        <v>0</v>
      </c>
      <c r="T145" s="553"/>
      <c r="U145" s="85">
        <f t="shared" si="17"/>
        <v>6</v>
      </c>
      <c r="V145" s="574"/>
      <c r="W145" s="570"/>
      <c r="X145" s="570"/>
      <c r="Y145" s="570"/>
      <c r="Z145" s="570"/>
      <c r="AA145" s="570"/>
      <c r="AB145" s="571"/>
      <c r="AC145" s="570"/>
      <c r="AD145" s="572">
        <f t="shared" si="16"/>
        <v>0</v>
      </c>
      <c r="AE145" s="573"/>
      <c r="AK145" s="80"/>
      <c r="AL145" s="88"/>
      <c r="AM145" s="88"/>
      <c r="AR145" s="14"/>
    </row>
    <row r="146" spans="1:44" x14ac:dyDescent="0.25">
      <c r="A146" s="547"/>
      <c r="B146" s="548"/>
      <c r="C146" s="549"/>
      <c r="D146" s="555"/>
      <c r="E146" s="548"/>
      <c r="F146" s="548"/>
      <c r="G146" s="548"/>
      <c r="H146" s="551"/>
      <c r="I146" s="552"/>
      <c r="J146" s="319"/>
      <c r="K146" s="319"/>
      <c r="L146" s="319"/>
      <c r="M146" s="92">
        <f t="shared" si="18"/>
        <v>0</v>
      </c>
      <c r="N146" s="459"/>
      <c r="O146" s="92">
        <f t="shared" si="19"/>
        <v>0</v>
      </c>
      <c r="P146" s="319"/>
      <c r="Q146" s="549"/>
      <c r="R146" s="549"/>
      <c r="S146" s="568">
        <f t="shared" si="20"/>
        <v>0</v>
      </c>
      <c r="T146" s="553"/>
      <c r="U146" s="85">
        <f t="shared" si="17"/>
        <v>6</v>
      </c>
      <c r="V146" s="574"/>
      <c r="W146" s="570"/>
      <c r="X146" s="570"/>
      <c r="Y146" s="570"/>
      <c r="Z146" s="570"/>
      <c r="AA146" s="570"/>
      <c r="AB146" s="571"/>
      <c r="AC146" s="570"/>
      <c r="AD146" s="572">
        <f t="shared" si="16"/>
        <v>0</v>
      </c>
      <c r="AE146" s="573"/>
      <c r="AK146" s="80"/>
      <c r="AL146" s="88"/>
      <c r="AM146" s="88"/>
      <c r="AR146" s="14"/>
    </row>
    <row r="147" spans="1:44" x14ac:dyDescent="0.25">
      <c r="A147" s="547"/>
      <c r="B147" s="548"/>
      <c r="C147" s="549"/>
      <c r="D147" s="555"/>
      <c r="E147" s="548"/>
      <c r="F147" s="548"/>
      <c r="G147" s="548"/>
      <c r="H147" s="551"/>
      <c r="I147" s="552"/>
      <c r="J147" s="319"/>
      <c r="K147" s="319"/>
      <c r="L147" s="319"/>
      <c r="M147" s="92">
        <f t="shared" si="18"/>
        <v>0</v>
      </c>
      <c r="N147" s="459"/>
      <c r="O147" s="92">
        <f t="shared" si="19"/>
        <v>0</v>
      </c>
      <c r="P147" s="319"/>
      <c r="Q147" s="549"/>
      <c r="R147" s="549"/>
      <c r="S147" s="568">
        <f t="shared" si="20"/>
        <v>0</v>
      </c>
      <c r="T147" s="553"/>
      <c r="U147" s="85">
        <f t="shared" si="17"/>
        <v>6</v>
      </c>
      <c r="V147" s="574"/>
      <c r="W147" s="570"/>
      <c r="X147" s="570"/>
      <c r="Y147" s="570"/>
      <c r="Z147" s="570"/>
      <c r="AA147" s="570"/>
      <c r="AB147" s="571"/>
      <c r="AC147" s="570"/>
      <c r="AD147" s="572">
        <f t="shared" si="16"/>
        <v>0</v>
      </c>
      <c r="AE147" s="573"/>
      <c r="AK147" s="80"/>
      <c r="AL147" s="88"/>
      <c r="AM147" s="88"/>
      <c r="AR147" s="14"/>
    </row>
    <row r="148" spans="1:44" x14ac:dyDescent="0.25">
      <c r="A148" s="547"/>
      <c r="B148" s="548"/>
      <c r="C148" s="549"/>
      <c r="D148" s="555"/>
      <c r="E148" s="548"/>
      <c r="F148" s="548"/>
      <c r="G148" s="548"/>
      <c r="H148" s="551"/>
      <c r="I148" s="552"/>
      <c r="J148" s="319"/>
      <c r="K148" s="319"/>
      <c r="L148" s="319"/>
      <c r="M148" s="92">
        <f t="shared" si="18"/>
        <v>0</v>
      </c>
      <c r="N148" s="459"/>
      <c r="O148" s="92">
        <f t="shared" si="19"/>
        <v>0</v>
      </c>
      <c r="P148" s="319"/>
      <c r="Q148" s="549"/>
      <c r="R148" s="549"/>
      <c r="S148" s="568">
        <f t="shared" si="20"/>
        <v>0</v>
      </c>
      <c r="T148" s="553"/>
      <c r="U148" s="85">
        <f t="shared" si="17"/>
        <v>6</v>
      </c>
      <c r="V148" s="574"/>
      <c r="W148" s="570"/>
      <c r="X148" s="570"/>
      <c r="Y148" s="570"/>
      <c r="Z148" s="570"/>
      <c r="AA148" s="570"/>
      <c r="AB148" s="571"/>
      <c r="AC148" s="570"/>
      <c r="AD148" s="572">
        <f t="shared" si="16"/>
        <v>0</v>
      </c>
      <c r="AE148" s="573"/>
      <c r="AK148" s="80"/>
      <c r="AL148" s="88"/>
      <c r="AM148" s="88"/>
      <c r="AR148" s="14"/>
    </row>
    <row r="149" spans="1:44" x14ac:dyDescent="0.25">
      <c r="A149" s="547"/>
      <c r="B149" s="548"/>
      <c r="C149" s="549"/>
      <c r="D149" s="555"/>
      <c r="E149" s="548"/>
      <c r="F149" s="548"/>
      <c r="G149" s="548"/>
      <c r="H149" s="551"/>
      <c r="I149" s="552"/>
      <c r="J149" s="319"/>
      <c r="K149" s="319"/>
      <c r="L149" s="319"/>
      <c r="M149" s="92">
        <f t="shared" si="18"/>
        <v>0</v>
      </c>
      <c r="N149" s="459"/>
      <c r="O149" s="92">
        <f t="shared" si="19"/>
        <v>0</v>
      </c>
      <c r="P149" s="319"/>
      <c r="Q149" s="549"/>
      <c r="R149" s="549"/>
      <c r="S149" s="568">
        <f t="shared" si="20"/>
        <v>0</v>
      </c>
      <c r="T149" s="553"/>
      <c r="U149" s="85">
        <f t="shared" si="17"/>
        <v>6</v>
      </c>
      <c r="V149" s="574"/>
      <c r="W149" s="570"/>
      <c r="X149" s="570"/>
      <c r="Y149" s="570"/>
      <c r="Z149" s="570"/>
      <c r="AA149" s="570"/>
      <c r="AB149" s="571"/>
      <c r="AC149" s="570"/>
      <c r="AD149" s="572">
        <f t="shared" si="16"/>
        <v>0</v>
      </c>
      <c r="AE149" s="573"/>
      <c r="AK149" s="80"/>
      <c r="AL149" s="88"/>
      <c r="AM149" s="88"/>
      <c r="AR149" s="14"/>
    </row>
    <row r="150" spans="1:44" x14ac:dyDescent="0.25">
      <c r="A150" s="547"/>
      <c r="B150" s="548"/>
      <c r="C150" s="549"/>
      <c r="D150" s="555"/>
      <c r="E150" s="548"/>
      <c r="F150" s="548"/>
      <c r="G150" s="548"/>
      <c r="H150" s="551"/>
      <c r="I150" s="552"/>
      <c r="J150" s="319"/>
      <c r="K150" s="319"/>
      <c r="L150" s="319"/>
      <c r="M150" s="92">
        <f t="shared" si="18"/>
        <v>0</v>
      </c>
      <c r="N150" s="459"/>
      <c r="O150" s="92">
        <f t="shared" si="19"/>
        <v>0</v>
      </c>
      <c r="P150" s="319"/>
      <c r="Q150" s="549"/>
      <c r="R150" s="549"/>
      <c r="S150" s="568">
        <f t="shared" si="20"/>
        <v>0</v>
      </c>
      <c r="T150" s="553"/>
      <c r="U150" s="85">
        <f t="shared" ref="U150:U213" si="21">COUNTIF(V150:AA150,"")</f>
        <v>6</v>
      </c>
      <c r="V150" s="574"/>
      <c r="W150" s="570"/>
      <c r="X150" s="570"/>
      <c r="Y150" s="570"/>
      <c r="Z150" s="570"/>
      <c r="AA150" s="570"/>
      <c r="AB150" s="571"/>
      <c r="AC150" s="570"/>
      <c r="AD150" s="572">
        <f t="shared" si="16"/>
        <v>0</v>
      </c>
      <c r="AE150" s="573"/>
      <c r="AK150" s="80"/>
      <c r="AL150" s="88"/>
      <c r="AM150" s="88"/>
      <c r="AR150" s="14"/>
    </row>
    <row r="151" spans="1:44" x14ac:dyDescent="0.25">
      <c r="A151" s="547"/>
      <c r="B151" s="548"/>
      <c r="C151" s="549"/>
      <c r="D151" s="555"/>
      <c r="E151" s="548"/>
      <c r="F151" s="548"/>
      <c r="G151" s="548"/>
      <c r="H151" s="551"/>
      <c r="I151" s="552"/>
      <c r="J151" s="319"/>
      <c r="K151" s="319"/>
      <c r="L151" s="319"/>
      <c r="M151" s="92">
        <f t="shared" si="18"/>
        <v>0</v>
      </c>
      <c r="N151" s="459"/>
      <c r="O151" s="92">
        <f t="shared" si="19"/>
        <v>0</v>
      </c>
      <c r="P151" s="319"/>
      <c r="Q151" s="549"/>
      <c r="R151" s="549"/>
      <c r="S151" s="568">
        <f t="shared" si="20"/>
        <v>0</v>
      </c>
      <c r="T151" s="553"/>
      <c r="U151" s="85">
        <f t="shared" si="21"/>
        <v>6</v>
      </c>
      <c r="V151" s="574"/>
      <c r="W151" s="570"/>
      <c r="X151" s="570"/>
      <c r="Y151" s="570"/>
      <c r="Z151" s="570"/>
      <c r="AA151" s="570"/>
      <c r="AB151" s="571"/>
      <c r="AC151" s="570"/>
      <c r="AD151" s="572">
        <f t="shared" si="16"/>
        <v>0</v>
      </c>
      <c r="AE151" s="573"/>
      <c r="AK151" s="80"/>
      <c r="AL151" s="88"/>
      <c r="AM151" s="88"/>
      <c r="AR151" s="14"/>
    </row>
    <row r="152" spans="1:44" x14ac:dyDescent="0.25">
      <c r="A152" s="547"/>
      <c r="B152" s="548"/>
      <c r="C152" s="549"/>
      <c r="D152" s="555"/>
      <c r="E152" s="548"/>
      <c r="F152" s="548"/>
      <c r="G152" s="548"/>
      <c r="H152" s="551"/>
      <c r="I152" s="552"/>
      <c r="J152" s="319"/>
      <c r="K152" s="319"/>
      <c r="L152" s="319"/>
      <c r="M152" s="92">
        <f t="shared" si="18"/>
        <v>0</v>
      </c>
      <c r="N152" s="459"/>
      <c r="O152" s="92">
        <f t="shared" si="19"/>
        <v>0</v>
      </c>
      <c r="P152" s="319"/>
      <c r="Q152" s="549"/>
      <c r="R152" s="549"/>
      <c r="S152" s="568">
        <f t="shared" si="20"/>
        <v>0</v>
      </c>
      <c r="T152" s="553"/>
      <c r="U152" s="85">
        <f t="shared" si="21"/>
        <v>6</v>
      </c>
      <c r="V152" s="574"/>
      <c r="W152" s="570"/>
      <c r="X152" s="570"/>
      <c r="Y152" s="570"/>
      <c r="Z152" s="570"/>
      <c r="AA152" s="570"/>
      <c r="AB152" s="571"/>
      <c r="AC152" s="570"/>
      <c r="AD152" s="572">
        <f t="shared" si="16"/>
        <v>0</v>
      </c>
      <c r="AE152" s="573"/>
      <c r="AK152" s="80"/>
      <c r="AL152" s="88"/>
      <c r="AM152" s="88"/>
      <c r="AR152" s="14"/>
    </row>
    <row r="153" spans="1:44" x14ac:dyDescent="0.25">
      <c r="A153" s="547"/>
      <c r="B153" s="548"/>
      <c r="C153" s="549"/>
      <c r="D153" s="555"/>
      <c r="E153" s="548"/>
      <c r="F153" s="548"/>
      <c r="G153" s="548"/>
      <c r="H153" s="551"/>
      <c r="I153" s="552"/>
      <c r="J153" s="319"/>
      <c r="K153" s="319"/>
      <c r="L153" s="319"/>
      <c r="M153" s="92">
        <f t="shared" si="18"/>
        <v>0</v>
      </c>
      <c r="N153" s="459"/>
      <c r="O153" s="92">
        <f t="shared" si="19"/>
        <v>0</v>
      </c>
      <c r="P153" s="319"/>
      <c r="Q153" s="549"/>
      <c r="R153" s="549"/>
      <c r="S153" s="568">
        <f t="shared" si="20"/>
        <v>0</v>
      </c>
      <c r="T153" s="553"/>
      <c r="U153" s="85">
        <f t="shared" si="21"/>
        <v>6</v>
      </c>
      <c r="V153" s="574"/>
      <c r="W153" s="570"/>
      <c r="X153" s="570"/>
      <c r="Y153" s="570"/>
      <c r="Z153" s="570"/>
      <c r="AA153" s="570"/>
      <c r="AB153" s="571"/>
      <c r="AC153" s="570"/>
      <c r="AD153" s="572">
        <f t="shared" si="16"/>
        <v>0</v>
      </c>
      <c r="AE153" s="573"/>
      <c r="AK153" s="80"/>
      <c r="AL153" s="88"/>
      <c r="AM153" s="88"/>
      <c r="AR153" s="14"/>
    </row>
    <row r="154" spans="1:44" x14ac:dyDescent="0.25">
      <c r="A154" s="547"/>
      <c r="B154" s="548"/>
      <c r="C154" s="549"/>
      <c r="D154" s="555"/>
      <c r="E154" s="548"/>
      <c r="F154" s="548"/>
      <c r="G154" s="548"/>
      <c r="H154" s="551"/>
      <c r="I154" s="552"/>
      <c r="J154" s="319"/>
      <c r="K154" s="319"/>
      <c r="L154" s="319"/>
      <c r="M154" s="92">
        <f t="shared" si="18"/>
        <v>0</v>
      </c>
      <c r="N154" s="459"/>
      <c r="O154" s="92">
        <f t="shared" si="19"/>
        <v>0</v>
      </c>
      <c r="P154" s="319"/>
      <c r="Q154" s="549"/>
      <c r="R154" s="549"/>
      <c r="S154" s="568">
        <f t="shared" si="20"/>
        <v>0</v>
      </c>
      <c r="T154" s="553"/>
      <c r="U154" s="85">
        <f t="shared" si="21"/>
        <v>6</v>
      </c>
      <c r="V154" s="574"/>
      <c r="W154" s="570"/>
      <c r="X154" s="570"/>
      <c r="Y154" s="570"/>
      <c r="Z154" s="570"/>
      <c r="AA154" s="570"/>
      <c r="AB154" s="571"/>
      <c r="AC154" s="570"/>
      <c r="AD154" s="572">
        <f t="shared" si="16"/>
        <v>0</v>
      </c>
      <c r="AE154" s="573"/>
      <c r="AK154" s="80"/>
      <c r="AL154" s="88"/>
      <c r="AM154" s="88"/>
      <c r="AR154" s="14"/>
    </row>
    <row r="155" spans="1:44" x14ac:dyDescent="0.25">
      <c r="A155" s="547"/>
      <c r="B155" s="548"/>
      <c r="C155" s="549"/>
      <c r="D155" s="555"/>
      <c r="E155" s="548"/>
      <c r="F155" s="548"/>
      <c r="G155" s="548"/>
      <c r="H155" s="551"/>
      <c r="I155" s="552"/>
      <c r="J155" s="319"/>
      <c r="K155" s="319"/>
      <c r="L155" s="319"/>
      <c r="M155" s="92">
        <f t="shared" si="18"/>
        <v>0</v>
      </c>
      <c r="N155" s="459"/>
      <c r="O155" s="92">
        <f t="shared" si="19"/>
        <v>0</v>
      </c>
      <c r="P155" s="319"/>
      <c r="Q155" s="549"/>
      <c r="R155" s="549"/>
      <c r="S155" s="568">
        <f t="shared" si="20"/>
        <v>0</v>
      </c>
      <c r="T155" s="553"/>
      <c r="U155" s="85">
        <f t="shared" si="21"/>
        <v>6</v>
      </c>
      <c r="V155" s="574"/>
      <c r="W155" s="570"/>
      <c r="X155" s="570"/>
      <c r="Y155" s="570"/>
      <c r="Z155" s="570"/>
      <c r="AA155" s="570"/>
      <c r="AB155" s="571"/>
      <c r="AC155" s="570"/>
      <c r="AD155" s="572">
        <f t="shared" si="16"/>
        <v>0</v>
      </c>
      <c r="AE155" s="573"/>
      <c r="AK155" s="80"/>
      <c r="AL155" s="88"/>
      <c r="AM155" s="88"/>
      <c r="AR155" s="14"/>
    </row>
    <row r="156" spans="1:44" x14ac:dyDescent="0.25">
      <c r="A156" s="547"/>
      <c r="B156" s="548"/>
      <c r="C156" s="549"/>
      <c r="D156" s="555"/>
      <c r="E156" s="548"/>
      <c r="F156" s="548"/>
      <c r="G156" s="548"/>
      <c r="H156" s="551"/>
      <c r="I156" s="552"/>
      <c r="J156" s="319"/>
      <c r="K156" s="319"/>
      <c r="L156" s="319"/>
      <c r="M156" s="92">
        <f t="shared" si="18"/>
        <v>0</v>
      </c>
      <c r="N156" s="459"/>
      <c r="O156" s="92">
        <f t="shared" si="19"/>
        <v>0</v>
      </c>
      <c r="P156" s="319"/>
      <c r="Q156" s="549"/>
      <c r="R156" s="549"/>
      <c r="S156" s="568">
        <f t="shared" si="20"/>
        <v>0</v>
      </c>
      <c r="T156" s="553"/>
      <c r="U156" s="85">
        <f t="shared" si="21"/>
        <v>6</v>
      </c>
      <c r="V156" s="574"/>
      <c r="W156" s="570"/>
      <c r="X156" s="570"/>
      <c r="Y156" s="570"/>
      <c r="Z156" s="570"/>
      <c r="AA156" s="570"/>
      <c r="AB156" s="571"/>
      <c r="AC156" s="570"/>
      <c r="AD156" s="572">
        <f t="shared" si="16"/>
        <v>0</v>
      </c>
      <c r="AE156" s="573"/>
      <c r="AK156" s="80"/>
      <c r="AL156" s="88"/>
      <c r="AM156" s="88"/>
      <c r="AR156" s="14"/>
    </row>
    <row r="157" spans="1:44" x14ac:dyDescent="0.25">
      <c r="A157" s="547"/>
      <c r="B157" s="548"/>
      <c r="C157" s="549"/>
      <c r="D157" s="555"/>
      <c r="E157" s="548"/>
      <c r="F157" s="548"/>
      <c r="G157" s="548"/>
      <c r="H157" s="551"/>
      <c r="I157" s="552"/>
      <c r="J157" s="319"/>
      <c r="K157" s="319"/>
      <c r="L157" s="319"/>
      <c r="M157" s="92">
        <f t="shared" si="18"/>
        <v>0</v>
      </c>
      <c r="N157" s="459"/>
      <c r="O157" s="92">
        <f t="shared" si="19"/>
        <v>0</v>
      </c>
      <c r="P157" s="319"/>
      <c r="Q157" s="549"/>
      <c r="R157" s="549"/>
      <c r="S157" s="568">
        <f t="shared" si="20"/>
        <v>0</v>
      </c>
      <c r="T157" s="553"/>
      <c r="U157" s="85">
        <f t="shared" si="21"/>
        <v>6</v>
      </c>
      <c r="V157" s="574"/>
      <c r="W157" s="570"/>
      <c r="X157" s="570"/>
      <c r="Y157" s="570"/>
      <c r="Z157" s="570"/>
      <c r="AA157" s="570"/>
      <c r="AB157" s="571"/>
      <c r="AC157" s="570"/>
      <c r="AD157" s="572">
        <f t="shared" si="16"/>
        <v>0</v>
      </c>
      <c r="AE157" s="573"/>
      <c r="AK157" s="80"/>
      <c r="AL157" s="88"/>
      <c r="AM157" s="88"/>
      <c r="AR157" s="14"/>
    </row>
    <row r="158" spans="1:44" x14ac:dyDescent="0.25">
      <c r="A158" s="547"/>
      <c r="B158" s="548"/>
      <c r="C158" s="549"/>
      <c r="D158" s="555"/>
      <c r="E158" s="548"/>
      <c r="F158" s="548"/>
      <c r="G158" s="548"/>
      <c r="H158" s="551"/>
      <c r="I158" s="552"/>
      <c r="J158" s="319"/>
      <c r="K158" s="319"/>
      <c r="L158" s="319"/>
      <c r="M158" s="92">
        <f t="shared" si="18"/>
        <v>0</v>
      </c>
      <c r="N158" s="459"/>
      <c r="O158" s="92">
        <f t="shared" si="19"/>
        <v>0</v>
      </c>
      <c r="P158" s="319"/>
      <c r="Q158" s="549"/>
      <c r="R158" s="549"/>
      <c r="S158" s="568">
        <f t="shared" si="20"/>
        <v>0</v>
      </c>
      <c r="T158" s="553"/>
      <c r="U158" s="85">
        <f t="shared" si="21"/>
        <v>6</v>
      </c>
      <c r="V158" s="574"/>
      <c r="W158" s="570"/>
      <c r="X158" s="570"/>
      <c r="Y158" s="570"/>
      <c r="Z158" s="570"/>
      <c r="AA158" s="570"/>
      <c r="AB158" s="571"/>
      <c r="AC158" s="570"/>
      <c r="AD158" s="572">
        <f t="shared" si="16"/>
        <v>0</v>
      </c>
      <c r="AE158" s="573"/>
      <c r="AK158" s="80"/>
      <c r="AL158" s="88"/>
      <c r="AM158" s="88"/>
      <c r="AR158" s="14"/>
    </row>
    <row r="159" spans="1:44" x14ac:dyDescent="0.25">
      <c r="A159" s="547"/>
      <c r="B159" s="548"/>
      <c r="C159" s="549"/>
      <c r="D159" s="555"/>
      <c r="E159" s="548"/>
      <c r="F159" s="548"/>
      <c r="G159" s="548"/>
      <c r="H159" s="551"/>
      <c r="I159" s="552"/>
      <c r="J159" s="319"/>
      <c r="K159" s="319"/>
      <c r="L159" s="319"/>
      <c r="M159" s="92">
        <f t="shared" si="18"/>
        <v>0</v>
      </c>
      <c r="N159" s="459"/>
      <c r="O159" s="92">
        <f t="shared" si="19"/>
        <v>0</v>
      </c>
      <c r="P159" s="319"/>
      <c r="Q159" s="549"/>
      <c r="R159" s="549"/>
      <c r="S159" s="568">
        <f t="shared" si="20"/>
        <v>0</v>
      </c>
      <c r="T159" s="553"/>
      <c r="U159" s="85">
        <f t="shared" si="21"/>
        <v>6</v>
      </c>
      <c r="V159" s="574"/>
      <c r="W159" s="570"/>
      <c r="X159" s="570"/>
      <c r="Y159" s="570"/>
      <c r="Z159" s="570"/>
      <c r="AA159" s="570"/>
      <c r="AB159" s="571"/>
      <c r="AC159" s="570"/>
      <c r="AD159" s="572">
        <f t="shared" si="16"/>
        <v>0</v>
      </c>
      <c r="AE159" s="573"/>
      <c r="AK159" s="80"/>
      <c r="AL159" s="88"/>
      <c r="AM159" s="88"/>
      <c r="AR159" s="14"/>
    </row>
    <row r="160" spans="1:44" x14ac:dyDescent="0.25">
      <c r="A160" s="547"/>
      <c r="B160" s="548"/>
      <c r="C160" s="549"/>
      <c r="D160" s="555"/>
      <c r="E160" s="548"/>
      <c r="F160" s="548"/>
      <c r="G160" s="548"/>
      <c r="H160" s="551"/>
      <c r="I160" s="552"/>
      <c r="J160" s="319"/>
      <c r="K160" s="319"/>
      <c r="L160" s="319"/>
      <c r="M160" s="92">
        <f t="shared" si="18"/>
        <v>0</v>
      </c>
      <c r="N160" s="459"/>
      <c r="O160" s="92">
        <f t="shared" si="19"/>
        <v>0</v>
      </c>
      <c r="P160" s="319"/>
      <c r="Q160" s="549"/>
      <c r="R160" s="549"/>
      <c r="S160" s="568">
        <f t="shared" si="20"/>
        <v>0</v>
      </c>
      <c r="T160" s="553"/>
      <c r="U160" s="85">
        <f t="shared" si="21"/>
        <v>6</v>
      </c>
      <c r="V160" s="574"/>
      <c r="W160" s="570"/>
      <c r="X160" s="570"/>
      <c r="Y160" s="570"/>
      <c r="Z160" s="570"/>
      <c r="AA160" s="570"/>
      <c r="AB160" s="571"/>
      <c r="AC160" s="570"/>
      <c r="AD160" s="572">
        <f t="shared" si="16"/>
        <v>0</v>
      </c>
      <c r="AE160" s="573"/>
      <c r="AK160" s="80"/>
      <c r="AL160" s="88"/>
      <c r="AM160" s="88"/>
      <c r="AR160" s="14"/>
    </row>
    <row r="161" spans="1:44" x14ac:dyDescent="0.25">
      <c r="A161" s="547"/>
      <c r="B161" s="548"/>
      <c r="C161" s="549"/>
      <c r="D161" s="555"/>
      <c r="E161" s="548"/>
      <c r="F161" s="548"/>
      <c r="G161" s="548"/>
      <c r="H161" s="551"/>
      <c r="I161" s="552"/>
      <c r="J161" s="319"/>
      <c r="K161" s="319"/>
      <c r="L161" s="319"/>
      <c r="M161" s="92">
        <f t="shared" si="18"/>
        <v>0</v>
      </c>
      <c r="N161" s="459"/>
      <c r="O161" s="92">
        <f t="shared" si="19"/>
        <v>0</v>
      </c>
      <c r="P161" s="319"/>
      <c r="Q161" s="549"/>
      <c r="R161" s="549"/>
      <c r="S161" s="568">
        <f t="shared" si="20"/>
        <v>0</v>
      </c>
      <c r="T161" s="553"/>
      <c r="U161" s="85">
        <f t="shared" si="21"/>
        <v>6</v>
      </c>
      <c r="V161" s="574"/>
      <c r="W161" s="570"/>
      <c r="X161" s="570"/>
      <c r="Y161" s="570"/>
      <c r="Z161" s="570"/>
      <c r="AA161" s="570"/>
      <c r="AB161" s="571"/>
      <c r="AC161" s="570"/>
      <c r="AD161" s="572">
        <f t="shared" si="16"/>
        <v>0</v>
      </c>
      <c r="AE161" s="573"/>
      <c r="AK161" s="80"/>
      <c r="AL161" s="88"/>
      <c r="AM161" s="88"/>
      <c r="AR161" s="14"/>
    </row>
    <row r="162" spans="1:44" x14ac:dyDescent="0.25">
      <c r="A162" s="547"/>
      <c r="B162" s="548"/>
      <c r="C162" s="549"/>
      <c r="D162" s="555"/>
      <c r="E162" s="548"/>
      <c r="F162" s="548"/>
      <c r="G162" s="548"/>
      <c r="H162" s="551"/>
      <c r="I162" s="552"/>
      <c r="J162" s="319"/>
      <c r="K162" s="319"/>
      <c r="L162" s="319"/>
      <c r="M162" s="92">
        <f t="shared" si="18"/>
        <v>0</v>
      </c>
      <c r="N162" s="459"/>
      <c r="O162" s="92">
        <f t="shared" si="19"/>
        <v>0</v>
      </c>
      <c r="P162" s="319"/>
      <c r="Q162" s="549"/>
      <c r="R162" s="549"/>
      <c r="S162" s="568">
        <f t="shared" si="20"/>
        <v>0</v>
      </c>
      <c r="T162" s="553"/>
      <c r="U162" s="85">
        <f t="shared" si="21"/>
        <v>6</v>
      </c>
      <c r="V162" s="574"/>
      <c r="W162" s="570"/>
      <c r="X162" s="570"/>
      <c r="Y162" s="570"/>
      <c r="Z162" s="570"/>
      <c r="AA162" s="570"/>
      <c r="AB162" s="571"/>
      <c r="AC162" s="570"/>
      <c r="AD162" s="572">
        <f t="shared" si="16"/>
        <v>0</v>
      </c>
      <c r="AE162" s="573"/>
      <c r="AK162" s="80"/>
      <c r="AL162" s="88"/>
      <c r="AM162" s="88"/>
      <c r="AR162" s="14"/>
    </row>
    <row r="163" spans="1:44" x14ac:dyDescent="0.25">
      <c r="A163" s="547"/>
      <c r="B163" s="548"/>
      <c r="C163" s="549"/>
      <c r="D163" s="555"/>
      <c r="E163" s="548"/>
      <c r="F163" s="548"/>
      <c r="G163" s="548"/>
      <c r="H163" s="551"/>
      <c r="I163" s="552"/>
      <c r="J163" s="319"/>
      <c r="K163" s="319"/>
      <c r="L163" s="319"/>
      <c r="M163" s="92">
        <f t="shared" si="18"/>
        <v>0</v>
      </c>
      <c r="N163" s="459"/>
      <c r="O163" s="92">
        <f t="shared" si="19"/>
        <v>0</v>
      </c>
      <c r="P163" s="319"/>
      <c r="Q163" s="549"/>
      <c r="R163" s="549"/>
      <c r="S163" s="568">
        <f t="shared" si="20"/>
        <v>0</v>
      </c>
      <c r="T163" s="553"/>
      <c r="U163" s="85">
        <f t="shared" si="21"/>
        <v>6</v>
      </c>
      <c r="V163" s="574"/>
      <c r="W163" s="570"/>
      <c r="X163" s="570"/>
      <c r="Y163" s="570"/>
      <c r="Z163" s="570"/>
      <c r="AA163" s="570"/>
      <c r="AB163" s="571"/>
      <c r="AC163" s="570"/>
      <c r="AD163" s="572">
        <f t="shared" si="16"/>
        <v>0</v>
      </c>
      <c r="AE163" s="573"/>
      <c r="AK163" s="80"/>
      <c r="AL163" s="88"/>
      <c r="AM163" s="88"/>
      <c r="AR163" s="14"/>
    </row>
    <row r="164" spans="1:44" x14ac:dyDescent="0.25">
      <c r="A164" s="547"/>
      <c r="B164" s="548"/>
      <c r="C164" s="549"/>
      <c r="D164" s="555"/>
      <c r="E164" s="548"/>
      <c r="F164" s="548"/>
      <c r="G164" s="548"/>
      <c r="H164" s="551"/>
      <c r="I164" s="552"/>
      <c r="J164" s="319"/>
      <c r="K164" s="319"/>
      <c r="L164" s="319"/>
      <c r="M164" s="92">
        <f t="shared" si="18"/>
        <v>0</v>
      </c>
      <c r="N164" s="459"/>
      <c r="O164" s="92">
        <f t="shared" si="19"/>
        <v>0</v>
      </c>
      <c r="P164" s="319"/>
      <c r="Q164" s="549"/>
      <c r="R164" s="549"/>
      <c r="S164" s="568">
        <f t="shared" si="20"/>
        <v>0</v>
      </c>
      <c r="T164" s="553"/>
      <c r="U164" s="85">
        <f t="shared" si="21"/>
        <v>6</v>
      </c>
      <c r="V164" s="574"/>
      <c r="W164" s="570"/>
      <c r="X164" s="570"/>
      <c r="Y164" s="570"/>
      <c r="Z164" s="570"/>
      <c r="AA164" s="570"/>
      <c r="AB164" s="571"/>
      <c r="AC164" s="570"/>
      <c r="AD164" s="572">
        <f t="shared" si="16"/>
        <v>0</v>
      </c>
      <c r="AE164" s="573"/>
      <c r="AK164" s="80"/>
      <c r="AL164" s="88"/>
      <c r="AM164" s="88"/>
      <c r="AR164" s="14"/>
    </row>
    <row r="165" spans="1:44" x14ac:dyDescent="0.25">
      <c r="A165" s="547"/>
      <c r="B165" s="548"/>
      <c r="C165" s="549"/>
      <c r="D165" s="555"/>
      <c r="E165" s="548"/>
      <c r="F165" s="548"/>
      <c r="G165" s="548"/>
      <c r="H165" s="551"/>
      <c r="I165" s="552"/>
      <c r="J165" s="319"/>
      <c r="K165" s="319"/>
      <c r="L165" s="319"/>
      <c r="M165" s="92">
        <f t="shared" si="18"/>
        <v>0</v>
      </c>
      <c r="N165" s="459"/>
      <c r="O165" s="92">
        <f t="shared" si="19"/>
        <v>0</v>
      </c>
      <c r="P165" s="319"/>
      <c r="Q165" s="549"/>
      <c r="R165" s="549"/>
      <c r="S165" s="568">
        <f t="shared" si="20"/>
        <v>0</v>
      </c>
      <c r="T165" s="553"/>
      <c r="U165" s="85">
        <f t="shared" si="21"/>
        <v>6</v>
      </c>
      <c r="V165" s="574"/>
      <c r="W165" s="570"/>
      <c r="X165" s="570"/>
      <c r="Y165" s="570"/>
      <c r="Z165" s="570"/>
      <c r="AA165" s="570"/>
      <c r="AB165" s="571"/>
      <c r="AC165" s="570"/>
      <c r="AD165" s="572">
        <f t="shared" si="16"/>
        <v>0</v>
      </c>
      <c r="AE165" s="573"/>
      <c r="AK165" s="80"/>
      <c r="AL165" s="88"/>
      <c r="AM165" s="88"/>
      <c r="AR165" s="14"/>
    </row>
    <row r="166" spans="1:44" x14ac:dyDescent="0.25">
      <c r="A166" s="547"/>
      <c r="B166" s="548"/>
      <c r="C166" s="549"/>
      <c r="D166" s="555"/>
      <c r="E166" s="548"/>
      <c r="F166" s="548"/>
      <c r="G166" s="548"/>
      <c r="H166" s="551"/>
      <c r="I166" s="552"/>
      <c r="J166" s="319"/>
      <c r="K166" s="319"/>
      <c r="L166" s="319"/>
      <c r="M166" s="92">
        <f t="shared" si="18"/>
        <v>0</v>
      </c>
      <c r="N166" s="459"/>
      <c r="O166" s="92">
        <f t="shared" si="19"/>
        <v>0</v>
      </c>
      <c r="P166" s="319"/>
      <c r="Q166" s="549"/>
      <c r="R166" s="549"/>
      <c r="S166" s="568">
        <f t="shared" si="20"/>
        <v>0</v>
      </c>
      <c r="T166" s="553"/>
      <c r="U166" s="85">
        <f t="shared" si="21"/>
        <v>6</v>
      </c>
      <c r="V166" s="574"/>
      <c r="W166" s="570"/>
      <c r="X166" s="570"/>
      <c r="Y166" s="570"/>
      <c r="Z166" s="570"/>
      <c r="AA166" s="570"/>
      <c r="AB166" s="571"/>
      <c r="AC166" s="570"/>
      <c r="AD166" s="572">
        <f t="shared" si="16"/>
        <v>0</v>
      </c>
      <c r="AE166" s="573"/>
      <c r="AK166" s="80"/>
      <c r="AL166" s="88"/>
      <c r="AM166" s="88"/>
      <c r="AR166" s="14"/>
    </row>
    <row r="167" spans="1:44" x14ac:dyDescent="0.25">
      <c r="A167" s="547"/>
      <c r="B167" s="548"/>
      <c r="C167" s="549"/>
      <c r="D167" s="555"/>
      <c r="E167" s="548"/>
      <c r="F167" s="548"/>
      <c r="G167" s="548"/>
      <c r="H167" s="551"/>
      <c r="I167" s="552"/>
      <c r="J167" s="319"/>
      <c r="K167" s="319"/>
      <c r="L167" s="319"/>
      <c r="M167" s="92">
        <f t="shared" si="18"/>
        <v>0</v>
      </c>
      <c r="N167" s="459"/>
      <c r="O167" s="92">
        <f t="shared" si="19"/>
        <v>0</v>
      </c>
      <c r="P167" s="319"/>
      <c r="Q167" s="549"/>
      <c r="R167" s="549"/>
      <c r="S167" s="568">
        <f t="shared" si="20"/>
        <v>0</v>
      </c>
      <c r="T167" s="553"/>
      <c r="U167" s="85">
        <f t="shared" si="21"/>
        <v>6</v>
      </c>
      <c r="V167" s="574"/>
      <c r="W167" s="570"/>
      <c r="X167" s="570"/>
      <c r="Y167" s="570"/>
      <c r="Z167" s="570"/>
      <c r="AA167" s="570"/>
      <c r="AB167" s="571"/>
      <c r="AC167" s="570"/>
      <c r="AD167" s="572">
        <f t="shared" si="16"/>
        <v>0</v>
      </c>
      <c r="AE167" s="573"/>
      <c r="AK167" s="80"/>
      <c r="AL167" s="88"/>
      <c r="AM167" s="88"/>
      <c r="AR167" s="14"/>
    </row>
    <row r="168" spans="1:44" x14ac:dyDescent="0.25">
      <c r="A168" s="547"/>
      <c r="B168" s="548"/>
      <c r="C168" s="549"/>
      <c r="D168" s="555"/>
      <c r="E168" s="548"/>
      <c r="F168" s="548"/>
      <c r="G168" s="548"/>
      <c r="H168" s="551"/>
      <c r="I168" s="552"/>
      <c r="J168" s="319"/>
      <c r="K168" s="319"/>
      <c r="L168" s="319"/>
      <c r="M168" s="92">
        <f t="shared" si="18"/>
        <v>0</v>
      </c>
      <c r="N168" s="459"/>
      <c r="O168" s="92">
        <f t="shared" si="19"/>
        <v>0</v>
      </c>
      <c r="P168" s="319"/>
      <c r="Q168" s="549"/>
      <c r="R168" s="549"/>
      <c r="S168" s="568">
        <f t="shared" si="20"/>
        <v>0</v>
      </c>
      <c r="T168" s="553"/>
      <c r="U168" s="85">
        <f t="shared" si="21"/>
        <v>6</v>
      </c>
      <c r="V168" s="574"/>
      <c r="W168" s="570"/>
      <c r="X168" s="570"/>
      <c r="Y168" s="570"/>
      <c r="Z168" s="570"/>
      <c r="AA168" s="570"/>
      <c r="AB168" s="571"/>
      <c r="AC168" s="570"/>
      <c r="AD168" s="572">
        <f t="shared" si="16"/>
        <v>0</v>
      </c>
      <c r="AE168" s="573"/>
      <c r="AK168" s="80"/>
      <c r="AL168" s="88"/>
      <c r="AM168" s="88"/>
      <c r="AR168" s="14"/>
    </row>
    <row r="169" spans="1:44" x14ac:dyDescent="0.25">
      <c r="A169" s="547"/>
      <c r="B169" s="548"/>
      <c r="C169" s="549"/>
      <c r="D169" s="555"/>
      <c r="E169" s="548"/>
      <c r="F169" s="548"/>
      <c r="G169" s="548"/>
      <c r="H169" s="551"/>
      <c r="I169" s="552"/>
      <c r="J169" s="319"/>
      <c r="K169" s="319"/>
      <c r="L169" s="319"/>
      <c r="M169" s="92">
        <f t="shared" si="18"/>
        <v>0</v>
      </c>
      <c r="N169" s="459"/>
      <c r="O169" s="92">
        <f t="shared" si="19"/>
        <v>0</v>
      </c>
      <c r="P169" s="319"/>
      <c r="Q169" s="549"/>
      <c r="R169" s="549"/>
      <c r="S169" s="568">
        <f t="shared" si="20"/>
        <v>0</v>
      </c>
      <c r="T169" s="553"/>
      <c r="U169" s="85">
        <f t="shared" si="21"/>
        <v>6</v>
      </c>
      <c r="V169" s="574"/>
      <c r="W169" s="570"/>
      <c r="X169" s="570"/>
      <c r="Y169" s="570"/>
      <c r="Z169" s="570"/>
      <c r="AA169" s="570"/>
      <c r="AB169" s="571"/>
      <c r="AC169" s="570"/>
      <c r="AD169" s="572">
        <f t="shared" si="16"/>
        <v>0</v>
      </c>
      <c r="AE169" s="573"/>
      <c r="AK169" s="80"/>
      <c r="AL169" s="88"/>
      <c r="AM169" s="88"/>
      <c r="AR169" s="14"/>
    </row>
    <row r="170" spans="1:44" x14ac:dyDescent="0.25">
      <c r="A170" s="547"/>
      <c r="B170" s="548"/>
      <c r="C170" s="549"/>
      <c r="D170" s="555"/>
      <c r="E170" s="548"/>
      <c r="F170" s="548"/>
      <c r="G170" s="548"/>
      <c r="H170" s="551"/>
      <c r="I170" s="552"/>
      <c r="J170" s="319"/>
      <c r="K170" s="319"/>
      <c r="L170" s="319"/>
      <c r="M170" s="92">
        <f t="shared" si="18"/>
        <v>0</v>
      </c>
      <c r="N170" s="459"/>
      <c r="O170" s="92">
        <f t="shared" si="19"/>
        <v>0</v>
      </c>
      <c r="P170" s="319"/>
      <c r="Q170" s="549"/>
      <c r="R170" s="549"/>
      <c r="S170" s="568">
        <f t="shared" si="20"/>
        <v>0</v>
      </c>
      <c r="T170" s="553"/>
      <c r="U170" s="85">
        <f t="shared" si="21"/>
        <v>6</v>
      </c>
      <c r="V170" s="574"/>
      <c r="W170" s="570"/>
      <c r="X170" s="570"/>
      <c r="Y170" s="570"/>
      <c r="Z170" s="570"/>
      <c r="AA170" s="570"/>
      <c r="AB170" s="571"/>
      <c r="AC170" s="570"/>
      <c r="AD170" s="572">
        <f t="shared" si="16"/>
        <v>0</v>
      </c>
      <c r="AE170" s="573"/>
      <c r="AK170" s="80"/>
      <c r="AL170" s="88"/>
      <c r="AM170" s="88"/>
      <c r="AR170" s="14"/>
    </row>
    <row r="171" spans="1:44" x14ac:dyDescent="0.25">
      <c r="A171" s="547"/>
      <c r="B171" s="548"/>
      <c r="C171" s="549"/>
      <c r="D171" s="555"/>
      <c r="E171" s="548"/>
      <c r="F171" s="548"/>
      <c r="G171" s="548"/>
      <c r="H171" s="551"/>
      <c r="I171" s="552"/>
      <c r="J171" s="319"/>
      <c r="K171" s="319"/>
      <c r="L171" s="319"/>
      <c r="M171" s="92">
        <f t="shared" si="18"/>
        <v>0</v>
      </c>
      <c r="N171" s="459"/>
      <c r="O171" s="92">
        <f t="shared" si="19"/>
        <v>0</v>
      </c>
      <c r="P171" s="319"/>
      <c r="Q171" s="549"/>
      <c r="R171" s="549"/>
      <c r="S171" s="568">
        <f t="shared" si="20"/>
        <v>0</v>
      </c>
      <c r="T171" s="553"/>
      <c r="U171" s="85">
        <f t="shared" si="21"/>
        <v>6</v>
      </c>
      <c r="V171" s="574"/>
      <c r="W171" s="570"/>
      <c r="X171" s="570"/>
      <c r="Y171" s="570"/>
      <c r="Z171" s="570"/>
      <c r="AA171" s="570"/>
      <c r="AB171" s="571"/>
      <c r="AC171" s="570"/>
      <c r="AD171" s="572">
        <f t="shared" si="16"/>
        <v>0</v>
      </c>
      <c r="AE171" s="573"/>
      <c r="AK171" s="80"/>
      <c r="AL171" s="88"/>
      <c r="AM171" s="88"/>
      <c r="AR171" s="14"/>
    </row>
    <row r="172" spans="1:44" x14ac:dyDescent="0.25">
      <c r="A172" s="547"/>
      <c r="B172" s="548"/>
      <c r="C172" s="549"/>
      <c r="D172" s="555"/>
      <c r="E172" s="548"/>
      <c r="F172" s="548"/>
      <c r="G172" s="548"/>
      <c r="H172" s="551"/>
      <c r="I172" s="552"/>
      <c r="J172" s="319"/>
      <c r="K172" s="319"/>
      <c r="L172" s="319"/>
      <c r="M172" s="92">
        <f t="shared" si="18"/>
        <v>0</v>
      </c>
      <c r="N172" s="459"/>
      <c r="O172" s="92">
        <f t="shared" si="19"/>
        <v>0</v>
      </c>
      <c r="P172" s="319"/>
      <c r="Q172" s="549"/>
      <c r="R172" s="549"/>
      <c r="S172" s="568">
        <f t="shared" si="20"/>
        <v>0</v>
      </c>
      <c r="T172" s="553"/>
      <c r="U172" s="85">
        <f t="shared" si="21"/>
        <v>6</v>
      </c>
      <c r="V172" s="574"/>
      <c r="W172" s="570"/>
      <c r="X172" s="570"/>
      <c r="Y172" s="570"/>
      <c r="Z172" s="570"/>
      <c r="AA172" s="570"/>
      <c r="AB172" s="571"/>
      <c r="AC172" s="570"/>
      <c r="AD172" s="572">
        <f t="shared" si="16"/>
        <v>0</v>
      </c>
      <c r="AE172" s="573"/>
      <c r="AK172" s="80"/>
      <c r="AL172" s="88"/>
      <c r="AM172" s="88"/>
      <c r="AR172" s="14"/>
    </row>
    <row r="173" spans="1:44" x14ac:dyDescent="0.25">
      <c r="A173" s="547"/>
      <c r="B173" s="548"/>
      <c r="C173" s="549"/>
      <c r="D173" s="555"/>
      <c r="E173" s="548"/>
      <c r="F173" s="548"/>
      <c r="G173" s="548"/>
      <c r="H173" s="551"/>
      <c r="I173" s="552"/>
      <c r="J173" s="319"/>
      <c r="K173" s="319"/>
      <c r="L173" s="319"/>
      <c r="M173" s="92">
        <f t="shared" si="18"/>
        <v>0</v>
      </c>
      <c r="N173" s="459"/>
      <c r="O173" s="92">
        <f t="shared" si="19"/>
        <v>0</v>
      </c>
      <c r="P173" s="319"/>
      <c r="Q173" s="549"/>
      <c r="R173" s="549"/>
      <c r="S173" s="568">
        <f t="shared" si="20"/>
        <v>0</v>
      </c>
      <c r="T173" s="553"/>
      <c r="U173" s="85">
        <f t="shared" si="21"/>
        <v>6</v>
      </c>
      <c r="V173" s="574"/>
      <c r="W173" s="570"/>
      <c r="X173" s="570"/>
      <c r="Y173" s="570"/>
      <c r="Z173" s="570"/>
      <c r="AA173" s="570"/>
      <c r="AB173" s="571"/>
      <c r="AC173" s="570"/>
      <c r="AD173" s="572">
        <f t="shared" si="16"/>
        <v>0</v>
      </c>
      <c r="AE173" s="573"/>
      <c r="AK173" s="80"/>
      <c r="AL173" s="88"/>
      <c r="AM173" s="88"/>
      <c r="AR173" s="14"/>
    </row>
    <row r="174" spans="1:44" x14ac:dyDescent="0.25">
      <c r="A174" s="547"/>
      <c r="B174" s="548"/>
      <c r="C174" s="549"/>
      <c r="D174" s="555"/>
      <c r="E174" s="548"/>
      <c r="F174" s="548"/>
      <c r="G174" s="548"/>
      <c r="H174" s="551"/>
      <c r="I174" s="552"/>
      <c r="J174" s="319"/>
      <c r="K174" s="319"/>
      <c r="L174" s="319"/>
      <c r="M174" s="92">
        <f t="shared" si="18"/>
        <v>0</v>
      </c>
      <c r="N174" s="459"/>
      <c r="O174" s="92">
        <f t="shared" si="19"/>
        <v>0</v>
      </c>
      <c r="P174" s="319"/>
      <c r="Q174" s="549"/>
      <c r="R174" s="549"/>
      <c r="S174" s="568">
        <f t="shared" si="20"/>
        <v>0</v>
      </c>
      <c r="T174" s="553"/>
      <c r="U174" s="85">
        <f t="shared" si="21"/>
        <v>6</v>
      </c>
      <c r="V174" s="574"/>
      <c r="W174" s="570"/>
      <c r="X174" s="570"/>
      <c r="Y174" s="570"/>
      <c r="Z174" s="570"/>
      <c r="AA174" s="570"/>
      <c r="AB174" s="571"/>
      <c r="AC174" s="570"/>
      <c r="AD174" s="572">
        <f t="shared" si="16"/>
        <v>0</v>
      </c>
      <c r="AE174" s="573"/>
      <c r="AK174" s="80"/>
      <c r="AL174" s="88"/>
      <c r="AM174" s="88"/>
      <c r="AR174" s="14"/>
    </row>
    <row r="175" spans="1:44" x14ac:dyDescent="0.25">
      <c r="A175" s="547"/>
      <c r="B175" s="548"/>
      <c r="C175" s="549"/>
      <c r="D175" s="555"/>
      <c r="E175" s="548"/>
      <c r="F175" s="548"/>
      <c r="G175" s="548"/>
      <c r="H175" s="551"/>
      <c r="I175" s="552"/>
      <c r="J175" s="319"/>
      <c r="K175" s="319"/>
      <c r="L175" s="319"/>
      <c r="M175" s="92">
        <f t="shared" si="18"/>
        <v>0</v>
      </c>
      <c r="N175" s="459"/>
      <c r="O175" s="92">
        <f t="shared" si="19"/>
        <v>0</v>
      </c>
      <c r="P175" s="319"/>
      <c r="Q175" s="549"/>
      <c r="R175" s="549"/>
      <c r="S175" s="568">
        <f t="shared" si="20"/>
        <v>0</v>
      </c>
      <c r="T175" s="553"/>
      <c r="U175" s="85">
        <f t="shared" si="21"/>
        <v>6</v>
      </c>
      <c r="V175" s="574"/>
      <c r="W175" s="570"/>
      <c r="X175" s="570"/>
      <c r="Y175" s="570"/>
      <c r="Z175" s="570"/>
      <c r="AA175" s="570"/>
      <c r="AB175" s="571"/>
      <c r="AC175" s="570"/>
      <c r="AD175" s="572">
        <f t="shared" si="16"/>
        <v>0</v>
      </c>
      <c r="AE175" s="573"/>
      <c r="AK175" s="80"/>
      <c r="AL175" s="88"/>
      <c r="AM175" s="88"/>
      <c r="AR175" s="14"/>
    </row>
    <row r="176" spans="1:44" x14ac:dyDescent="0.25">
      <c r="A176" s="547"/>
      <c r="B176" s="548"/>
      <c r="C176" s="549"/>
      <c r="D176" s="555"/>
      <c r="E176" s="548"/>
      <c r="F176" s="548"/>
      <c r="G176" s="548"/>
      <c r="H176" s="551"/>
      <c r="I176" s="552"/>
      <c r="J176" s="319"/>
      <c r="K176" s="319"/>
      <c r="L176" s="319"/>
      <c r="M176" s="92">
        <f t="shared" si="18"/>
        <v>0</v>
      </c>
      <c r="N176" s="459"/>
      <c r="O176" s="92">
        <f t="shared" si="19"/>
        <v>0</v>
      </c>
      <c r="P176" s="319"/>
      <c r="Q176" s="549"/>
      <c r="R176" s="549"/>
      <c r="S176" s="568">
        <f t="shared" si="20"/>
        <v>0</v>
      </c>
      <c r="T176" s="553"/>
      <c r="U176" s="85">
        <f t="shared" si="21"/>
        <v>6</v>
      </c>
      <c r="V176" s="574"/>
      <c r="W176" s="570"/>
      <c r="X176" s="570"/>
      <c r="Y176" s="570"/>
      <c r="Z176" s="570"/>
      <c r="AA176" s="570"/>
      <c r="AB176" s="571"/>
      <c r="AC176" s="570"/>
      <c r="AD176" s="572">
        <f t="shared" si="16"/>
        <v>0</v>
      </c>
      <c r="AE176" s="573"/>
      <c r="AK176" s="80"/>
      <c r="AL176" s="88"/>
      <c r="AM176" s="88"/>
      <c r="AR176" s="14"/>
    </row>
    <row r="177" spans="1:44" x14ac:dyDescent="0.25">
      <c r="A177" s="547"/>
      <c r="B177" s="548"/>
      <c r="C177" s="549"/>
      <c r="D177" s="555"/>
      <c r="E177" s="548"/>
      <c r="F177" s="548"/>
      <c r="G177" s="548"/>
      <c r="H177" s="551"/>
      <c r="I177" s="552"/>
      <c r="J177" s="319"/>
      <c r="K177" s="319"/>
      <c r="L177" s="319"/>
      <c r="M177" s="92">
        <f t="shared" si="18"/>
        <v>0</v>
      </c>
      <c r="N177" s="459"/>
      <c r="O177" s="92">
        <f t="shared" si="19"/>
        <v>0</v>
      </c>
      <c r="P177" s="319"/>
      <c r="Q177" s="549"/>
      <c r="R177" s="549"/>
      <c r="S177" s="568">
        <f t="shared" si="20"/>
        <v>0</v>
      </c>
      <c r="T177" s="553"/>
      <c r="U177" s="85">
        <f t="shared" si="21"/>
        <v>6</v>
      </c>
      <c r="V177" s="574"/>
      <c r="W177" s="570"/>
      <c r="X177" s="570"/>
      <c r="Y177" s="570"/>
      <c r="Z177" s="570"/>
      <c r="AA177" s="570"/>
      <c r="AB177" s="571"/>
      <c r="AC177" s="570"/>
      <c r="AD177" s="572">
        <f t="shared" si="16"/>
        <v>0</v>
      </c>
      <c r="AE177" s="573"/>
      <c r="AK177" s="80"/>
      <c r="AL177" s="88"/>
      <c r="AM177" s="88"/>
      <c r="AR177" s="14"/>
    </row>
    <row r="178" spans="1:44" x14ac:dyDescent="0.25">
      <c r="A178" s="547"/>
      <c r="B178" s="548"/>
      <c r="C178" s="549"/>
      <c r="D178" s="555"/>
      <c r="E178" s="548"/>
      <c r="F178" s="548"/>
      <c r="G178" s="548"/>
      <c r="H178" s="551"/>
      <c r="I178" s="552"/>
      <c r="J178" s="319"/>
      <c r="K178" s="319"/>
      <c r="L178" s="319"/>
      <c r="M178" s="92">
        <f t="shared" si="18"/>
        <v>0</v>
      </c>
      <c r="N178" s="459"/>
      <c r="O178" s="92">
        <f t="shared" si="19"/>
        <v>0</v>
      </c>
      <c r="P178" s="319"/>
      <c r="Q178" s="549"/>
      <c r="R178" s="549"/>
      <c r="S178" s="568">
        <f t="shared" si="20"/>
        <v>0</v>
      </c>
      <c r="T178" s="553"/>
      <c r="U178" s="85">
        <f t="shared" si="21"/>
        <v>6</v>
      </c>
      <c r="V178" s="574"/>
      <c r="W178" s="570"/>
      <c r="X178" s="570"/>
      <c r="Y178" s="570"/>
      <c r="Z178" s="570"/>
      <c r="AA178" s="570"/>
      <c r="AB178" s="571"/>
      <c r="AC178" s="570"/>
      <c r="AD178" s="572">
        <f t="shared" si="16"/>
        <v>0</v>
      </c>
      <c r="AE178" s="573"/>
      <c r="AK178" s="80"/>
      <c r="AL178" s="88"/>
      <c r="AM178" s="88"/>
      <c r="AR178" s="14"/>
    </row>
    <row r="179" spans="1:44" x14ac:dyDescent="0.25">
      <c r="A179" s="547"/>
      <c r="B179" s="548"/>
      <c r="C179" s="549"/>
      <c r="D179" s="555"/>
      <c r="E179" s="548"/>
      <c r="F179" s="548"/>
      <c r="G179" s="548"/>
      <c r="H179" s="551"/>
      <c r="I179" s="552"/>
      <c r="J179" s="319"/>
      <c r="K179" s="319"/>
      <c r="L179" s="319"/>
      <c r="M179" s="92">
        <f t="shared" si="18"/>
        <v>0</v>
      </c>
      <c r="N179" s="459"/>
      <c r="O179" s="92">
        <f t="shared" si="19"/>
        <v>0</v>
      </c>
      <c r="P179" s="319"/>
      <c r="Q179" s="549"/>
      <c r="R179" s="549"/>
      <c r="S179" s="568">
        <f t="shared" si="20"/>
        <v>0</v>
      </c>
      <c r="T179" s="553"/>
      <c r="U179" s="85">
        <f t="shared" si="21"/>
        <v>6</v>
      </c>
      <c r="V179" s="574"/>
      <c r="W179" s="570"/>
      <c r="X179" s="570"/>
      <c r="Y179" s="570"/>
      <c r="Z179" s="570"/>
      <c r="AA179" s="570"/>
      <c r="AB179" s="571"/>
      <c r="AC179" s="570"/>
      <c r="AD179" s="572">
        <f t="shared" si="16"/>
        <v>0</v>
      </c>
      <c r="AE179" s="573"/>
      <c r="AK179" s="80"/>
      <c r="AL179" s="88"/>
      <c r="AM179" s="88"/>
      <c r="AR179" s="14"/>
    </row>
    <row r="180" spans="1:44" x14ac:dyDescent="0.25">
      <c r="A180" s="547"/>
      <c r="B180" s="548"/>
      <c r="C180" s="549"/>
      <c r="D180" s="555"/>
      <c r="E180" s="548"/>
      <c r="F180" s="548"/>
      <c r="G180" s="548"/>
      <c r="H180" s="551"/>
      <c r="I180" s="552"/>
      <c r="J180" s="319"/>
      <c r="K180" s="319"/>
      <c r="L180" s="319"/>
      <c r="M180" s="92">
        <f t="shared" si="18"/>
        <v>0</v>
      </c>
      <c r="N180" s="459"/>
      <c r="O180" s="92">
        <f t="shared" si="19"/>
        <v>0</v>
      </c>
      <c r="P180" s="319"/>
      <c r="Q180" s="549"/>
      <c r="R180" s="549"/>
      <c r="S180" s="568">
        <f t="shared" si="20"/>
        <v>0</v>
      </c>
      <c r="T180" s="553"/>
      <c r="U180" s="85">
        <f t="shared" si="21"/>
        <v>6</v>
      </c>
      <c r="V180" s="574"/>
      <c r="W180" s="570"/>
      <c r="X180" s="570"/>
      <c r="Y180" s="570"/>
      <c r="Z180" s="570"/>
      <c r="AA180" s="570"/>
      <c r="AB180" s="571"/>
      <c r="AC180" s="570"/>
      <c r="AD180" s="572">
        <f t="shared" si="16"/>
        <v>0</v>
      </c>
      <c r="AE180" s="573"/>
      <c r="AK180" s="80"/>
      <c r="AL180" s="88"/>
      <c r="AM180" s="88"/>
      <c r="AR180" s="14"/>
    </row>
    <row r="181" spans="1:44" x14ac:dyDescent="0.25">
      <c r="A181" s="547"/>
      <c r="B181" s="548"/>
      <c r="C181" s="549"/>
      <c r="D181" s="555"/>
      <c r="E181" s="548"/>
      <c r="F181" s="548"/>
      <c r="G181" s="548"/>
      <c r="H181" s="551"/>
      <c r="I181" s="552"/>
      <c r="J181" s="319"/>
      <c r="K181" s="319"/>
      <c r="L181" s="319"/>
      <c r="M181" s="92">
        <f t="shared" si="18"/>
        <v>0</v>
      </c>
      <c r="N181" s="459"/>
      <c r="O181" s="92">
        <f t="shared" si="19"/>
        <v>0</v>
      </c>
      <c r="P181" s="319"/>
      <c r="Q181" s="549"/>
      <c r="R181" s="549"/>
      <c r="S181" s="568">
        <f t="shared" si="20"/>
        <v>0</v>
      </c>
      <c r="T181" s="553"/>
      <c r="U181" s="85">
        <f t="shared" si="21"/>
        <v>6</v>
      </c>
      <c r="V181" s="574"/>
      <c r="W181" s="570"/>
      <c r="X181" s="570"/>
      <c r="Y181" s="570"/>
      <c r="Z181" s="570"/>
      <c r="AA181" s="570"/>
      <c r="AB181" s="571"/>
      <c r="AC181" s="570"/>
      <c r="AD181" s="572">
        <f t="shared" si="16"/>
        <v>0</v>
      </c>
      <c r="AE181" s="573"/>
      <c r="AK181" s="80"/>
      <c r="AL181" s="88"/>
      <c r="AM181" s="88"/>
      <c r="AR181" s="14"/>
    </row>
    <row r="182" spans="1:44" x14ac:dyDescent="0.25">
      <c r="A182" s="547"/>
      <c r="B182" s="548"/>
      <c r="C182" s="549"/>
      <c r="D182" s="555"/>
      <c r="E182" s="548"/>
      <c r="F182" s="548"/>
      <c r="G182" s="548"/>
      <c r="H182" s="551"/>
      <c r="I182" s="552"/>
      <c r="J182" s="319"/>
      <c r="K182" s="319"/>
      <c r="L182" s="319"/>
      <c r="M182" s="92">
        <f t="shared" si="18"/>
        <v>0</v>
      </c>
      <c r="N182" s="459"/>
      <c r="O182" s="92">
        <f t="shared" si="19"/>
        <v>0</v>
      </c>
      <c r="P182" s="319"/>
      <c r="Q182" s="549"/>
      <c r="R182" s="549"/>
      <c r="S182" s="568">
        <f t="shared" si="20"/>
        <v>0</v>
      </c>
      <c r="T182" s="553"/>
      <c r="U182" s="85">
        <f t="shared" si="21"/>
        <v>6</v>
      </c>
      <c r="V182" s="574"/>
      <c r="W182" s="570"/>
      <c r="X182" s="570"/>
      <c r="Y182" s="570"/>
      <c r="Z182" s="570"/>
      <c r="AA182" s="570"/>
      <c r="AB182" s="571"/>
      <c r="AC182" s="570"/>
      <c r="AD182" s="572">
        <f t="shared" si="16"/>
        <v>0</v>
      </c>
      <c r="AE182" s="573"/>
      <c r="AK182" s="80"/>
      <c r="AL182" s="88"/>
      <c r="AM182" s="88"/>
      <c r="AR182" s="14"/>
    </row>
    <row r="183" spans="1:44" x14ac:dyDescent="0.25">
      <c r="A183" s="547"/>
      <c r="B183" s="548"/>
      <c r="C183" s="549"/>
      <c r="D183" s="555"/>
      <c r="E183" s="548"/>
      <c r="F183" s="548"/>
      <c r="G183" s="548"/>
      <c r="H183" s="551"/>
      <c r="I183" s="552"/>
      <c r="J183" s="319"/>
      <c r="K183" s="319"/>
      <c r="L183" s="319"/>
      <c r="M183" s="92">
        <f t="shared" si="18"/>
        <v>0</v>
      </c>
      <c r="N183" s="459"/>
      <c r="O183" s="92">
        <f t="shared" si="19"/>
        <v>0</v>
      </c>
      <c r="P183" s="319"/>
      <c r="Q183" s="549"/>
      <c r="R183" s="549"/>
      <c r="S183" s="568">
        <f t="shared" si="20"/>
        <v>0</v>
      </c>
      <c r="T183" s="553"/>
      <c r="U183" s="85">
        <f t="shared" si="21"/>
        <v>6</v>
      </c>
      <c r="V183" s="574"/>
      <c r="W183" s="570"/>
      <c r="X183" s="570"/>
      <c r="Y183" s="570"/>
      <c r="Z183" s="570"/>
      <c r="AA183" s="570"/>
      <c r="AB183" s="571"/>
      <c r="AC183" s="570"/>
      <c r="AD183" s="572">
        <f t="shared" si="16"/>
        <v>0</v>
      </c>
      <c r="AE183" s="573"/>
      <c r="AK183" s="80"/>
      <c r="AL183" s="88"/>
      <c r="AM183" s="88"/>
      <c r="AR183" s="14"/>
    </row>
    <row r="184" spans="1:44" x14ac:dyDescent="0.25">
      <c r="A184" s="547"/>
      <c r="B184" s="548"/>
      <c r="C184" s="549"/>
      <c r="D184" s="555"/>
      <c r="E184" s="548"/>
      <c r="F184" s="548"/>
      <c r="G184" s="548"/>
      <c r="H184" s="551"/>
      <c r="I184" s="552"/>
      <c r="J184" s="319"/>
      <c r="K184" s="319"/>
      <c r="L184" s="319"/>
      <c r="M184" s="92">
        <f t="shared" si="18"/>
        <v>0</v>
      </c>
      <c r="N184" s="459"/>
      <c r="O184" s="92">
        <f t="shared" si="19"/>
        <v>0</v>
      </c>
      <c r="P184" s="319"/>
      <c r="Q184" s="549"/>
      <c r="R184" s="549"/>
      <c r="S184" s="568">
        <f t="shared" si="20"/>
        <v>0</v>
      </c>
      <c r="T184" s="553"/>
      <c r="U184" s="85">
        <f t="shared" si="21"/>
        <v>6</v>
      </c>
      <c r="V184" s="574"/>
      <c r="W184" s="570"/>
      <c r="X184" s="570"/>
      <c r="Y184" s="570"/>
      <c r="Z184" s="570"/>
      <c r="AA184" s="570"/>
      <c r="AB184" s="571"/>
      <c r="AC184" s="570"/>
      <c r="AD184" s="572">
        <f t="shared" si="16"/>
        <v>0</v>
      </c>
      <c r="AE184" s="573"/>
      <c r="AK184" s="80"/>
      <c r="AL184" s="88"/>
      <c r="AM184" s="88"/>
      <c r="AR184" s="14"/>
    </row>
    <row r="185" spans="1:44" x14ac:dyDescent="0.25">
      <c r="A185" s="547"/>
      <c r="B185" s="548"/>
      <c r="C185" s="549"/>
      <c r="D185" s="555"/>
      <c r="E185" s="548"/>
      <c r="F185" s="548"/>
      <c r="G185" s="548"/>
      <c r="H185" s="551"/>
      <c r="I185" s="552"/>
      <c r="J185" s="319"/>
      <c r="K185" s="319"/>
      <c r="L185" s="319"/>
      <c r="M185" s="92">
        <f t="shared" si="18"/>
        <v>0</v>
      </c>
      <c r="N185" s="459"/>
      <c r="O185" s="92">
        <f t="shared" si="19"/>
        <v>0</v>
      </c>
      <c r="P185" s="319"/>
      <c r="Q185" s="549"/>
      <c r="R185" s="549"/>
      <c r="S185" s="568">
        <f t="shared" si="20"/>
        <v>0</v>
      </c>
      <c r="T185" s="553"/>
      <c r="U185" s="85">
        <f t="shared" si="21"/>
        <v>6</v>
      </c>
      <c r="V185" s="574"/>
      <c r="W185" s="570"/>
      <c r="X185" s="570"/>
      <c r="Y185" s="570"/>
      <c r="Z185" s="570"/>
      <c r="AA185" s="570"/>
      <c r="AB185" s="571"/>
      <c r="AC185" s="570"/>
      <c r="AD185" s="572">
        <f t="shared" si="16"/>
        <v>0</v>
      </c>
      <c r="AE185" s="573"/>
      <c r="AK185" s="80"/>
      <c r="AL185" s="88"/>
      <c r="AM185" s="88"/>
      <c r="AR185" s="14"/>
    </row>
    <row r="186" spans="1:44" x14ac:dyDescent="0.25">
      <c r="A186" s="547"/>
      <c r="B186" s="548"/>
      <c r="C186" s="549"/>
      <c r="D186" s="555"/>
      <c r="E186" s="548"/>
      <c r="F186" s="548"/>
      <c r="G186" s="548"/>
      <c r="H186" s="551"/>
      <c r="I186" s="552"/>
      <c r="J186" s="319"/>
      <c r="K186" s="319"/>
      <c r="L186" s="319"/>
      <c r="M186" s="92">
        <f t="shared" si="18"/>
        <v>0</v>
      </c>
      <c r="N186" s="459"/>
      <c r="O186" s="92">
        <f t="shared" si="19"/>
        <v>0</v>
      </c>
      <c r="P186" s="319"/>
      <c r="Q186" s="549"/>
      <c r="R186" s="549"/>
      <c r="S186" s="568">
        <f t="shared" si="20"/>
        <v>0</v>
      </c>
      <c r="T186" s="553"/>
      <c r="U186" s="85">
        <f t="shared" si="21"/>
        <v>6</v>
      </c>
      <c r="V186" s="574"/>
      <c r="W186" s="570"/>
      <c r="X186" s="570"/>
      <c r="Y186" s="570"/>
      <c r="Z186" s="570"/>
      <c r="AA186" s="570"/>
      <c r="AB186" s="571"/>
      <c r="AC186" s="570"/>
      <c r="AD186" s="572">
        <f t="shared" si="16"/>
        <v>0</v>
      </c>
      <c r="AE186" s="573"/>
      <c r="AK186" s="80"/>
      <c r="AL186" s="88"/>
      <c r="AM186" s="88"/>
      <c r="AR186" s="14"/>
    </row>
    <row r="187" spans="1:44" x14ac:dyDescent="0.25">
      <c r="A187" s="547"/>
      <c r="B187" s="548"/>
      <c r="C187" s="549"/>
      <c r="D187" s="555"/>
      <c r="E187" s="548"/>
      <c r="F187" s="548"/>
      <c r="G187" s="548"/>
      <c r="H187" s="551"/>
      <c r="I187" s="552"/>
      <c r="J187" s="319"/>
      <c r="K187" s="319"/>
      <c r="L187" s="319"/>
      <c r="M187" s="92">
        <f t="shared" si="18"/>
        <v>0</v>
      </c>
      <c r="N187" s="459"/>
      <c r="O187" s="92">
        <f t="shared" si="19"/>
        <v>0</v>
      </c>
      <c r="P187" s="319"/>
      <c r="Q187" s="549"/>
      <c r="R187" s="549"/>
      <c r="S187" s="568">
        <f t="shared" si="20"/>
        <v>0</v>
      </c>
      <c r="T187" s="553"/>
      <c r="U187" s="85">
        <f t="shared" si="21"/>
        <v>6</v>
      </c>
      <c r="V187" s="574"/>
      <c r="W187" s="570"/>
      <c r="X187" s="570"/>
      <c r="Y187" s="570"/>
      <c r="Z187" s="570"/>
      <c r="AA187" s="570"/>
      <c r="AB187" s="571"/>
      <c r="AC187" s="570"/>
      <c r="AD187" s="572">
        <f t="shared" si="16"/>
        <v>0</v>
      </c>
      <c r="AE187" s="573"/>
      <c r="AK187" s="80"/>
      <c r="AL187" s="88"/>
      <c r="AM187" s="88"/>
      <c r="AR187" s="14"/>
    </row>
    <row r="188" spans="1:44" x14ac:dyDescent="0.25">
      <c r="A188" s="547"/>
      <c r="B188" s="548"/>
      <c r="C188" s="549"/>
      <c r="D188" s="555"/>
      <c r="E188" s="548"/>
      <c r="F188" s="548"/>
      <c r="G188" s="548"/>
      <c r="H188" s="551"/>
      <c r="I188" s="552"/>
      <c r="J188" s="319"/>
      <c r="K188" s="319"/>
      <c r="L188" s="319"/>
      <c r="M188" s="92">
        <f t="shared" si="18"/>
        <v>0</v>
      </c>
      <c r="N188" s="459"/>
      <c r="O188" s="92">
        <f t="shared" si="19"/>
        <v>0</v>
      </c>
      <c r="P188" s="319"/>
      <c r="Q188" s="549"/>
      <c r="R188" s="549"/>
      <c r="S188" s="568">
        <f t="shared" si="20"/>
        <v>0</v>
      </c>
      <c r="T188" s="553"/>
      <c r="U188" s="85">
        <f t="shared" si="21"/>
        <v>6</v>
      </c>
      <c r="V188" s="574"/>
      <c r="W188" s="570"/>
      <c r="X188" s="570"/>
      <c r="Y188" s="570"/>
      <c r="Z188" s="570"/>
      <c r="AA188" s="570"/>
      <c r="AB188" s="571"/>
      <c r="AC188" s="570"/>
      <c r="AD188" s="572">
        <f t="shared" si="16"/>
        <v>0</v>
      </c>
      <c r="AE188" s="573"/>
      <c r="AK188" s="80"/>
      <c r="AL188" s="88"/>
      <c r="AM188" s="88"/>
      <c r="AR188" s="14"/>
    </row>
    <row r="189" spans="1:44" x14ac:dyDescent="0.25">
      <c r="A189" s="547"/>
      <c r="B189" s="548"/>
      <c r="C189" s="549"/>
      <c r="D189" s="555"/>
      <c r="E189" s="548"/>
      <c r="F189" s="548"/>
      <c r="G189" s="548"/>
      <c r="H189" s="551"/>
      <c r="I189" s="552"/>
      <c r="J189" s="319"/>
      <c r="K189" s="319"/>
      <c r="L189" s="319"/>
      <c r="M189" s="92">
        <f t="shared" si="18"/>
        <v>0</v>
      </c>
      <c r="N189" s="459"/>
      <c r="O189" s="92">
        <f t="shared" si="19"/>
        <v>0</v>
      </c>
      <c r="P189" s="319"/>
      <c r="Q189" s="549"/>
      <c r="R189" s="549"/>
      <c r="S189" s="568">
        <f t="shared" si="20"/>
        <v>0</v>
      </c>
      <c r="T189" s="553"/>
      <c r="U189" s="85">
        <f t="shared" si="21"/>
        <v>6</v>
      </c>
      <c r="V189" s="574"/>
      <c r="W189" s="570"/>
      <c r="X189" s="570"/>
      <c r="Y189" s="570"/>
      <c r="Z189" s="570"/>
      <c r="AA189" s="570"/>
      <c r="AB189" s="571"/>
      <c r="AC189" s="570"/>
      <c r="AD189" s="572">
        <f t="shared" si="16"/>
        <v>0</v>
      </c>
      <c r="AE189" s="573"/>
      <c r="AK189" s="80"/>
      <c r="AL189" s="88"/>
      <c r="AM189" s="88"/>
      <c r="AR189" s="14"/>
    </row>
    <row r="190" spans="1:44" x14ac:dyDescent="0.25">
      <c r="A190" s="547"/>
      <c r="B190" s="548"/>
      <c r="C190" s="549"/>
      <c r="D190" s="555"/>
      <c r="E190" s="548"/>
      <c r="F190" s="548"/>
      <c r="G190" s="548"/>
      <c r="H190" s="551"/>
      <c r="I190" s="552"/>
      <c r="J190" s="319"/>
      <c r="K190" s="319"/>
      <c r="L190" s="319"/>
      <c r="M190" s="92">
        <f t="shared" si="18"/>
        <v>0</v>
      </c>
      <c r="N190" s="459"/>
      <c r="O190" s="92">
        <f t="shared" si="19"/>
        <v>0</v>
      </c>
      <c r="P190" s="319"/>
      <c r="Q190" s="549"/>
      <c r="R190" s="549"/>
      <c r="S190" s="568">
        <f t="shared" si="20"/>
        <v>0</v>
      </c>
      <c r="T190" s="553"/>
      <c r="U190" s="85">
        <f t="shared" si="21"/>
        <v>6</v>
      </c>
      <c r="V190" s="574"/>
      <c r="W190" s="570"/>
      <c r="X190" s="570"/>
      <c r="Y190" s="570"/>
      <c r="Z190" s="570"/>
      <c r="AA190" s="570"/>
      <c r="AB190" s="571"/>
      <c r="AC190" s="570"/>
      <c r="AD190" s="572">
        <f t="shared" si="16"/>
        <v>0</v>
      </c>
      <c r="AE190" s="573"/>
      <c r="AK190" s="80"/>
      <c r="AL190" s="88"/>
      <c r="AM190" s="88"/>
      <c r="AR190" s="14"/>
    </row>
    <row r="191" spans="1:44" x14ac:dyDescent="0.25">
      <c r="A191" s="547"/>
      <c r="B191" s="548"/>
      <c r="C191" s="549"/>
      <c r="D191" s="555"/>
      <c r="E191" s="548"/>
      <c r="F191" s="548"/>
      <c r="G191" s="548"/>
      <c r="H191" s="551"/>
      <c r="I191" s="552"/>
      <c r="J191" s="319"/>
      <c r="K191" s="319"/>
      <c r="L191" s="319"/>
      <c r="M191" s="92">
        <f t="shared" si="18"/>
        <v>0</v>
      </c>
      <c r="N191" s="459"/>
      <c r="O191" s="92">
        <f t="shared" si="19"/>
        <v>0</v>
      </c>
      <c r="P191" s="319"/>
      <c r="Q191" s="549"/>
      <c r="R191" s="549"/>
      <c r="S191" s="568">
        <f t="shared" si="20"/>
        <v>0</v>
      </c>
      <c r="T191" s="553"/>
      <c r="U191" s="85">
        <f t="shared" si="21"/>
        <v>6</v>
      </c>
      <c r="V191" s="574"/>
      <c r="W191" s="570"/>
      <c r="X191" s="570"/>
      <c r="Y191" s="570"/>
      <c r="Z191" s="570"/>
      <c r="AA191" s="570"/>
      <c r="AB191" s="571"/>
      <c r="AC191" s="570"/>
      <c r="AD191" s="572">
        <f t="shared" si="16"/>
        <v>0</v>
      </c>
      <c r="AE191" s="573"/>
      <c r="AK191" s="80"/>
      <c r="AL191" s="88"/>
      <c r="AM191" s="88"/>
      <c r="AR191" s="14"/>
    </row>
    <row r="192" spans="1:44" x14ac:dyDescent="0.25">
      <c r="A192" s="547"/>
      <c r="B192" s="548"/>
      <c r="C192" s="549"/>
      <c r="D192" s="555"/>
      <c r="E192" s="548"/>
      <c r="F192" s="548"/>
      <c r="G192" s="548"/>
      <c r="H192" s="551"/>
      <c r="I192" s="552"/>
      <c r="J192" s="319"/>
      <c r="K192" s="319"/>
      <c r="L192" s="319"/>
      <c r="M192" s="92">
        <f t="shared" si="18"/>
        <v>0</v>
      </c>
      <c r="N192" s="459"/>
      <c r="O192" s="92">
        <f t="shared" si="19"/>
        <v>0</v>
      </c>
      <c r="P192" s="319"/>
      <c r="Q192" s="549"/>
      <c r="R192" s="549"/>
      <c r="S192" s="568">
        <f t="shared" si="20"/>
        <v>0</v>
      </c>
      <c r="T192" s="553"/>
      <c r="U192" s="85">
        <f t="shared" si="21"/>
        <v>6</v>
      </c>
      <c r="V192" s="574"/>
      <c r="W192" s="570"/>
      <c r="X192" s="570"/>
      <c r="Y192" s="570"/>
      <c r="Z192" s="570"/>
      <c r="AA192" s="570"/>
      <c r="AB192" s="571"/>
      <c r="AC192" s="570"/>
      <c r="AD192" s="572">
        <f t="shared" si="16"/>
        <v>0</v>
      </c>
      <c r="AE192" s="573"/>
      <c r="AK192" s="80"/>
      <c r="AL192" s="88"/>
      <c r="AM192" s="88"/>
      <c r="AR192" s="14"/>
    </row>
    <row r="193" spans="1:44" x14ac:dyDescent="0.25">
      <c r="A193" s="547"/>
      <c r="B193" s="548"/>
      <c r="C193" s="549"/>
      <c r="D193" s="555"/>
      <c r="E193" s="548"/>
      <c r="F193" s="548"/>
      <c r="G193" s="548"/>
      <c r="H193" s="551"/>
      <c r="I193" s="552"/>
      <c r="J193" s="319"/>
      <c r="K193" s="319"/>
      <c r="L193" s="319"/>
      <c r="M193" s="92">
        <f t="shared" si="18"/>
        <v>0</v>
      </c>
      <c r="N193" s="459"/>
      <c r="O193" s="92">
        <f t="shared" si="19"/>
        <v>0</v>
      </c>
      <c r="P193" s="319"/>
      <c r="Q193" s="549"/>
      <c r="R193" s="549"/>
      <c r="S193" s="568">
        <f t="shared" si="20"/>
        <v>0</v>
      </c>
      <c r="T193" s="553"/>
      <c r="U193" s="85">
        <f t="shared" si="21"/>
        <v>6</v>
      </c>
      <c r="V193" s="574"/>
      <c r="W193" s="570"/>
      <c r="X193" s="570"/>
      <c r="Y193" s="570"/>
      <c r="Z193" s="570"/>
      <c r="AA193" s="570"/>
      <c r="AB193" s="571"/>
      <c r="AC193" s="570"/>
      <c r="AD193" s="572">
        <f t="shared" si="16"/>
        <v>0</v>
      </c>
      <c r="AE193" s="573"/>
      <c r="AK193" s="80"/>
      <c r="AL193" s="88"/>
      <c r="AM193" s="88"/>
      <c r="AR193" s="14"/>
    </row>
    <row r="194" spans="1:44" x14ac:dyDescent="0.25">
      <c r="A194" s="547"/>
      <c r="B194" s="548"/>
      <c r="C194" s="549"/>
      <c r="D194" s="555"/>
      <c r="E194" s="548"/>
      <c r="F194" s="548"/>
      <c r="G194" s="548"/>
      <c r="H194" s="551"/>
      <c r="I194" s="552"/>
      <c r="J194" s="319"/>
      <c r="K194" s="319"/>
      <c r="L194" s="319"/>
      <c r="M194" s="92">
        <f t="shared" si="18"/>
        <v>0</v>
      </c>
      <c r="N194" s="459"/>
      <c r="O194" s="92">
        <f t="shared" si="19"/>
        <v>0</v>
      </c>
      <c r="P194" s="319"/>
      <c r="Q194" s="549"/>
      <c r="R194" s="549"/>
      <c r="S194" s="568">
        <f t="shared" si="20"/>
        <v>0</v>
      </c>
      <c r="T194" s="553"/>
      <c r="U194" s="85">
        <f t="shared" si="21"/>
        <v>6</v>
      </c>
      <c r="V194" s="574"/>
      <c r="W194" s="570"/>
      <c r="X194" s="570"/>
      <c r="Y194" s="570"/>
      <c r="Z194" s="570"/>
      <c r="AA194" s="570"/>
      <c r="AB194" s="571"/>
      <c r="AC194" s="570"/>
      <c r="AD194" s="572">
        <f t="shared" si="16"/>
        <v>0</v>
      </c>
      <c r="AE194" s="573"/>
      <c r="AK194" s="80"/>
      <c r="AL194" s="88"/>
      <c r="AM194" s="88"/>
      <c r="AR194" s="14"/>
    </row>
    <row r="195" spans="1:44" x14ac:dyDescent="0.25">
      <c r="A195" s="547"/>
      <c r="B195" s="548"/>
      <c r="C195" s="549"/>
      <c r="D195" s="555"/>
      <c r="E195" s="548"/>
      <c r="F195" s="548"/>
      <c r="G195" s="548"/>
      <c r="H195" s="551"/>
      <c r="I195" s="552"/>
      <c r="J195" s="319"/>
      <c r="K195" s="319"/>
      <c r="L195" s="319"/>
      <c r="M195" s="92">
        <f t="shared" si="18"/>
        <v>0</v>
      </c>
      <c r="N195" s="459"/>
      <c r="O195" s="92">
        <f t="shared" si="19"/>
        <v>0</v>
      </c>
      <c r="P195" s="319"/>
      <c r="Q195" s="549"/>
      <c r="R195" s="549"/>
      <c r="S195" s="568">
        <f t="shared" si="20"/>
        <v>0</v>
      </c>
      <c r="T195" s="553"/>
      <c r="U195" s="85">
        <f t="shared" si="21"/>
        <v>6</v>
      </c>
      <c r="V195" s="574"/>
      <c r="W195" s="570"/>
      <c r="X195" s="570"/>
      <c r="Y195" s="570"/>
      <c r="Z195" s="570"/>
      <c r="AA195" s="570"/>
      <c r="AB195" s="571"/>
      <c r="AC195" s="570"/>
      <c r="AD195" s="572">
        <f t="shared" si="16"/>
        <v>0</v>
      </c>
      <c r="AE195" s="573"/>
      <c r="AK195" s="80"/>
      <c r="AL195" s="88"/>
      <c r="AM195" s="88"/>
      <c r="AR195" s="14"/>
    </row>
    <row r="196" spans="1:44" x14ac:dyDescent="0.25">
      <c r="A196" s="547"/>
      <c r="B196" s="548"/>
      <c r="C196" s="549"/>
      <c r="D196" s="555"/>
      <c r="E196" s="548"/>
      <c r="F196" s="548"/>
      <c r="G196" s="548"/>
      <c r="H196" s="551"/>
      <c r="I196" s="552"/>
      <c r="J196" s="319"/>
      <c r="K196" s="319"/>
      <c r="L196" s="319"/>
      <c r="M196" s="92">
        <f t="shared" si="18"/>
        <v>0</v>
      </c>
      <c r="N196" s="459"/>
      <c r="O196" s="92">
        <f t="shared" si="19"/>
        <v>0</v>
      </c>
      <c r="P196" s="319"/>
      <c r="Q196" s="549"/>
      <c r="R196" s="549"/>
      <c r="S196" s="568">
        <f t="shared" si="20"/>
        <v>0</v>
      </c>
      <c r="T196" s="553"/>
      <c r="U196" s="85">
        <f t="shared" si="21"/>
        <v>6</v>
      </c>
      <c r="V196" s="574"/>
      <c r="W196" s="570"/>
      <c r="X196" s="570"/>
      <c r="Y196" s="570"/>
      <c r="Z196" s="570"/>
      <c r="AA196" s="570"/>
      <c r="AB196" s="571"/>
      <c r="AC196" s="570"/>
      <c r="AD196" s="572">
        <f t="shared" si="16"/>
        <v>0</v>
      </c>
      <c r="AE196" s="573"/>
      <c r="AK196" s="80"/>
      <c r="AL196" s="88"/>
      <c r="AM196" s="88"/>
      <c r="AR196" s="14"/>
    </row>
    <row r="197" spans="1:44" x14ac:dyDescent="0.25">
      <c r="A197" s="547"/>
      <c r="B197" s="548"/>
      <c r="C197" s="549"/>
      <c r="D197" s="555"/>
      <c r="E197" s="548"/>
      <c r="F197" s="548"/>
      <c r="G197" s="548"/>
      <c r="H197" s="551"/>
      <c r="I197" s="552"/>
      <c r="J197" s="319"/>
      <c r="K197" s="319"/>
      <c r="L197" s="319"/>
      <c r="M197" s="92">
        <f t="shared" si="18"/>
        <v>0</v>
      </c>
      <c r="N197" s="459"/>
      <c r="O197" s="92">
        <f t="shared" si="19"/>
        <v>0</v>
      </c>
      <c r="P197" s="319"/>
      <c r="Q197" s="549"/>
      <c r="R197" s="549"/>
      <c r="S197" s="568">
        <f t="shared" si="20"/>
        <v>0</v>
      </c>
      <c r="T197" s="553"/>
      <c r="U197" s="85">
        <f t="shared" si="21"/>
        <v>6</v>
      </c>
      <c r="V197" s="574"/>
      <c r="W197" s="570"/>
      <c r="X197" s="570"/>
      <c r="Y197" s="570"/>
      <c r="Z197" s="570"/>
      <c r="AA197" s="570"/>
      <c r="AB197" s="571"/>
      <c r="AC197" s="570"/>
      <c r="AD197" s="572">
        <f t="shared" si="16"/>
        <v>0</v>
      </c>
      <c r="AE197" s="573"/>
      <c r="AK197" s="80"/>
      <c r="AL197" s="88"/>
      <c r="AM197" s="88"/>
      <c r="AR197" s="14"/>
    </row>
    <row r="198" spans="1:44" x14ac:dyDescent="0.25">
      <c r="A198" s="547"/>
      <c r="B198" s="548"/>
      <c r="C198" s="549"/>
      <c r="D198" s="555"/>
      <c r="E198" s="548"/>
      <c r="F198" s="548"/>
      <c r="G198" s="548"/>
      <c r="H198" s="551"/>
      <c r="I198" s="552"/>
      <c r="J198" s="319"/>
      <c r="K198" s="319"/>
      <c r="L198" s="319"/>
      <c r="M198" s="92">
        <f t="shared" si="18"/>
        <v>0</v>
      </c>
      <c r="N198" s="459"/>
      <c r="O198" s="92">
        <f t="shared" si="19"/>
        <v>0</v>
      </c>
      <c r="P198" s="319"/>
      <c r="Q198" s="549"/>
      <c r="R198" s="549"/>
      <c r="S198" s="568">
        <f t="shared" si="20"/>
        <v>0</v>
      </c>
      <c r="T198" s="553"/>
      <c r="U198" s="85">
        <f t="shared" si="21"/>
        <v>6</v>
      </c>
      <c r="V198" s="574"/>
      <c r="W198" s="570"/>
      <c r="X198" s="570"/>
      <c r="Y198" s="570"/>
      <c r="Z198" s="570"/>
      <c r="AA198" s="570"/>
      <c r="AB198" s="571"/>
      <c r="AC198" s="570"/>
      <c r="AD198" s="572">
        <f t="shared" si="16"/>
        <v>0</v>
      </c>
      <c r="AE198" s="573"/>
      <c r="AK198" s="80"/>
      <c r="AL198" s="88"/>
      <c r="AM198" s="88"/>
      <c r="AR198" s="14"/>
    </row>
    <row r="199" spans="1:44" x14ac:dyDescent="0.25">
      <c r="A199" s="547"/>
      <c r="B199" s="548"/>
      <c r="C199" s="549"/>
      <c r="D199" s="555"/>
      <c r="E199" s="548"/>
      <c r="F199" s="548"/>
      <c r="G199" s="548"/>
      <c r="H199" s="551"/>
      <c r="I199" s="552"/>
      <c r="J199" s="319"/>
      <c r="K199" s="319"/>
      <c r="L199" s="319"/>
      <c r="M199" s="92">
        <f t="shared" si="18"/>
        <v>0</v>
      </c>
      <c r="N199" s="459"/>
      <c r="O199" s="92">
        <f t="shared" si="19"/>
        <v>0</v>
      </c>
      <c r="P199" s="319"/>
      <c r="Q199" s="549"/>
      <c r="R199" s="549"/>
      <c r="S199" s="568">
        <f t="shared" si="20"/>
        <v>0</v>
      </c>
      <c r="T199" s="553"/>
      <c r="U199" s="85">
        <f t="shared" si="21"/>
        <v>6</v>
      </c>
      <c r="V199" s="574"/>
      <c r="W199" s="570"/>
      <c r="X199" s="570"/>
      <c r="Y199" s="570"/>
      <c r="Z199" s="570"/>
      <c r="AA199" s="570"/>
      <c r="AB199" s="571"/>
      <c r="AC199" s="570"/>
      <c r="AD199" s="572">
        <f t="shared" si="16"/>
        <v>0</v>
      </c>
      <c r="AE199" s="573"/>
      <c r="AK199" s="80"/>
      <c r="AL199" s="88"/>
      <c r="AM199" s="88"/>
      <c r="AR199" s="14"/>
    </row>
    <row r="200" spans="1:44" x14ac:dyDescent="0.25">
      <c r="A200" s="547"/>
      <c r="B200" s="548"/>
      <c r="C200" s="549"/>
      <c r="D200" s="555"/>
      <c r="E200" s="548"/>
      <c r="F200" s="548"/>
      <c r="G200" s="548"/>
      <c r="H200" s="551"/>
      <c r="I200" s="552"/>
      <c r="J200" s="319"/>
      <c r="K200" s="319"/>
      <c r="L200" s="319"/>
      <c r="M200" s="92">
        <f t="shared" si="18"/>
        <v>0</v>
      </c>
      <c r="N200" s="459"/>
      <c r="O200" s="92">
        <f t="shared" si="19"/>
        <v>0</v>
      </c>
      <c r="P200" s="319"/>
      <c r="Q200" s="549"/>
      <c r="R200" s="549"/>
      <c r="S200" s="568">
        <f t="shared" si="20"/>
        <v>0</v>
      </c>
      <c r="T200" s="553"/>
      <c r="U200" s="85">
        <f t="shared" si="21"/>
        <v>6</v>
      </c>
      <c r="V200" s="574"/>
      <c r="W200" s="570"/>
      <c r="X200" s="570"/>
      <c r="Y200" s="570"/>
      <c r="Z200" s="570"/>
      <c r="AA200" s="570"/>
      <c r="AB200" s="571"/>
      <c r="AC200" s="570"/>
      <c r="AD200" s="572">
        <f t="shared" si="16"/>
        <v>0</v>
      </c>
      <c r="AE200" s="573"/>
      <c r="AK200" s="80"/>
      <c r="AL200" s="88"/>
      <c r="AM200" s="88"/>
      <c r="AR200" s="14"/>
    </row>
    <row r="201" spans="1:44" x14ac:dyDescent="0.25">
      <c r="A201" s="547"/>
      <c r="B201" s="548"/>
      <c r="C201" s="549"/>
      <c r="D201" s="555"/>
      <c r="E201" s="548"/>
      <c r="F201" s="548"/>
      <c r="G201" s="548"/>
      <c r="H201" s="551"/>
      <c r="I201" s="552"/>
      <c r="J201" s="319"/>
      <c r="K201" s="319"/>
      <c r="L201" s="319"/>
      <c r="M201" s="92">
        <f t="shared" si="18"/>
        <v>0</v>
      </c>
      <c r="N201" s="459"/>
      <c r="O201" s="92">
        <f t="shared" si="19"/>
        <v>0</v>
      </c>
      <c r="P201" s="319"/>
      <c r="Q201" s="549"/>
      <c r="R201" s="549"/>
      <c r="S201" s="568">
        <f t="shared" si="20"/>
        <v>0</v>
      </c>
      <c r="T201" s="553"/>
      <c r="U201" s="85">
        <f t="shared" si="21"/>
        <v>6</v>
      </c>
      <c r="V201" s="574"/>
      <c r="W201" s="570"/>
      <c r="X201" s="570"/>
      <c r="Y201" s="570"/>
      <c r="Z201" s="570"/>
      <c r="AA201" s="570"/>
      <c r="AB201" s="571"/>
      <c r="AC201" s="570"/>
      <c r="AD201" s="572">
        <f t="shared" si="16"/>
        <v>0</v>
      </c>
      <c r="AE201" s="573"/>
      <c r="AK201" s="80"/>
      <c r="AL201" s="88"/>
      <c r="AM201" s="88"/>
      <c r="AR201" s="14"/>
    </row>
    <row r="202" spans="1:44" x14ac:dyDescent="0.25">
      <c r="A202" s="547"/>
      <c r="B202" s="548"/>
      <c r="C202" s="549"/>
      <c r="D202" s="555"/>
      <c r="E202" s="548"/>
      <c r="F202" s="548"/>
      <c r="G202" s="548"/>
      <c r="H202" s="551"/>
      <c r="I202" s="552"/>
      <c r="J202" s="319"/>
      <c r="K202" s="319"/>
      <c r="L202" s="319"/>
      <c r="M202" s="92">
        <f t="shared" ref="M202:M265" si="22">J202+K202-L202</f>
        <v>0</v>
      </c>
      <c r="N202" s="459"/>
      <c r="O202" s="92">
        <f t="shared" ref="O202:O265" si="23">N202*J202</f>
        <v>0</v>
      </c>
      <c r="P202" s="319"/>
      <c r="Q202" s="549"/>
      <c r="R202" s="549"/>
      <c r="S202" s="568">
        <f t="shared" ref="S202:S265" si="24">(J202+(K202*$H$6/100))*N202</f>
        <v>0</v>
      </c>
      <c r="T202" s="553"/>
      <c r="U202" s="85">
        <f t="shared" si="21"/>
        <v>6</v>
      </c>
      <c r="V202" s="574"/>
      <c r="W202" s="570"/>
      <c r="X202" s="570"/>
      <c r="Y202" s="570"/>
      <c r="Z202" s="570"/>
      <c r="AA202" s="570"/>
      <c r="AB202" s="571"/>
      <c r="AC202" s="570"/>
      <c r="AD202" s="572">
        <f t="shared" si="16"/>
        <v>0</v>
      </c>
      <c r="AE202" s="573"/>
      <c r="AK202" s="80"/>
      <c r="AL202" s="88"/>
      <c r="AM202" s="88"/>
      <c r="AR202" s="14"/>
    </row>
    <row r="203" spans="1:44" x14ac:dyDescent="0.25">
      <c r="A203" s="547"/>
      <c r="B203" s="548"/>
      <c r="C203" s="549"/>
      <c r="D203" s="555"/>
      <c r="E203" s="548"/>
      <c r="F203" s="548"/>
      <c r="G203" s="548"/>
      <c r="H203" s="551"/>
      <c r="I203" s="552"/>
      <c r="J203" s="319"/>
      <c r="K203" s="319"/>
      <c r="L203" s="319"/>
      <c r="M203" s="92">
        <f t="shared" si="22"/>
        <v>0</v>
      </c>
      <c r="N203" s="459"/>
      <c r="O203" s="92">
        <f t="shared" si="23"/>
        <v>0</v>
      </c>
      <c r="P203" s="319"/>
      <c r="Q203" s="549"/>
      <c r="R203" s="549"/>
      <c r="S203" s="568">
        <f t="shared" si="24"/>
        <v>0</v>
      </c>
      <c r="T203" s="553"/>
      <c r="U203" s="85">
        <f t="shared" si="21"/>
        <v>6</v>
      </c>
      <c r="V203" s="574"/>
      <c r="W203" s="570"/>
      <c r="X203" s="570"/>
      <c r="Y203" s="570"/>
      <c r="Z203" s="570"/>
      <c r="AA203" s="570"/>
      <c r="AB203" s="571"/>
      <c r="AC203" s="570"/>
      <c r="AD203" s="572">
        <f t="shared" si="16"/>
        <v>0</v>
      </c>
      <c r="AE203" s="573"/>
      <c r="AK203" s="80"/>
      <c r="AL203" s="88"/>
      <c r="AM203" s="88"/>
      <c r="AR203" s="14"/>
    </row>
    <row r="204" spans="1:44" x14ac:dyDescent="0.25">
      <c r="A204" s="547"/>
      <c r="B204" s="548"/>
      <c r="C204" s="549"/>
      <c r="D204" s="555"/>
      <c r="E204" s="548"/>
      <c r="F204" s="548"/>
      <c r="G204" s="548"/>
      <c r="H204" s="551"/>
      <c r="I204" s="552"/>
      <c r="J204" s="319"/>
      <c r="K204" s="319"/>
      <c r="L204" s="319"/>
      <c r="M204" s="92">
        <f t="shared" si="22"/>
        <v>0</v>
      </c>
      <c r="N204" s="459"/>
      <c r="O204" s="92">
        <f t="shared" si="23"/>
        <v>0</v>
      </c>
      <c r="P204" s="319"/>
      <c r="Q204" s="549"/>
      <c r="R204" s="549"/>
      <c r="S204" s="568">
        <f t="shared" si="24"/>
        <v>0</v>
      </c>
      <c r="T204" s="553"/>
      <c r="U204" s="85">
        <f t="shared" si="21"/>
        <v>6</v>
      </c>
      <c r="V204" s="574"/>
      <c r="W204" s="570"/>
      <c r="X204" s="570"/>
      <c r="Y204" s="570"/>
      <c r="Z204" s="570"/>
      <c r="AA204" s="570"/>
      <c r="AB204" s="571"/>
      <c r="AC204" s="570"/>
      <c r="AD204" s="572">
        <f t="shared" si="16"/>
        <v>0</v>
      </c>
      <c r="AE204" s="573"/>
      <c r="AK204" s="80"/>
      <c r="AL204" s="88"/>
      <c r="AM204" s="88"/>
      <c r="AR204" s="14"/>
    </row>
    <row r="205" spans="1:44" x14ac:dyDescent="0.25">
      <c r="A205" s="547"/>
      <c r="B205" s="548"/>
      <c r="C205" s="549"/>
      <c r="D205" s="555"/>
      <c r="E205" s="548"/>
      <c r="F205" s="548"/>
      <c r="G205" s="548"/>
      <c r="H205" s="551"/>
      <c r="I205" s="552"/>
      <c r="J205" s="319"/>
      <c r="K205" s="319"/>
      <c r="L205" s="319"/>
      <c r="M205" s="92">
        <f t="shared" si="22"/>
        <v>0</v>
      </c>
      <c r="N205" s="459"/>
      <c r="O205" s="92">
        <f t="shared" si="23"/>
        <v>0</v>
      </c>
      <c r="P205" s="319"/>
      <c r="Q205" s="549"/>
      <c r="R205" s="549"/>
      <c r="S205" s="568">
        <f t="shared" si="24"/>
        <v>0</v>
      </c>
      <c r="T205" s="553"/>
      <c r="U205" s="85">
        <f t="shared" si="21"/>
        <v>6</v>
      </c>
      <c r="V205" s="574"/>
      <c r="W205" s="570"/>
      <c r="X205" s="570"/>
      <c r="Y205" s="570"/>
      <c r="Z205" s="570"/>
      <c r="AA205" s="570"/>
      <c r="AB205" s="571"/>
      <c r="AC205" s="570"/>
      <c r="AD205" s="572">
        <f t="shared" si="16"/>
        <v>0</v>
      </c>
      <c r="AE205" s="573"/>
      <c r="AK205" s="80"/>
      <c r="AL205" s="88"/>
      <c r="AM205" s="88"/>
      <c r="AR205" s="14"/>
    </row>
    <row r="206" spans="1:44" x14ac:dyDescent="0.25">
      <c r="A206" s="547"/>
      <c r="B206" s="548"/>
      <c r="C206" s="549"/>
      <c r="D206" s="555"/>
      <c r="E206" s="548"/>
      <c r="F206" s="548"/>
      <c r="G206" s="548"/>
      <c r="H206" s="551"/>
      <c r="I206" s="552"/>
      <c r="J206" s="319"/>
      <c r="K206" s="319"/>
      <c r="L206" s="319"/>
      <c r="M206" s="92">
        <f t="shared" si="22"/>
        <v>0</v>
      </c>
      <c r="N206" s="459"/>
      <c r="O206" s="92">
        <f t="shared" si="23"/>
        <v>0</v>
      </c>
      <c r="P206" s="319"/>
      <c r="Q206" s="549"/>
      <c r="R206" s="549"/>
      <c r="S206" s="568">
        <f t="shared" si="24"/>
        <v>0</v>
      </c>
      <c r="T206" s="553"/>
      <c r="U206" s="85">
        <f t="shared" si="21"/>
        <v>6</v>
      </c>
      <c r="V206" s="574"/>
      <c r="W206" s="570"/>
      <c r="X206" s="570"/>
      <c r="Y206" s="570"/>
      <c r="Z206" s="570"/>
      <c r="AA206" s="570"/>
      <c r="AB206" s="571"/>
      <c r="AC206" s="570"/>
      <c r="AD206" s="572">
        <f t="shared" si="16"/>
        <v>0</v>
      </c>
      <c r="AE206" s="573"/>
      <c r="AK206" s="80"/>
      <c r="AL206" s="88"/>
      <c r="AM206" s="88"/>
      <c r="AR206" s="14"/>
    </row>
    <row r="207" spans="1:44" x14ac:dyDescent="0.25">
      <c r="A207" s="547"/>
      <c r="B207" s="548"/>
      <c r="C207" s="549"/>
      <c r="D207" s="555"/>
      <c r="E207" s="548"/>
      <c r="F207" s="548"/>
      <c r="G207" s="548"/>
      <c r="H207" s="551"/>
      <c r="I207" s="552"/>
      <c r="J207" s="319"/>
      <c r="K207" s="319"/>
      <c r="L207" s="319"/>
      <c r="M207" s="92">
        <f t="shared" si="22"/>
        <v>0</v>
      </c>
      <c r="N207" s="459"/>
      <c r="O207" s="92">
        <f t="shared" si="23"/>
        <v>0</v>
      </c>
      <c r="P207" s="319"/>
      <c r="Q207" s="549"/>
      <c r="R207" s="549"/>
      <c r="S207" s="568">
        <f t="shared" si="24"/>
        <v>0</v>
      </c>
      <c r="T207" s="553"/>
      <c r="U207" s="85">
        <f t="shared" si="21"/>
        <v>6</v>
      </c>
      <c r="V207" s="574"/>
      <c r="W207" s="570"/>
      <c r="X207" s="570"/>
      <c r="Y207" s="570"/>
      <c r="Z207" s="570"/>
      <c r="AA207" s="570"/>
      <c r="AB207" s="571"/>
      <c r="AC207" s="570"/>
      <c r="AD207" s="572">
        <f t="shared" si="16"/>
        <v>0</v>
      </c>
      <c r="AE207" s="573"/>
      <c r="AK207" s="80"/>
      <c r="AL207" s="88"/>
      <c r="AM207" s="88"/>
      <c r="AR207" s="14"/>
    </row>
    <row r="208" spans="1:44" x14ac:dyDescent="0.25">
      <c r="A208" s="547"/>
      <c r="B208" s="548"/>
      <c r="C208" s="549"/>
      <c r="D208" s="555"/>
      <c r="E208" s="548"/>
      <c r="F208" s="548"/>
      <c r="G208" s="548"/>
      <c r="H208" s="551"/>
      <c r="I208" s="552"/>
      <c r="J208" s="319"/>
      <c r="K208" s="319"/>
      <c r="L208" s="319"/>
      <c r="M208" s="92">
        <f t="shared" si="22"/>
        <v>0</v>
      </c>
      <c r="N208" s="459"/>
      <c r="O208" s="92">
        <f t="shared" si="23"/>
        <v>0</v>
      </c>
      <c r="P208" s="319"/>
      <c r="Q208" s="549"/>
      <c r="R208" s="549"/>
      <c r="S208" s="568">
        <f t="shared" si="24"/>
        <v>0</v>
      </c>
      <c r="T208" s="553"/>
      <c r="U208" s="85">
        <f t="shared" si="21"/>
        <v>6</v>
      </c>
      <c r="V208" s="574"/>
      <c r="W208" s="570"/>
      <c r="X208" s="570"/>
      <c r="Y208" s="570"/>
      <c r="Z208" s="570"/>
      <c r="AA208" s="570"/>
      <c r="AB208" s="571"/>
      <c r="AC208" s="570"/>
      <c r="AD208" s="572">
        <f t="shared" si="16"/>
        <v>0</v>
      </c>
      <c r="AE208" s="573"/>
      <c r="AK208" s="80"/>
      <c r="AL208" s="88"/>
      <c r="AM208" s="88"/>
      <c r="AR208" s="14"/>
    </row>
    <row r="209" spans="1:44" x14ac:dyDescent="0.25">
      <c r="A209" s="547"/>
      <c r="B209" s="548"/>
      <c r="C209" s="549"/>
      <c r="D209" s="555"/>
      <c r="E209" s="548"/>
      <c r="F209" s="548"/>
      <c r="G209" s="548"/>
      <c r="H209" s="551"/>
      <c r="I209" s="552"/>
      <c r="J209" s="319"/>
      <c r="K209" s="319"/>
      <c r="L209" s="319"/>
      <c r="M209" s="92">
        <f t="shared" si="22"/>
        <v>0</v>
      </c>
      <c r="N209" s="459"/>
      <c r="O209" s="92">
        <f t="shared" si="23"/>
        <v>0</v>
      </c>
      <c r="P209" s="319"/>
      <c r="Q209" s="549"/>
      <c r="R209" s="549"/>
      <c r="S209" s="568">
        <f t="shared" si="24"/>
        <v>0</v>
      </c>
      <c r="T209" s="553"/>
      <c r="U209" s="85">
        <f t="shared" si="21"/>
        <v>6</v>
      </c>
      <c r="V209" s="574"/>
      <c r="W209" s="570"/>
      <c r="X209" s="570"/>
      <c r="Y209" s="570"/>
      <c r="Z209" s="570"/>
      <c r="AA209" s="570"/>
      <c r="AB209" s="571"/>
      <c r="AC209" s="570"/>
      <c r="AD209" s="572">
        <f t="shared" si="16"/>
        <v>0</v>
      </c>
      <c r="AE209" s="573"/>
      <c r="AK209" s="80"/>
      <c r="AL209" s="88"/>
      <c r="AM209" s="88"/>
      <c r="AR209" s="14"/>
    </row>
    <row r="210" spans="1:44" x14ac:dyDescent="0.25">
      <c r="A210" s="547"/>
      <c r="B210" s="548"/>
      <c r="C210" s="549"/>
      <c r="D210" s="555"/>
      <c r="E210" s="548"/>
      <c r="F210" s="548"/>
      <c r="G210" s="548"/>
      <c r="H210" s="551"/>
      <c r="I210" s="552"/>
      <c r="J210" s="319"/>
      <c r="K210" s="319"/>
      <c r="L210" s="319"/>
      <c r="M210" s="92">
        <f t="shared" si="22"/>
        <v>0</v>
      </c>
      <c r="N210" s="459"/>
      <c r="O210" s="92">
        <f t="shared" si="23"/>
        <v>0</v>
      </c>
      <c r="P210" s="319"/>
      <c r="Q210" s="549"/>
      <c r="R210" s="549"/>
      <c r="S210" s="568">
        <f t="shared" si="24"/>
        <v>0</v>
      </c>
      <c r="T210" s="553"/>
      <c r="U210" s="85">
        <f t="shared" si="21"/>
        <v>6</v>
      </c>
      <c r="V210" s="574"/>
      <c r="W210" s="570"/>
      <c r="X210" s="570"/>
      <c r="Y210" s="570"/>
      <c r="Z210" s="570"/>
      <c r="AA210" s="570"/>
      <c r="AB210" s="571"/>
      <c r="AC210" s="570"/>
      <c r="AD210" s="572">
        <f t="shared" si="16"/>
        <v>0</v>
      </c>
      <c r="AE210" s="573"/>
      <c r="AK210" s="80"/>
      <c r="AL210" s="88"/>
      <c r="AM210" s="88"/>
      <c r="AR210" s="14"/>
    </row>
    <row r="211" spans="1:44" x14ac:dyDescent="0.25">
      <c r="A211" s="547"/>
      <c r="B211" s="548"/>
      <c r="C211" s="549"/>
      <c r="D211" s="555"/>
      <c r="E211" s="548"/>
      <c r="F211" s="548"/>
      <c r="G211" s="548"/>
      <c r="H211" s="551"/>
      <c r="I211" s="552"/>
      <c r="J211" s="319"/>
      <c r="K211" s="319"/>
      <c r="L211" s="319"/>
      <c r="M211" s="92">
        <f t="shared" si="22"/>
        <v>0</v>
      </c>
      <c r="N211" s="459"/>
      <c r="O211" s="92">
        <f t="shared" si="23"/>
        <v>0</v>
      </c>
      <c r="P211" s="319"/>
      <c r="Q211" s="549"/>
      <c r="R211" s="549"/>
      <c r="S211" s="568">
        <f t="shared" si="24"/>
        <v>0</v>
      </c>
      <c r="T211" s="553"/>
      <c r="U211" s="85">
        <f t="shared" si="21"/>
        <v>6</v>
      </c>
      <c r="V211" s="574"/>
      <c r="W211" s="570"/>
      <c r="X211" s="570"/>
      <c r="Y211" s="570"/>
      <c r="Z211" s="570"/>
      <c r="AA211" s="570"/>
      <c r="AB211" s="571"/>
      <c r="AC211" s="570"/>
      <c r="AD211" s="572">
        <f t="shared" si="16"/>
        <v>0</v>
      </c>
      <c r="AE211" s="573"/>
      <c r="AK211" s="80"/>
      <c r="AL211" s="88"/>
      <c r="AM211" s="88"/>
      <c r="AR211" s="14"/>
    </row>
    <row r="212" spans="1:44" x14ac:dyDescent="0.25">
      <c r="A212" s="547"/>
      <c r="B212" s="548"/>
      <c r="C212" s="549"/>
      <c r="D212" s="555"/>
      <c r="E212" s="548"/>
      <c r="F212" s="548"/>
      <c r="G212" s="548"/>
      <c r="H212" s="551"/>
      <c r="I212" s="552"/>
      <c r="J212" s="319"/>
      <c r="K212" s="319"/>
      <c r="L212" s="319"/>
      <c r="M212" s="92">
        <f t="shared" si="22"/>
        <v>0</v>
      </c>
      <c r="N212" s="459"/>
      <c r="O212" s="92">
        <f t="shared" si="23"/>
        <v>0</v>
      </c>
      <c r="P212" s="319"/>
      <c r="Q212" s="549"/>
      <c r="R212" s="549"/>
      <c r="S212" s="568">
        <f t="shared" si="24"/>
        <v>0</v>
      </c>
      <c r="T212" s="553"/>
      <c r="U212" s="85">
        <f t="shared" si="21"/>
        <v>6</v>
      </c>
      <c r="V212" s="574"/>
      <c r="W212" s="570"/>
      <c r="X212" s="570"/>
      <c r="Y212" s="570"/>
      <c r="Z212" s="570"/>
      <c r="AA212" s="570"/>
      <c r="AB212" s="571"/>
      <c r="AC212" s="570"/>
      <c r="AD212" s="572">
        <f t="shared" si="16"/>
        <v>0</v>
      </c>
      <c r="AE212" s="573"/>
      <c r="AK212" s="80"/>
      <c r="AL212" s="88"/>
      <c r="AM212" s="88"/>
      <c r="AR212" s="14"/>
    </row>
    <row r="213" spans="1:44" x14ac:dyDescent="0.25">
      <c r="A213" s="547"/>
      <c r="B213" s="548"/>
      <c r="C213" s="549"/>
      <c r="D213" s="555"/>
      <c r="E213" s="548"/>
      <c r="F213" s="548"/>
      <c r="G213" s="548"/>
      <c r="H213" s="551"/>
      <c r="I213" s="552"/>
      <c r="J213" s="319"/>
      <c r="K213" s="319"/>
      <c r="L213" s="319"/>
      <c r="M213" s="92">
        <f t="shared" si="22"/>
        <v>0</v>
      </c>
      <c r="N213" s="459"/>
      <c r="O213" s="92">
        <f t="shared" si="23"/>
        <v>0</v>
      </c>
      <c r="P213" s="319"/>
      <c r="Q213" s="549"/>
      <c r="R213" s="549"/>
      <c r="S213" s="568">
        <f t="shared" si="24"/>
        <v>0</v>
      </c>
      <c r="T213" s="553"/>
      <c r="U213" s="85">
        <f t="shared" si="21"/>
        <v>6</v>
      </c>
      <c r="V213" s="574"/>
      <c r="W213" s="570"/>
      <c r="X213" s="570"/>
      <c r="Y213" s="570"/>
      <c r="Z213" s="570"/>
      <c r="AA213" s="570"/>
      <c r="AB213" s="571"/>
      <c r="AC213" s="570"/>
      <c r="AD213" s="572">
        <f t="shared" si="16"/>
        <v>0</v>
      </c>
      <c r="AE213" s="573"/>
      <c r="AK213" s="80"/>
      <c r="AL213" s="88"/>
      <c r="AM213" s="88"/>
      <c r="AR213" s="14"/>
    </row>
    <row r="214" spans="1:44" x14ac:dyDescent="0.25">
      <c r="A214" s="547"/>
      <c r="B214" s="548"/>
      <c r="C214" s="549"/>
      <c r="D214" s="555"/>
      <c r="E214" s="548"/>
      <c r="F214" s="548"/>
      <c r="G214" s="548"/>
      <c r="H214" s="551"/>
      <c r="I214" s="552"/>
      <c r="J214" s="319"/>
      <c r="K214" s="319"/>
      <c r="L214" s="319"/>
      <c r="M214" s="92">
        <f t="shared" si="22"/>
        <v>0</v>
      </c>
      <c r="N214" s="459"/>
      <c r="O214" s="92">
        <f t="shared" si="23"/>
        <v>0</v>
      </c>
      <c r="P214" s="319"/>
      <c r="Q214" s="549"/>
      <c r="R214" s="549"/>
      <c r="S214" s="568">
        <f t="shared" si="24"/>
        <v>0</v>
      </c>
      <c r="T214" s="553"/>
      <c r="U214" s="85">
        <f t="shared" ref="U214:U277" si="25">COUNTIF(V214:AA214,"")</f>
        <v>6</v>
      </c>
      <c r="V214" s="574"/>
      <c r="W214" s="570"/>
      <c r="X214" s="570"/>
      <c r="Y214" s="570"/>
      <c r="Z214" s="570"/>
      <c r="AA214" s="570"/>
      <c r="AB214" s="571"/>
      <c r="AC214" s="570"/>
      <c r="AD214" s="572">
        <f t="shared" si="16"/>
        <v>0</v>
      </c>
      <c r="AE214" s="573"/>
      <c r="AK214" s="80"/>
      <c r="AL214" s="88"/>
      <c r="AM214" s="88"/>
      <c r="AR214" s="14"/>
    </row>
    <row r="215" spans="1:44" x14ac:dyDescent="0.25">
      <c r="A215" s="547"/>
      <c r="B215" s="548"/>
      <c r="C215" s="549"/>
      <c r="D215" s="555"/>
      <c r="E215" s="548"/>
      <c r="F215" s="548"/>
      <c r="G215" s="548"/>
      <c r="H215" s="551"/>
      <c r="I215" s="552"/>
      <c r="J215" s="319"/>
      <c r="K215" s="319"/>
      <c r="L215" s="319"/>
      <c r="M215" s="92">
        <f t="shared" si="22"/>
        <v>0</v>
      </c>
      <c r="N215" s="459"/>
      <c r="O215" s="92">
        <f t="shared" si="23"/>
        <v>0</v>
      </c>
      <c r="P215" s="319"/>
      <c r="Q215" s="549"/>
      <c r="R215" s="549"/>
      <c r="S215" s="568">
        <f t="shared" si="24"/>
        <v>0</v>
      </c>
      <c r="T215" s="553"/>
      <c r="U215" s="85">
        <f t="shared" si="25"/>
        <v>6</v>
      </c>
      <c r="V215" s="574"/>
      <c r="W215" s="570"/>
      <c r="X215" s="570"/>
      <c r="Y215" s="570"/>
      <c r="Z215" s="570"/>
      <c r="AA215" s="570"/>
      <c r="AB215" s="571"/>
      <c r="AC215" s="570"/>
      <c r="AD215" s="572">
        <f t="shared" si="16"/>
        <v>0</v>
      </c>
      <c r="AE215" s="573"/>
      <c r="AK215" s="80"/>
      <c r="AL215" s="88"/>
      <c r="AM215" s="88"/>
      <c r="AR215" s="14"/>
    </row>
    <row r="216" spans="1:44" x14ac:dyDescent="0.25">
      <c r="A216" s="547"/>
      <c r="B216" s="548"/>
      <c r="C216" s="549"/>
      <c r="D216" s="555"/>
      <c r="E216" s="548"/>
      <c r="F216" s="548"/>
      <c r="G216" s="548"/>
      <c r="H216" s="551"/>
      <c r="I216" s="552"/>
      <c r="J216" s="319"/>
      <c r="K216" s="319"/>
      <c r="L216" s="319"/>
      <c r="M216" s="92">
        <f t="shared" si="22"/>
        <v>0</v>
      </c>
      <c r="N216" s="459"/>
      <c r="O216" s="92">
        <f t="shared" si="23"/>
        <v>0</v>
      </c>
      <c r="P216" s="319"/>
      <c r="Q216" s="549"/>
      <c r="R216" s="549"/>
      <c r="S216" s="568">
        <f t="shared" si="24"/>
        <v>0</v>
      </c>
      <c r="T216" s="553"/>
      <c r="U216" s="85">
        <f t="shared" si="25"/>
        <v>6</v>
      </c>
      <c r="V216" s="574"/>
      <c r="W216" s="570"/>
      <c r="X216" s="570"/>
      <c r="Y216" s="570"/>
      <c r="Z216" s="570"/>
      <c r="AA216" s="570"/>
      <c r="AB216" s="571"/>
      <c r="AC216" s="570"/>
      <c r="AD216" s="572">
        <f t="shared" si="16"/>
        <v>0</v>
      </c>
      <c r="AE216" s="573"/>
      <c r="AK216" s="80"/>
      <c r="AL216" s="88"/>
      <c r="AM216" s="88"/>
      <c r="AR216" s="14"/>
    </row>
    <row r="217" spans="1:44" x14ac:dyDescent="0.25">
      <c r="A217" s="547"/>
      <c r="B217" s="548"/>
      <c r="C217" s="549"/>
      <c r="D217" s="555"/>
      <c r="E217" s="548"/>
      <c r="F217" s="548"/>
      <c r="G217" s="548"/>
      <c r="H217" s="551"/>
      <c r="I217" s="552"/>
      <c r="J217" s="319"/>
      <c r="K217" s="319"/>
      <c r="L217" s="319"/>
      <c r="M217" s="92">
        <f t="shared" si="22"/>
        <v>0</v>
      </c>
      <c r="N217" s="459"/>
      <c r="O217" s="92">
        <f t="shared" si="23"/>
        <v>0</v>
      </c>
      <c r="P217" s="319"/>
      <c r="Q217" s="549"/>
      <c r="R217" s="549"/>
      <c r="S217" s="568">
        <f t="shared" si="24"/>
        <v>0</v>
      </c>
      <c r="T217" s="553"/>
      <c r="U217" s="85">
        <f t="shared" si="25"/>
        <v>6</v>
      </c>
      <c r="V217" s="574"/>
      <c r="W217" s="570"/>
      <c r="X217" s="570"/>
      <c r="Y217" s="570"/>
      <c r="Z217" s="570"/>
      <c r="AA217" s="570"/>
      <c r="AB217" s="571"/>
      <c r="AC217" s="570"/>
      <c r="AD217" s="572">
        <f t="shared" si="16"/>
        <v>0</v>
      </c>
      <c r="AE217" s="573"/>
      <c r="AK217" s="80"/>
      <c r="AL217" s="88"/>
      <c r="AM217" s="88"/>
      <c r="AR217" s="14"/>
    </row>
    <row r="218" spans="1:44" x14ac:dyDescent="0.25">
      <c r="A218" s="547"/>
      <c r="B218" s="548"/>
      <c r="C218" s="549"/>
      <c r="D218" s="555"/>
      <c r="E218" s="548"/>
      <c r="F218" s="548"/>
      <c r="G218" s="548"/>
      <c r="H218" s="551"/>
      <c r="I218" s="552"/>
      <c r="J218" s="319"/>
      <c r="K218" s="319"/>
      <c r="L218" s="319"/>
      <c r="M218" s="92">
        <f t="shared" si="22"/>
        <v>0</v>
      </c>
      <c r="N218" s="459"/>
      <c r="O218" s="92">
        <f t="shared" si="23"/>
        <v>0</v>
      </c>
      <c r="P218" s="319"/>
      <c r="Q218" s="549"/>
      <c r="R218" s="549"/>
      <c r="S218" s="568">
        <f t="shared" si="24"/>
        <v>0</v>
      </c>
      <c r="T218" s="553"/>
      <c r="U218" s="85">
        <f t="shared" si="25"/>
        <v>6</v>
      </c>
      <c r="V218" s="574"/>
      <c r="W218" s="570"/>
      <c r="X218" s="570"/>
      <c r="Y218" s="570"/>
      <c r="Z218" s="570"/>
      <c r="AA218" s="570"/>
      <c r="AB218" s="571"/>
      <c r="AC218" s="570"/>
      <c r="AD218" s="572">
        <f t="shared" si="16"/>
        <v>0</v>
      </c>
      <c r="AE218" s="573"/>
      <c r="AK218" s="80"/>
      <c r="AL218" s="88"/>
      <c r="AM218" s="88"/>
      <c r="AR218" s="14"/>
    </row>
    <row r="219" spans="1:44" x14ac:dyDescent="0.25">
      <c r="A219" s="547"/>
      <c r="B219" s="548"/>
      <c r="C219" s="549"/>
      <c r="D219" s="555"/>
      <c r="E219" s="548"/>
      <c r="F219" s="548"/>
      <c r="G219" s="548"/>
      <c r="H219" s="551"/>
      <c r="I219" s="552"/>
      <c r="J219" s="319"/>
      <c r="K219" s="319"/>
      <c r="L219" s="319"/>
      <c r="M219" s="92">
        <f t="shared" si="22"/>
        <v>0</v>
      </c>
      <c r="N219" s="459"/>
      <c r="O219" s="92">
        <f t="shared" si="23"/>
        <v>0</v>
      </c>
      <c r="P219" s="319"/>
      <c r="Q219" s="549"/>
      <c r="R219" s="549"/>
      <c r="S219" s="568">
        <f t="shared" si="24"/>
        <v>0</v>
      </c>
      <c r="T219" s="553"/>
      <c r="U219" s="85">
        <f t="shared" si="25"/>
        <v>6</v>
      </c>
      <c r="V219" s="574"/>
      <c r="W219" s="570"/>
      <c r="X219" s="570"/>
      <c r="Y219" s="570"/>
      <c r="Z219" s="570"/>
      <c r="AA219" s="570"/>
      <c r="AB219" s="571"/>
      <c r="AC219" s="570"/>
      <c r="AD219" s="572">
        <f t="shared" si="16"/>
        <v>0</v>
      </c>
      <c r="AE219" s="573"/>
      <c r="AK219" s="80"/>
      <c r="AL219" s="88"/>
      <c r="AM219" s="88"/>
      <c r="AR219" s="14"/>
    </row>
    <row r="220" spans="1:44" x14ac:dyDescent="0.25">
      <c r="A220" s="547"/>
      <c r="B220" s="548"/>
      <c r="C220" s="549"/>
      <c r="D220" s="555"/>
      <c r="E220" s="548"/>
      <c r="F220" s="548"/>
      <c r="G220" s="548"/>
      <c r="H220" s="551"/>
      <c r="I220" s="552"/>
      <c r="J220" s="319"/>
      <c r="K220" s="319"/>
      <c r="L220" s="319"/>
      <c r="M220" s="92">
        <f t="shared" si="22"/>
        <v>0</v>
      </c>
      <c r="N220" s="459"/>
      <c r="O220" s="92">
        <f t="shared" si="23"/>
        <v>0</v>
      </c>
      <c r="P220" s="319"/>
      <c r="Q220" s="549"/>
      <c r="R220" s="549"/>
      <c r="S220" s="568">
        <f t="shared" si="24"/>
        <v>0</v>
      </c>
      <c r="T220" s="553"/>
      <c r="U220" s="85">
        <f t="shared" si="25"/>
        <v>6</v>
      </c>
      <c r="V220" s="574"/>
      <c r="W220" s="570"/>
      <c r="X220" s="570"/>
      <c r="Y220" s="570"/>
      <c r="Z220" s="570"/>
      <c r="AA220" s="570"/>
      <c r="AB220" s="571"/>
      <c r="AC220" s="570"/>
      <c r="AD220" s="572">
        <f t="shared" si="16"/>
        <v>0</v>
      </c>
      <c r="AE220" s="573"/>
      <c r="AK220" s="80"/>
      <c r="AL220" s="88"/>
      <c r="AM220" s="88"/>
      <c r="AR220" s="14"/>
    </row>
    <row r="221" spans="1:44" x14ac:dyDescent="0.25">
      <c r="A221" s="547"/>
      <c r="B221" s="548"/>
      <c r="C221" s="549"/>
      <c r="D221" s="555"/>
      <c r="E221" s="548"/>
      <c r="F221" s="548"/>
      <c r="G221" s="548"/>
      <c r="H221" s="551"/>
      <c r="I221" s="552"/>
      <c r="J221" s="319"/>
      <c r="K221" s="319"/>
      <c r="L221" s="319"/>
      <c r="M221" s="92">
        <f t="shared" si="22"/>
        <v>0</v>
      </c>
      <c r="N221" s="459"/>
      <c r="O221" s="92">
        <f t="shared" si="23"/>
        <v>0</v>
      </c>
      <c r="P221" s="319"/>
      <c r="Q221" s="549"/>
      <c r="R221" s="549"/>
      <c r="S221" s="568">
        <f t="shared" si="24"/>
        <v>0</v>
      </c>
      <c r="T221" s="553"/>
      <c r="U221" s="85">
        <f t="shared" si="25"/>
        <v>6</v>
      </c>
      <c r="V221" s="574"/>
      <c r="W221" s="570"/>
      <c r="X221" s="570"/>
      <c r="Y221" s="570"/>
      <c r="Z221" s="570"/>
      <c r="AA221" s="570"/>
      <c r="AB221" s="571"/>
      <c r="AC221" s="570"/>
      <c r="AD221" s="572">
        <f t="shared" si="16"/>
        <v>0</v>
      </c>
      <c r="AE221" s="573"/>
      <c r="AK221" s="80"/>
      <c r="AL221" s="88"/>
      <c r="AM221" s="88"/>
      <c r="AR221" s="14"/>
    </row>
    <row r="222" spans="1:44" x14ac:dyDescent="0.25">
      <c r="A222" s="547"/>
      <c r="B222" s="548"/>
      <c r="C222" s="549"/>
      <c r="D222" s="555"/>
      <c r="E222" s="548"/>
      <c r="F222" s="548"/>
      <c r="G222" s="548"/>
      <c r="H222" s="551"/>
      <c r="I222" s="552"/>
      <c r="J222" s="319"/>
      <c r="K222" s="319"/>
      <c r="L222" s="319"/>
      <c r="M222" s="92">
        <f t="shared" si="22"/>
        <v>0</v>
      </c>
      <c r="N222" s="459"/>
      <c r="O222" s="92">
        <f t="shared" si="23"/>
        <v>0</v>
      </c>
      <c r="P222" s="319"/>
      <c r="Q222" s="549"/>
      <c r="R222" s="549"/>
      <c r="S222" s="568">
        <f t="shared" si="24"/>
        <v>0</v>
      </c>
      <c r="T222" s="553"/>
      <c r="U222" s="85">
        <f t="shared" si="25"/>
        <v>6</v>
      </c>
      <c r="V222" s="574"/>
      <c r="W222" s="570"/>
      <c r="X222" s="570"/>
      <c r="Y222" s="570"/>
      <c r="Z222" s="570"/>
      <c r="AA222" s="570"/>
      <c r="AB222" s="571"/>
      <c r="AC222" s="570"/>
      <c r="AD222" s="572">
        <f t="shared" si="16"/>
        <v>0</v>
      </c>
      <c r="AE222" s="573"/>
      <c r="AK222" s="80"/>
      <c r="AL222" s="88"/>
      <c r="AM222" s="88"/>
      <c r="AR222" s="14"/>
    </row>
    <row r="223" spans="1:44" x14ac:dyDescent="0.25">
      <c r="A223" s="547"/>
      <c r="B223" s="548"/>
      <c r="C223" s="549"/>
      <c r="D223" s="555"/>
      <c r="E223" s="548"/>
      <c r="F223" s="548"/>
      <c r="G223" s="548"/>
      <c r="H223" s="551"/>
      <c r="I223" s="552"/>
      <c r="J223" s="319"/>
      <c r="K223" s="319"/>
      <c r="L223" s="319"/>
      <c r="M223" s="92">
        <f t="shared" si="22"/>
        <v>0</v>
      </c>
      <c r="N223" s="459"/>
      <c r="O223" s="92">
        <f t="shared" si="23"/>
        <v>0</v>
      </c>
      <c r="P223" s="319"/>
      <c r="Q223" s="549"/>
      <c r="R223" s="549"/>
      <c r="S223" s="568">
        <f t="shared" si="24"/>
        <v>0</v>
      </c>
      <c r="T223" s="553"/>
      <c r="U223" s="85">
        <f t="shared" si="25"/>
        <v>6</v>
      </c>
      <c r="V223" s="574"/>
      <c r="W223" s="570"/>
      <c r="X223" s="570"/>
      <c r="Y223" s="570"/>
      <c r="Z223" s="570"/>
      <c r="AA223" s="570"/>
      <c r="AB223" s="571"/>
      <c r="AC223" s="570"/>
      <c r="AD223" s="572">
        <f t="shared" si="16"/>
        <v>0</v>
      </c>
      <c r="AE223" s="573"/>
      <c r="AK223" s="80"/>
      <c r="AL223" s="88"/>
      <c r="AM223" s="88"/>
      <c r="AR223" s="14"/>
    </row>
    <row r="224" spans="1:44" x14ac:dyDescent="0.25">
      <c r="A224" s="547"/>
      <c r="B224" s="548"/>
      <c r="C224" s="549"/>
      <c r="D224" s="555"/>
      <c r="E224" s="548"/>
      <c r="F224" s="548"/>
      <c r="G224" s="548"/>
      <c r="H224" s="551"/>
      <c r="I224" s="552"/>
      <c r="J224" s="319"/>
      <c r="K224" s="319"/>
      <c r="L224" s="319"/>
      <c r="M224" s="92">
        <f t="shared" si="22"/>
        <v>0</v>
      </c>
      <c r="N224" s="459"/>
      <c r="O224" s="92">
        <f t="shared" si="23"/>
        <v>0</v>
      </c>
      <c r="P224" s="319"/>
      <c r="Q224" s="549"/>
      <c r="R224" s="549"/>
      <c r="S224" s="568">
        <f t="shared" si="24"/>
        <v>0</v>
      </c>
      <c r="T224" s="553"/>
      <c r="U224" s="85">
        <f t="shared" si="25"/>
        <v>6</v>
      </c>
      <c r="V224" s="574"/>
      <c r="W224" s="570"/>
      <c r="X224" s="570"/>
      <c r="Y224" s="570"/>
      <c r="Z224" s="570"/>
      <c r="AA224" s="570"/>
      <c r="AB224" s="571"/>
      <c r="AC224" s="570"/>
      <c r="AD224" s="572">
        <f t="shared" si="16"/>
        <v>0</v>
      </c>
      <c r="AE224" s="573"/>
      <c r="AK224" s="80"/>
      <c r="AL224" s="88"/>
      <c r="AM224" s="88"/>
      <c r="AR224" s="14"/>
    </row>
    <row r="225" spans="1:44" x14ac:dyDescent="0.25">
      <c r="A225" s="547"/>
      <c r="B225" s="548"/>
      <c r="C225" s="549"/>
      <c r="D225" s="555"/>
      <c r="E225" s="548"/>
      <c r="F225" s="548"/>
      <c r="G225" s="548"/>
      <c r="H225" s="551"/>
      <c r="I225" s="552"/>
      <c r="J225" s="319"/>
      <c r="K225" s="319"/>
      <c r="L225" s="319"/>
      <c r="M225" s="92">
        <f t="shared" si="22"/>
        <v>0</v>
      </c>
      <c r="N225" s="459"/>
      <c r="O225" s="92">
        <f t="shared" si="23"/>
        <v>0</v>
      </c>
      <c r="P225" s="319"/>
      <c r="Q225" s="549"/>
      <c r="R225" s="549"/>
      <c r="S225" s="568">
        <f t="shared" si="24"/>
        <v>0</v>
      </c>
      <c r="T225" s="553"/>
      <c r="U225" s="85">
        <f t="shared" si="25"/>
        <v>6</v>
      </c>
      <c r="V225" s="574"/>
      <c r="W225" s="570"/>
      <c r="X225" s="570"/>
      <c r="Y225" s="570"/>
      <c r="Z225" s="570"/>
      <c r="AA225" s="570"/>
      <c r="AB225" s="571"/>
      <c r="AC225" s="570"/>
      <c r="AD225" s="572">
        <f t="shared" si="16"/>
        <v>0</v>
      </c>
      <c r="AE225" s="573"/>
      <c r="AK225" s="80"/>
      <c r="AL225" s="88"/>
      <c r="AM225" s="88"/>
      <c r="AR225" s="14"/>
    </row>
    <row r="226" spans="1:44" x14ac:dyDescent="0.25">
      <c r="A226" s="547"/>
      <c r="B226" s="548"/>
      <c r="C226" s="549"/>
      <c r="D226" s="555"/>
      <c r="E226" s="548"/>
      <c r="F226" s="548"/>
      <c r="G226" s="548"/>
      <c r="H226" s="551"/>
      <c r="I226" s="552"/>
      <c r="J226" s="319"/>
      <c r="K226" s="319"/>
      <c r="L226" s="319"/>
      <c r="M226" s="92">
        <f t="shared" si="22"/>
        <v>0</v>
      </c>
      <c r="N226" s="459"/>
      <c r="O226" s="92">
        <f t="shared" si="23"/>
        <v>0</v>
      </c>
      <c r="P226" s="319"/>
      <c r="Q226" s="549"/>
      <c r="R226" s="549"/>
      <c r="S226" s="568">
        <f t="shared" si="24"/>
        <v>0</v>
      </c>
      <c r="T226" s="553"/>
      <c r="U226" s="85">
        <f t="shared" si="25"/>
        <v>6</v>
      </c>
      <c r="V226" s="574"/>
      <c r="W226" s="570"/>
      <c r="X226" s="570"/>
      <c r="Y226" s="570"/>
      <c r="Z226" s="570"/>
      <c r="AA226" s="570"/>
      <c r="AB226" s="571"/>
      <c r="AC226" s="570"/>
      <c r="AD226" s="572">
        <f t="shared" si="16"/>
        <v>0</v>
      </c>
      <c r="AE226" s="573"/>
      <c r="AK226" s="80"/>
      <c r="AL226" s="88"/>
      <c r="AM226" s="88"/>
      <c r="AR226" s="14"/>
    </row>
    <row r="227" spans="1:44" x14ac:dyDescent="0.25">
      <c r="A227" s="547"/>
      <c r="B227" s="548"/>
      <c r="C227" s="549"/>
      <c r="D227" s="555"/>
      <c r="E227" s="548"/>
      <c r="F227" s="548"/>
      <c r="G227" s="548"/>
      <c r="H227" s="551"/>
      <c r="I227" s="552"/>
      <c r="J227" s="319"/>
      <c r="K227" s="319"/>
      <c r="L227" s="319"/>
      <c r="M227" s="92">
        <f t="shared" si="22"/>
        <v>0</v>
      </c>
      <c r="N227" s="459"/>
      <c r="O227" s="92">
        <f t="shared" si="23"/>
        <v>0</v>
      </c>
      <c r="P227" s="319"/>
      <c r="Q227" s="549"/>
      <c r="R227" s="549"/>
      <c r="S227" s="568">
        <f t="shared" si="24"/>
        <v>0</v>
      </c>
      <c r="T227" s="553"/>
      <c r="U227" s="85">
        <f t="shared" si="25"/>
        <v>6</v>
      </c>
      <c r="V227" s="574"/>
      <c r="W227" s="570"/>
      <c r="X227" s="570"/>
      <c r="Y227" s="570"/>
      <c r="Z227" s="570"/>
      <c r="AA227" s="570"/>
      <c r="AB227" s="571"/>
      <c r="AC227" s="570"/>
      <c r="AD227" s="572">
        <f t="shared" si="16"/>
        <v>0</v>
      </c>
      <c r="AE227" s="573"/>
      <c r="AK227" s="80"/>
      <c r="AL227" s="88"/>
      <c r="AM227" s="88"/>
      <c r="AR227" s="14"/>
    </row>
    <row r="228" spans="1:44" x14ac:dyDescent="0.25">
      <c r="A228" s="547"/>
      <c r="B228" s="548"/>
      <c r="C228" s="549"/>
      <c r="D228" s="555"/>
      <c r="E228" s="548"/>
      <c r="F228" s="548"/>
      <c r="G228" s="548"/>
      <c r="H228" s="551"/>
      <c r="I228" s="552"/>
      <c r="J228" s="319"/>
      <c r="K228" s="319"/>
      <c r="L228" s="319"/>
      <c r="M228" s="92">
        <f t="shared" si="22"/>
        <v>0</v>
      </c>
      <c r="N228" s="459"/>
      <c r="O228" s="92">
        <f t="shared" si="23"/>
        <v>0</v>
      </c>
      <c r="P228" s="319"/>
      <c r="Q228" s="549"/>
      <c r="R228" s="549"/>
      <c r="S228" s="568">
        <f t="shared" si="24"/>
        <v>0</v>
      </c>
      <c r="T228" s="553"/>
      <c r="U228" s="85">
        <f t="shared" si="25"/>
        <v>6</v>
      </c>
      <c r="V228" s="574"/>
      <c r="W228" s="570"/>
      <c r="X228" s="570"/>
      <c r="Y228" s="570"/>
      <c r="Z228" s="570"/>
      <c r="AA228" s="570"/>
      <c r="AB228" s="571"/>
      <c r="AC228" s="570"/>
      <c r="AD228" s="572">
        <f t="shared" si="16"/>
        <v>0</v>
      </c>
      <c r="AE228" s="573"/>
      <c r="AK228" s="80"/>
      <c r="AL228" s="88"/>
      <c r="AM228" s="88"/>
      <c r="AR228" s="14"/>
    </row>
    <row r="229" spans="1:44" x14ac:dyDescent="0.25">
      <c r="A229" s="547"/>
      <c r="B229" s="548"/>
      <c r="C229" s="549"/>
      <c r="D229" s="555"/>
      <c r="E229" s="548"/>
      <c r="F229" s="548"/>
      <c r="G229" s="548"/>
      <c r="H229" s="551"/>
      <c r="I229" s="552"/>
      <c r="J229" s="319"/>
      <c r="K229" s="319"/>
      <c r="L229" s="319"/>
      <c r="M229" s="92">
        <f t="shared" si="22"/>
        <v>0</v>
      </c>
      <c r="N229" s="459"/>
      <c r="O229" s="92">
        <f t="shared" si="23"/>
        <v>0</v>
      </c>
      <c r="P229" s="319"/>
      <c r="Q229" s="549"/>
      <c r="R229" s="549"/>
      <c r="S229" s="568">
        <f t="shared" si="24"/>
        <v>0</v>
      </c>
      <c r="T229" s="553"/>
      <c r="U229" s="85">
        <f t="shared" si="25"/>
        <v>6</v>
      </c>
      <c r="V229" s="574"/>
      <c r="W229" s="570"/>
      <c r="X229" s="570"/>
      <c r="Y229" s="570"/>
      <c r="Z229" s="570"/>
      <c r="AA229" s="570"/>
      <c r="AB229" s="571"/>
      <c r="AC229" s="570"/>
      <c r="AD229" s="572">
        <f t="shared" si="16"/>
        <v>0</v>
      </c>
      <c r="AE229" s="573"/>
      <c r="AK229" s="80"/>
      <c r="AL229" s="88"/>
      <c r="AM229" s="88"/>
      <c r="AR229" s="14"/>
    </row>
    <row r="230" spans="1:44" x14ac:dyDescent="0.25">
      <c r="A230" s="547"/>
      <c r="B230" s="548"/>
      <c r="C230" s="549"/>
      <c r="D230" s="555"/>
      <c r="E230" s="548"/>
      <c r="F230" s="548"/>
      <c r="G230" s="548"/>
      <c r="H230" s="551"/>
      <c r="I230" s="552"/>
      <c r="J230" s="319"/>
      <c r="K230" s="319"/>
      <c r="L230" s="319"/>
      <c r="M230" s="92">
        <f t="shared" si="22"/>
        <v>0</v>
      </c>
      <c r="N230" s="459"/>
      <c r="O230" s="92">
        <f t="shared" si="23"/>
        <v>0</v>
      </c>
      <c r="P230" s="319"/>
      <c r="Q230" s="549"/>
      <c r="R230" s="549"/>
      <c r="S230" s="568">
        <f t="shared" si="24"/>
        <v>0</v>
      </c>
      <c r="T230" s="553"/>
      <c r="U230" s="85">
        <f t="shared" si="25"/>
        <v>6</v>
      </c>
      <c r="V230" s="574"/>
      <c r="W230" s="570"/>
      <c r="X230" s="570"/>
      <c r="Y230" s="570"/>
      <c r="Z230" s="570"/>
      <c r="AA230" s="570"/>
      <c r="AB230" s="571"/>
      <c r="AC230" s="570"/>
      <c r="AD230" s="572">
        <f t="shared" si="16"/>
        <v>0</v>
      </c>
      <c r="AE230" s="573"/>
      <c r="AK230" s="80"/>
      <c r="AL230" s="88"/>
      <c r="AM230" s="88"/>
      <c r="AR230" s="14"/>
    </row>
    <row r="231" spans="1:44" x14ac:dyDescent="0.25">
      <c r="A231" s="547"/>
      <c r="B231" s="548"/>
      <c r="C231" s="549"/>
      <c r="D231" s="555"/>
      <c r="E231" s="548"/>
      <c r="F231" s="548"/>
      <c r="G231" s="548"/>
      <c r="H231" s="551"/>
      <c r="I231" s="552"/>
      <c r="J231" s="319"/>
      <c r="K231" s="319"/>
      <c r="L231" s="319"/>
      <c r="M231" s="92">
        <f t="shared" si="22"/>
        <v>0</v>
      </c>
      <c r="N231" s="459"/>
      <c r="O231" s="92">
        <f t="shared" si="23"/>
        <v>0</v>
      </c>
      <c r="P231" s="319"/>
      <c r="Q231" s="549"/>
      <c r="R231" s="549"/>
      <c r="S231" s="568">
        <f t="shared" si="24"/>
        <v>0</v>
      </c>
      <c r="T231" s="553"/>
      <c r="U231" s="85">
        <f t="shared" si="25"/>
        <v>6</v>
      </c>
      <c r="V231" s="574"/>
      <c r="W231" s="570"/>
      <c r="X231" s="570"/>
      <c r="Y231" s="570"/>
      <c r="Z231" s="570"/>
      <c r="AA231" s="570"/>
      <c r="AB231" s="571"/>
      <c r="AC231" s="570"/>
      <c r="AD231" s="572">
        <f t="shared" si="16"/>
        <v>0</v>
      </c>
      <c r="AE231" s="573"/>
      <c r="AK231" s="80"/>
      <c r="AL231" s="88"/>
      <c r="AM231" s="88"/>
      <c r="AR231" s="14"/>
    </row>
    <row r="232" spans="1:44" x14ac:dyDescent="0.25">
      <c r="A232" s="547"/>
      <c r="B232" s="548"/>
      <c r="C232" s="549"/>
      <c r="D232" s="555"/>
      <c r="E232" s="548"/>
      <c r="F232" s="548"/>
      <c r="G232" s="548"/>
      <c r="H232" s="551"/>
      <c r="I232" s="552"/>
      <c r="J232" s="319"/>
      <c r="K232" s="319"/>
      <c r="L232" s="319"/>
      <c r="M232" s="92">
        <f t="shared" si="22"/>
        <v>0</v>
      </c>
      <c r="N232" s="459"/>
      <c r="O232" s="92">
        <f t="shared" si="23"/>
        <v>0</v>
      </c>
      <c r="P232" s="319"/>
      <c r="Q232" s="549"/>
      <c r="R232" s="549"/>
      <c r="S232" s="568">
        <f t="shared" si="24"/>
        <v>0</v>
      </c>
      <c r="T232" s="553"/>
      <c r="U232" s="85">
        <f t="shared" si="25"/>
        <v>6</v>
      </c>
      <c r="V232" s="574"/>
      <c r="W232" s="570"/>
      <c r="X232" s="570"/>
      <c r="Y232" s="570"/>
      <c r="Z232" s="570"/>
      <c r="AA232" s="570"/>
      <c r="AB232" s="571"/>
      <c r="AC232" s="570"/>
      <c r="AD232" s="572">
        <f t="shared" si="16"/>
        <v>0</v>
      </c>
      <c r="AE232" s="573"/>
      <c r="AK232" s="80"/>
      <c r="AL232" s="88"/>
      <c r="AM232" s="88"/>
      <c r="AR232" s="14"/>
    </row>
    <row r="233" spans="1:44" x14ac:dyDescent="0.25">
      <c r="A233" s="547"/>
      <c r="B233" s="548"/>
      <c r="C233" s="549"/>
      <c r="D233" s="555"/>
      <c r="E233" s="548"/>
      <c r="F233" s="548"/>
      <c r="G233" s="548"/>
      <c r="H233" s="551"/>
      <c r="I233" s="552"/>
      <c r="J233" s="319"/>
      <c r="K233" s="319"/>
      <c r="L233" s="319"/>
      <c r="M233" s="92">
        <f t="shared" si="22"/>
        <v>0</v>
      </c>
      <c r="N233" s="459"/>
      <c r="O233" s="92">
        <f t="shared" si="23"/>
        <v>0</v>
      </c>
      <c r="P233" s="319"/>
      <c r="Q233" s="549"/>
      <c r="R233" s="549"/>
      <c r="S233" s="568">
        <f t="shared" si="24"/>
        <v>0</v>
      </c>
      <c r="T233" s="553"/>
      <c r="U233" s="85">
        <f t="shared" si="25"/>
        <v>6</v>
      </c>
      <c r="V233" s="574"/>
      <c r="W233" s="570"/>
      <c r="X233" s="570"/>
      <c r="Y233" s="570"/>
      <c r="Z233" s="570"/>
      <c r="AA233" s="570"/>
      <c r="AB233" s="571"/>
      <c r="AC233" s="570"/>
      <c r="AD233" s="572">
        <f t="shared" si="16"/>
        <v>0</v>
      </c>
      <c r="AE233" s="573"/>
      <c r="AK233" s="80"/>
      <c r="AL233" s="88"/>
      <c r="AM233" s="88"/>
      <c r="AR233" s="14"/>
    </row>
    <row r="234" spans="1:44" x14ac:dyDescent="0.25">
      <c r="A234" s="547"/>
      <c r="B234" s="548"/>
      <c r="C234" s="549"/>
      <c r="D234" s="555"/>
      <c r="E234" s="548"/>
      <c r="F234" s="548"/>
      <c r="G234" s="548"/>
      <c r="H234" s="551"/>
      <c r="I234" s="552"/>
      <c r="J234" s="319"/>
      <c r="K234" s="319"/>
      <c r="L234" s="319"/>
      <c r="M234" s="92">
        <f t="shared" si="22"/>
        <v>0</v>
      </c>
      <c r="N234" s="459"/>
      <c r="O234" s="92">
        <f t="shared" si="23"/>
        <v>0</v>
      </c>
      <c r="P234" s="319"/>
      <c r="Q234" s="549"/>
      <c r="R234" s="549"/>
      <c r="S234" s="568">
        <f t="shared" si="24"/>
        <v>0</v>
      </c>
      <c r="T234" s="553"/>
      <c r="U234" s="85">
        <f t="shared" si="25"/>
        <v>6</v>
      </c>
      <c r="V234" s="574"/>
      <c r="W234" s="570"/>
      <c r="X234" s="570"/>
      <c r="Y234" s="570"/>
      <c r="Z234" s="570"/>
      <c r="AA234" s="570"/>
      <c r="AB234" s="571"/>
      <c r="AC234" s="570"/>
      <c r="AD234" s="572">
        <f t="shared" si="16"/>
        <v>0</v>
      </c>
      <c r="AE234" s="573"/>
      <c r="AK234" s="80"/>
      <c r="AL234" s="88"/>
      <c r="AM234" s="88"/>
      <c r="AR234" s="14"/>
    </row>
    <row r="235" spans="1:44" x14ac:dyDescent="0.25">
      <c r="A235" s="547"/>
      <c r="B235" s="548"/>
      <c r="C235" s="549"/>
      <c r="D235" s="555"/>
      <c r="E235" s="548"/>
      <c r="F235" s="548"/>
      <c r="G235" s="548"/>
      <c r="H235" s="551"/>
      <c r="I235" s="552"/>
      <c r="J235" s="319"/>
      <c r="K235" s="319"/>
      <c r="L235" s="319"/>
      <c r="M235" s="92">
        <f t="shared" si="22"/>
        <v>0</v>
      </c>
      <c r="N235" s="459"/>
      <c r="O235" s="92">
        <f t="shared" si="23"/>
        <v>0</v>
      </c>
      <c r="P235" s="319"/>
      <c r="Q235" s="549"/>
      <c r="R235" s="549"/>
      <c r="S235" s="568">
        <f t="shared" si="24"/>
        <v>0</v>
      </c>
      <c r="T235" s="553"/>
      <c r="U235" s="85">
        <f t="shared" si="25"/>
        <v>6</v>
      </c>
      <c r="V235" s="574"/>
      <c r="W235" s="570"/>
      <c r="X235" s="570"/>
      <c r="Y235" s="570"/>
      <c r="Z235" s="570"/>
      <c r="AA235" s="570"/>
      <c r="AB235" s="571"/>
      <c r="AC235" s="570"/>
      <c r="AD235" s="572">
        <f t="shared" si="16"/>
        <v>0</v>
      </c>
      <c r="AE235" s="573"/>
      <c r="AK235" s="80"/>
      <c r="AL235" s="88"/>
      <c r="AM235" s="88"/>
      <c r="AR235" s="14"/>
    </row>
    <row r="236" spans="1:44" x14ac:dyDescent="0.25">
      <c r="A236" s="547"/>
      <c r="B236" s="548"/>
      <c r="C236" s="549"/>
      <c r="D236" s="555"/>
      <c r="E236" s="548"/>
      <c r="F236" s="548"/>
      <c r="G236" s="548"/>
      <c r="H236" s="551"/>
      <c r="I236" s="552"/>
      <c r="J236" s="319"/>
      <c r="K236" s="319"/>
      <c r="L236" s="319"/>
      <c r="M236" s="92">
        <f t="shared" si="22"/>
        <v>0</v>
      </c>
      <c r="N236" s="459"/>
      <c r="O236" s="92">
        <f t="shared" si="23"/>
        <v>0</v>
      </c>
      <c r="P236" s="319"/>
      <c r="Q236" s="549"/>
      <c r="R236" s="549"/>
      <c r="S236" s="568">
        <f t="shared" si="24"/>
        <v>0</v>
      </c>
      <c r="T236" s="553"/>
      <c r="U236" s="85">
        <f t="shared" si="25"/>
        <v>6</v>
      </c>
      <c r="V236" s="574"/>
      <c r="W236" s="570"/>
      <c r="X236" s="570"/>
      <c r="Y236" s="570"/>
      <c r="Z236" s="570"/>
      <c r="AA236" s="570"/>
      <c r="AB236" s="571"/>
      <c r="AC236" s="570"/>
      <c r="AD236" s="572">
        <f t="shared" si="16"/>
        <v>0</v>
      </c>
      <c r="AE236" s="573"/>
      <c r="AK236" s="80"/>
      <c r="AL236" s="88"/>
      <c r="AM236" s="88"/>
      <c r="AR236" s="14"/>
    </row>
    <row r="237" spans="1:44" x14ac:dyDescent="0.25">
      <c r="A237" s="547"/>
      <c r="B237" s="548"/>
      <c r="C237" s="549"/>
      <c r="D237" s="555"/>
      <c r="E237" s="548"/>
      <c r="F237" s="548"/>
      <c r="G237" s="548"/>
      <c r="H237" s="551"/>
      <c r="I237" s="552"/>
      <c r="J237" s="319"/>
      <c r="K237" s="319"/>
      <c r="L237" s="319"/>
      <c r="M237" s="92">
        <f t="shared" si="22"/>
        <v>0</v>
      </c>
      <c r="N237" s="459"/>
      <c r="O237" s="92">
        <f t="shared" si="23"/>
        <v>0</v>
      </c>
      <c r="P237" s="319"/>
      <c r="Q237" s="549"/>
      <c r="R237" s="549"/>
      <c r="S237" s="568">
        <f t="shared" si="24"/>
        <v>0</v>
      </c>
      <c r="T237" s="553"/>
      <c r="U237" s="85">
        <f t="shared" si="25"/>
        <v>6</v>
      </c>
      <c r="V237" s="574"/>
      <c r="W237" s="570"/>
      <c r="X237" s="570"/>
      <c r="Y237" s="570"/>
      <c r="Z237" s="570"/>
      <c r="AA237" s="570"/>
      <c r="AB237" s="571"/>
      <c r="AC237" s="570"/>
      <c r="AD237" s="572">
        <f t="shared" si="16"/>
        <v>0</v>
      </c>
      <c r="AE237" s="573"/>
      <c r="AK237" s="80"/>
      <c r="AL237" s="88"/>
      <c r="AM237" s="88"/>
      <c r="AR237" s="14"/>
    </row>
    <row r="238" spans="1:44" x14ac:dyDescent="0.25">
      <c r="A238" s="547"/>
      <c r="B238" s="548"/>
      <c r="C238" s="549"/>
      <c r="D238" s="555"/>
      <c r="E238" s="548"/>
      <c r="F238" s="548"/>
      <c r="G238" s="548"/>
      <c r="H238" s="551"/>
      <c r="I238" s="552"/>
      <c r="J238" s="319"/>
      <c r="K238" s="319"/>
      <c r="L238" s="319"/>
      <c r="M238" s="92">
        <f t="shared" si="22"/>
        <v>0</v>
      </c>
      <c r="N238" s="459"/>
      <c r="O238" s="92">
        <f t="shared" si="23"/>
        <v>0</v>
      </c>
      <c r="P238" s="319"/>
      <c r="Q238" s="549"/>
      <c r="R238" s="549"/>
      <c r="S238" s="568">
        <f t="shared" si="24"/>
        <v>0</v>
      </c>
      <c r="T238" s="553"/>
      <c r="U238" s="85">
        <f t="shared" si="25"/>
        <v>6</v>
      </c>
      <c r="V238" s="574"/>
      <c r="W238" s="570"/>
      <c r="X238" s="570"/>
      <c r="Y238" s="570"/>
      <c r="Z238" s="570"/>
      <c r="AA238" s="570"/>
      <c r="AB238" s="571"/>
      <c r="AC238" s="570"/>
      <c r="AD238" s="572">
        <f t="shared" si="16"/>
        <v>0</v>
      </c>
      <c r="AE238" s="573"/>
      <c r="AK238" s="80"/>
      <c r="AL238" s="88"/>
      <c r="AM238" s="88"/>
      <c r="AR238" s="14"/>
    </row>
    <row r="239" spans="1:44" x14ac:dyDescent="0.25">
      <c r="A239" s="547"/>
      <c r="B239" s="548"/>
      <c r="C239" s="549"/>
      <c r="D239" s="555"/>
      <c r="E239" s="548"/>
      <c r="F239" s="548"/>
      <c r="G239" s="548"/>
      <c r="H239" s="551"/>
      <c r="I239" s="552"/>
      <c r="J239" s="319"/>
      <c r="K239" s="319"/>
      <c r="L239" s="319"/>
      <c r="M239" s="92">
        <f t="shared" si="22"/>
        <v>0</v>
      </c>
      <c r="N239" s="459"/>
      <c r="O239" s="92">
        <f t="shared" si="23"/>
        <v>0</v>
      </c>
      <c r="P239" s="319"/>
      <c r="Q239" s="549"/>
      <c r="R239" s="549"/>
      <c r="S239" s="568">
        <f t="shared" si="24"/>
        <v>0</v>
      </c>
      <c r="T239" s="553"/>
      <c r="U239" s="85">
        <f t="shared" si="25"/>
        <v>6</v>
      </c>
      <c r="V239" s="574"/>
      <c r="W239" s="570"/>
      <c r="X239" s="570"/>
      <c r="Y239" s="570"/>
      <c r="Z239" s="570"/>
      <c r="AA239" s="570"/>
      <c r="AB239" s="571"/>
      <c r="AC239" s="570"/>
      <c r="AD239" s="572">
        <f t="shared" si="16"/>
        <v>0</v>
      </c>
      <c r="AE239" s="573"/>
      <c r="AK239" s="80"/>
      <c r="AL239" s="88"/>
      <c r="AM239" s="88"/>
      <c r="AR239" s="14"/>
    </row>
    <row r="240" spans="1:44" x14ac:dyDescent="0.25">
      <c r="A240" s="547"/>
      <c r="B240" s="548"/>
      <c r="C240" s="549"/>
      <c r="D240" s="555"/>
      <c r="E240" s="548"/>
      <c r="F240" s="548"/>
      <c r="G240" s="548"/>
      <c r="H240" s="551"/>
      <c r="I240" s="552"/>
      <c r="J240" s="319"/>
      <c r="K240" s="319"/>
      <c r="L240" s="319"/>
      <c r="M240" s="92">
        <f t="shared" si="22"/>
        <v>0</v>
      </c>
      <c r="N240" s="459"/>
      <c r="O240" s="92">
        <f t="shared" si="23"/>
        <v>0</v>
      </c>
      <c r="P240" s="319"/>
      <c r="Q240" s="549"/>
      <c r="R240" s="549"/>
      <c r="S240" s="568">
        <f t="shared" si="24"/>
        <v>0</v>
      </c>
      <c r="T240" s="553"/>
      <c r="U240" s="85">
        <f t="shared" si="25"/>
        <v>6</v>
      </c>
      <c r="V240" s="574"/>
      <c r="W240" s="570"/>
      <c r="X240" s="570"/>
      <c r="Y240" s="570"/>
      <c r="Z240" s="570"/>
      <c r="AA240" s="570"/>
      <c r="AB240" s="571"/>
      <c r="AC240" s="570"/>
      <c r="AD240" s="572">
        <f t="shared" si="16"/>
        <v>0</v>
      </c>
      <c r="AE240" s="573"/>
      <c r="AK240" s="80"/>
      <c r="AL240" s="88"/>
      <c r="AM240" s="88"/>
      <c r="AR240" s="14"/>
    </row>
    <row r="241" spans="1:44" x14ac:dyDescent="0.25">
      <c r="A241" s="547"/>
      <c r="B241" s="548"/>
      <c r="C241" s="549"/>
      <c r="D241" s="555"/>
      <c r="E241" s="548"/>
      <c r="F241" s="548"/>
      <c r="G241" s="548"/>
      <c r="H241" s="551"/>
      <c r="I241" s="552"/>
      <c r="J241" s="319"/>
      <c r="K241" s="319"/>
      <c r="L241" s="319"/>
      <c r="M241" s="92">
        <f t="shared" si="22"/>
        <v>0</v>
      </c>
      <c r="N241" s="459"/>
      <c r="O241" s="92">
        <f t="shared" si="23"/>
        <v>0</v>
      </c>
      <c r="P241" s="319"/>
      <c r="Q241" s="549"/>
      <c r="R241" s="549"/>
      <c r="S241" s="568">
        <f t="shared" si="24"/>
        <v>0</v>
      </c>
      <c r="T241" s="553"/>
      <c r="U241" s="85">
        <f t="shared" si="25"/>
        <v>6</v>
      </c>
      <c r="V241" s="574"/>
      <c r="W241" s="570"/>
      <c r="X241" s="570"/>
      <c r="Y241" s="570"/>
      <c r="Z241" s="570"/>
      <c r="AA241" s="570"/>
      <c r="AB241" s="571"/>
      <c r="AC241" s="570"/>
      <c r="AD241" s="572">
        <f t="shared" si="16"/>
        <v>0</v>
      </c>
      <c r="AE241" s="573"/>
      <c r="AK241" s="80"/>
      <c r="AL241" s="88"/>
      <c r="AM241" s="88"/>
      <c r="AR241" s="14"/>
    </row>
    <row r="242" spans="1:44" x14ac:dyDescent="0.25">
      <c r="A242" s="547"/>
      <c r="B242" s="548"/>
      <c r="C242" s="549"/>
      <c r="D242" s="555"/>
      <c r="E242" s="548"/>
      <c r="F242" s="548"/>
      <c r="G242" s="548"/>
      <c r="H242" s="551"/>
      <c r="I242" s="552"/>
      <c r="J242" s="319"/>
      <c r="K242" s="319"/>
      <c r="L242" s="319"/>
      <c r="M242" s="92">
        <f t="shared" si="22"/>
        <v>0</v>
      </c>
      <c r="N242" s="459"/>
      <c r="O242" s="92">
        <f t="shared" si="23"/>
        <v>0</v>
      </c>
      <c r="P242" s="319"/>
      <c r="Q242" s="549"/>
      <c r="R242" s="549"/>
      <c r="S242" s="568">
        <f t="shared" si="24"/>
        <v>0</v>
      </c>
      <c r="T242" s="553"/>
      <c r="U242" s="85">
        <f t="shared" si="25"/>
        <v>6</v>
      </c>
      <c r="V242" s="574"/>
      <c r="W242" s="570"/>
      <c r="X242" s="570"/>
      <c r="Y242" s="570"/>
      <c r="Z242" s="570"/>
      <c r="AA242" s="570"/>
      <c r="AB242" s="571"/>
      <c r="AC242" s="570"/>
      <c r="AD242" s="572">
        <f t="shared" si="16"/>
        <v>0</v>
      </c>
      <c r="AE242" s="573"/>
      <c r="AK242" s="80"/>
      <c r="AL242" s="88"/>
      <c r="AM242" s="88"/>
      <c r="AR242" s="14"/>
    </row>
    <row r="243" spans="1:44" x14ac:dyDescent="0.25">
      <c r="A243" s="547"/>
      <c r="B243" s="548"/>
      <c r="C243" s="549"/>
      <c r="D243" s="555"/>
      <c r="E243" s="548"/>
      <c r="F243" s="548"/>
      <c r="G243" s="548"/>
      <c r="H243" s="551"/>
      <c r="I243" s="552"/>
      <c r="J243" s="319"/>
      <c r="K243" s="319"/>
      <c r="L243" s="319"/>
      <c r="M243" s="92">
        <f t="shared" si="22"/>
        <v>0</v>
      </c>
      <c r="N243" s="459"/>
      <c r="O243" s="92">
        <f t="shared" si="23"/>
        <v>0</v>
      </c>
      <c r="P243" s="319"/>
      <c r="Q243" s="549"/>
      <c r="R243" s="549"/>
      <c r="S243" s="568">
        <f t="shared" si="24"/>
        <v>0</v>
      </c>
      <c r="T243" s="553"/>
      <c r="U243" s="85">
        <f t="shared" si="25"/>
        <v>6</v>
      </c>
      <c r="V243" s="574"/>
      <c r="W243" s="570"/>
      <c r="X243" s="570"/>
      <c r="Y243" s="570"/>
      <c r="Z243" s="570"/>
      <c r="AA243" s="570"/>
      <c r="AB243" s="571"/>
      <c r="AC243" s="570"/>
      <c r="AD243" s="572">
        <f t="shared" si="16"/>
        <v>0</v>
      </c>
      <c r="AE243" s="573"/>
      <c r="AK243" s="80"/>
      <c r="AL243" s="88"/>
      <c r="AM243" s="88"/>
      <c r="AR243" s="14"/>
    </row>
    <row r="244" spans="1:44" x14ac:dyDescent="0.25">
      <c r="A244" s="547"/>
      <c r="B244" s="548"/>
      <c r="C244" s="549"/>
      <c r="D244" s="555"/>
      <c r="E244" s="548"/>
      <c r="F244" s="548"/>
      <c r="G244" s="548"/>
      <c r="H244" s="551"/>
      <c r="I244" s="552"/>
      <c r="J244" s="319"/>
      <c r="K244" s="319"/>
      <c r="L244" s="319"/>
      <c r="M244" s="92">
        <f t="shared" si="22"/>
        <v>0</v>
      </c>
      <c r="N244" s="459"/>
      <c r="O244" s="92">
        <f t="shared" si="23"/>
        <v>0</v>
      </c>
      <c r="P244" s="319"/>
      <c r="Q244" s="549"/>
      <c r="R244" s="549"/>
      <c r="S244" s="568">
        <f t="shared" si="24"/>
        <v>0</v>
      </c>
      <c r="T244" s="553"/>
      <c r="U244" s="85">
        <f t="shared" si="25"/>
        <v>6</v>
      </c>
      <c r="V244" s="574"/>
      <c r="W244" s="570"/>
      <c r="X244" s="570"/>
      <c r="Y244" s="570"/>
      <c r="Z244" s="570"/>
      <c r="AA244" s="570"/>
      <c r="AB244" s="571"/>
      <c r="AC244" s="570"/>
      <c r="AD244" s="572">
        <f t="shared" si="16"/>
        <v>0</v>
      </c>
      <c r="AE244" s="573"/>
      <c r="AK244" s="80"/>
      <c r="AL244" s="88"/>
      <c r="AM244" s="88"/>
      <c r="AR244" s="14"/>
    </row>
    <row r="245" spans="1:44" x14ac:dyDescent="0.25">
      <c r="A245" s="547"/>
      <c r="B245" s="548"/>
      <c r="C245" s="549"/>
      <c r="D245" s="555"/>
      <c r="E245" s="548"/>
      <c r="F245" s="548"/>
      <c r="G245" s="548"/>
      <c r="H245" s="551"/>
      <c r="I245" s="552"/>
      <c r="J245" s="319"/>
      <c r="K245" s="319"/>
      <c r="L245" s="319"/>
      <c r="M245" s="92">
        <f t="shared" si="22"/>
        <v>0</v>
      </c>
      <c r="N245" s="459"/>
      <c r="O245" s="92">
        <f t="shared" si="23"/>
        <v>0</v>
      </c>
      <c r="P245" s="319"/>
      <c r="Q245" s="549"/>
      <c r="R245" s="549"/>
      <c r="S245" s="568">
        <f t="shared" si="24"/>
        <v>0</v>
      </c>
      <c r="T245" s="553"/>
      <c r="U245" s="85">
        <f t="shared" si="25"/>
        <v>6</v>
      </c>
      <c r="V245" s="574"/>
      <c r="W245" s="570"/>
      <c r="X245" s="570"/>
      <c r="Y245" s="570"/>
      <c r="Z245" s="570"/>
      <c r="AA245" s="570"/>
      <c r="AB245" s="571"/>
      <c r="AC245" s="570"/>
      <c r="AD245" s="572">
        <f t="shared" si="16"/>
        <v>0</v>
      </c>
      <c r="AE245" s="573"/>
      <c r="AK245" s="80"/>
      <c r="AL245" s="88"/>
      <c r="AM245" s="88"/>
      <c r="AR245" s="14"/>
    </row>
    <row r="246" spans="1:44" x14ac:dyDescent="0.25">
      <c r="A246" s="547"/>
      <c r="B246" s="548"/>
      <c r="C246" s="549"/>
      <c r="D246" s="555"/>
      <c r="E246" s="548"/>
      <c r="F246" s="548"/>
      <c r="G246" s="548"/>
      <c r="H246" s="551"/>
      <c r="I246" s="552"/>
      <c r="J246" s="319"/>
      <c r="K246" s="319"/>
      <c r="L246" s="319"/>
      <c r="M246" s="92">
        <f t="shared" si="22"/>
        <v>0</v>
      </c>
      <c r="N246" s="459"/>
      <c r="O246" s="92">
        <f t="shared" si="23"/>
        <v>0</v>
      </c>
      <c r="P246" s="319"/>
      <c r="Q246" s="549"/>
      <c r="R246" s="549"/>
      <c r="S246" s="568">
        <f t="shared" si="24"/>
        <v>0</v>
      </c>
      <c r="T246" s="553"/>
      <c r="U246" s="85">
        <f t="shared" si="25"/>
        <v>6</v>
      </c>
      <c r="V246" s="574"/>
      <c r="W246" s="570"/>
      <c r="X246" s="570"/>
      <c r="Y246" s="570"/>
      <c r="Z246" s="570"/>
      <c r="AA246" s="570"/>
      <c r="AB246" s="571"/>
      <c r="AC246" s="570"/>
      <c r="AD246" s="572">
        <f t="shared" si="16"/>
        <v>0</v>
      </c>
      <c r="AE246" s="573"/>
      <c r="AK246" s="80"/>
      <c r="AL246" s="88"/>
      <c r="AM246" s="88"/>
      <c r="AR246" s="14"/>
    </row>
    <row r="247" spans="1:44" x14ac:dyDescent="0.25">
      <c r="A247" s="547"/>
      <c r="B247" s="548"/>
      <c r="C247" s="549"/>
      <c r="D247" s="555"/>
      <c r="E247" s="548"/>
      <c r="F247" s="548"/>
      <c r="G247" s="548"/>
      <c r="H247" s="551"/>
      <c r="I247" s="552"/>
      <c r="J247" s="319"/>
      <c r="K247" s="319"/>
      <c r="L247" s="319"/>
      <c r="M247" s="92">
        <f t="shared" si="22"/>
        <v>0</v>
      </c>
      <c r="N247" s="459"/>
      <c r="O247" s="92">
        <f t="shared" si="23"/>
        <v>0</v>
      </c>
      <c r="P247" s="319"/>
      <c r="Q247" s="549"/>
      <c r="R247" s="549"/>
      <c r="S247" s="568">
        <f t="shared" si="24"/>
        <v>0</v>
      </c>
      <c r="T247" s="553"/>
      <c r="U247" s="85">
        <f t="shared" si="25"/>
        <v>6</v>
      </c>
      <c r="V247" s="574"/>
      <c r="W247" s="570"/>
      <c r="X247" s="570"/>
      <c r="Y247" s="570"/>
      <c r="Z247" s="570"/>
      <c r="AA247" s="570"/>
      <c r="AB247" s="571"/>
      <c r="AC247" s="570"/>
      <c r="AD247" s="572">
        <f t="shared" si="16"/>
        <v>0</v>
      </c>
      <c r="AE247" s="573"/>
      <c r="AK247" s="80"/>
      <c r="AL247" s="88"/>
      <c r="AM247" s="88"/>
      <c r="AR247" s="14"/>
    </row>
    <row r="248" spans="1:44" x14ac:dyDescent="0.25">
      <c r="A248" s="547"/>
      <c r="B248" s="548"/>
      <c r="C248" s="549"/>
      <c r="D248" s="555"/>
      <c r="E248" s="548"/>
      <c r="F248" s="548"/>
      <c r="G248" s="548"/>
      <c r="H248" s="551"/>
      <c r="I248" s="552"/>
      <c r="J248" s="319"/>
      <c r="K248" s="319"/>
      <c r="L248" s="319"/>
      <c r="M248" s="92">
        <f t="shared" si="22"/>
        <v>0</v>
      </c>
      <c r="N248" s="459"/>
      <c r="O248" s="92">
        <f t="shared" si="23"/>
        <v>0</v>
      </c>
      <c r="P248" s="319"/>
      <c r="Q248" s="549"/>
      <c r="R248" s="549"/>
      <c r="S248" s="568">
        <f t="shared" si="24"/>
        <v>0</v>
      </c>
      <c r="T248" s="553"/>
      <c r="U248" s="85">
        <f t="shared" si="25"/>
        <v>6</v>
      </c>
      <c r="V248" s="574"/>
      <c r="W248" s="570"/>
      <c r="X248" s="570"/>
      <c r="Y248" s="570"/>
      <c r="Z248" s="570"/>
      <c r="AA248" s="570"/>
      <c r="AB248" s="571"/>
      <c r="AC248" s="570"/>
      <c r="AD248" s="572">
        <f t="shared" si="16"/>
        <v>0</v>
      </c>
      <c r="AE248" s="573"/>
      <c r="AK248" s="80"/>
      <c r="AL248" s="88"/>
      <c r="AM248" s="88"/>
      <c r="AR248" s="14"/>
    </row>
    <row r="249" spans="1:44" x14ac:dyDescent="0.25">
      <c r="A249" s="547"/>
      <c r="B249" s="548"/>
      <c r="C249" s="549"/>
      <c r="D249" s="555"/>
      <c r="E249" s="548"/>
      <c r="F249" s="548"/>
      <c r="G249" s="548"/>
      <c r="H249" s="551"/>
      <c r="I249" s="552"/>
      <c r="J249" s="319"/>
      <c r="K249" s="319"/>
      <c r="L249" s="319"/>
      <c r="M249" s="92">
        <f t="shared" si="22"/>
        <v>0</v>
      </c>
      <c r="N249" s="459"/>
      <c r="O249" s="92">
        <f t="shared" si="23"/>
        <v>0</v>
      </c>
      <c r="P249" s="319"/>
      <c r="Q249" s="549"/>
      <c r="R249" s="549"/>
      <c r="S249" s="568">
        <f t="shared" si="24"/>
        <v>0</v>
      </c>
      <c r="T249" s="553"/>
      <c r="U249" s="85">
        <f t="shared" si="25"/>
        <v>6</v>
      </c>
      <c r="V249" s="574"/>
      <c r="W249" s="570"/>
      <c r="X249" s="570"/>
      <c r="Y249" s="570"/>
      <c r="Z249" s="570"/>
      <c r="AA249" s="570"/>
      <c r="AB249" s="571"/>
      <c r="AC249" s="570"/>
      <c r="AD249" s="572">
        <f t="shared" si="16"/>
        <v>0</v>
      </c>
      <c r="AE249" s="573"/>
      <c r="AK249" s="80"/>
      <c r="AL249" s="88"/>
      <c r="AM249" s="88"/>
      <c r="AR249" s="14"/>
    </row>
    <row r="250" spans="1:44" x14ac:dyDescent="0.25">
      <c r="A250" s="547"/>
      <c r="B250" s="548"/>
      <c r="C250" s="549"/>
      <c r="D250" s="555"/>
      <c r="E250" s="548"/>
      <c r="F250" s="548"/>
      <c r="G250" s="548"/>
      <c r="H250" s="551"/>
      <c r="I250" s="552"/>
      <c r="J250" s="319"/>
      <c r="K250" s="319"/>
      <c r="L250" s="319"/>
      <c r="M250" s="92">
        <f t="shared" si="22"/>
        <v>0</v>
      </c>
      <c r="N250" s="459"/>
      <c r="O250" s="92">
        <f t="shared" si="23"/>
        <v>0</v>
      </c>
      <c r="P250" s="319"/>
      <c r="Q250" s="549"/>
      <c r="R250" s="549"/>
      <c r="S250" s="568">
        <f t="shared" si="24"/>
        <v>0</v>
      </c>
      <c r="T250" s="553"/>
      <c r="U250" s="85">
        <f t="shared" si="25"/>
        <v>6</v>
      </c>
      <c r="V250" s="574"/>
      <c r="W250" s="570"/>
      <c r="X250" s="570"/>
      <c r="Y250" s="570"/>
      <c r="Z250" s="570"/>
      <c r="AA250" s="570"/>
      <c r="AB250" s="571"/>
      <c r="AC250" s="570"/>
      <c r="AD250" s="572">
        <f t="shared" si="16"/>
        <v>0</v>
      </c>
      <c r="AE250" s="573"/>
      <c r="AK250" s="80"/>
      <c r="AL250" s="88"/>
      <c r="AM250" s="88"/>
      <c r="AR250" s="14"/>
    </row>
    <row r="251" spans="1:44" x14ac:dyDescent="0.25">
      <c r="A251" s="547"/>
      <c r="B251" s="548"/>
      <c r="C251" s="549"/>
      <c r="D251" s="555"/>
      <c r="E251" s="548"/>
      <c r="F251" s="548"/>
      <c r="G251" s="548"/>
      <c r="H251" s="551"/>
      <c r="I251" s="552"/>
      <c r="J251" s="319"/>
      <c r="K251" s="319"/>
      <c r="L251" s="319"/>
      <c r="M251" s="92">
        <f t="shared" si="22"/>
        <v>0</v>
      </c>
      <c r="N251" s="459"/>
      <c r="O251" s="92">
        <f t="shared" si="23"/>
        <v>0</v>
      </c>
      <c r="P251" s="319"/>
      <c r="Q251" s="549"/>
      <c r="R251" s="549"/>
      <c r="S251" s="568">
        <f t="shared" si="24"/>
        <v>0</v>
      </c>
      <c r="T251" s="553"/>
      <c r="U251" s="85">
        <f t="shared" si="25"/>
        <v>6</v>
      </c>
      <c r="V251" s="574"/>
      <c r="W251" s="570"/>
      <c r="X251" s="570"/>
      <c r="Y251" s="570"/>
      <c r="Z251" s="570"/>
      <c r="AA251" s="570"/>
      <c r="AB251" s="571"/>
      <c r="AC251" s="570"/>
      <c r="AD251" s="572">
        <f t="shared" si="16"/>
        <v>0</v>
      </c>
      <c r="AE251" s="573"/>
      <c r="AK251" s="80"/>
      <c r="AL251" s="88"/>
      <c r="AM251" s="88"/>
      <c r="AR251" s="14"/>
    </row>
    <row r="252" spans="1:44" x14ac:dyDescent="0.25">
      <c r="A252" s="547"/>
      <c r="B252" s="548"/>
      <c r="C252" s="549"/>
      <c r="D252" s="555"/>
      <c r="E252" s="548"/>
      <c r="F252" s="548"/>
      <c r="G252" s="548"/>
      <c r="H252" s="551"/>
      <c r="I252" s="552"/>
      <c r="J252" s="319"/>
      <c r="K252" s="319"/>
      <c r="L252" s="319"/>
      <c r="M252" s="92">
        <f t="shared" si="22"/>
        <v>0</v>
      </c>
      <c r="N252" s="459"/>
      <c r="O252" s="92">
        <f t="shared" si="23"/>
        <v>0</v>
      </c>
      <c r="P252" s="319"/>
      <c r="Q252" s="549"/>
      <c r="R252" s="549"/>
      <c r="S252" s="568">
        <f t="shared" si="24"/>
        <v>0</v>
      </c>
      <c r="T252" s="553"/>
      <c r="U252" s="85">
        <f t="shared" si="25"/>
        <v>6</v>
      </c>
      <c r="V252" s="574"/>
      <c r="W252" s="570"/>
      <c r="X252" s="570"/>
      <c r="Y252" s="570"/>
      <c r="Z252" s="570"/>
      <c r="AA252" s="570"/>
      <c r="AB252" s="571"/>
      <c r="AC252" s="570"/>
      <c r="AD252" s="572">
        <f t="shared" si="16"/>
        <v>0</v>
      </c>
      <c r="AE252" s="573"/>
      <c r="AK252" s="80"/>
      <c r="AL252" s="88"/>
      <c r="AM252" s="88"/>
      <c r="AR252" s="14"/>
    </row>
    <row r="253" spans="1:44" x14ac:dyDescent="0.25">
      <c r="A253" s="547"/>
      <c r="B253" s="548"/>
      <c r="C253" s="549"/>
      <c r="D253" s="555"/>
      <c r="E253" s="548"/>
      <c r="F253" s="548"/>
      <c r="G253" s="548"/>
      <c r="H253" s="551"/>
      <c r="I253" s="552"/>
      <c r="J253" s="319"/>
      <c r="K253" s="319"/>
      <c r="L253" s="319"/>
      <c r="M253" s="92">
        <f t="shared" si="22"/>
        <v>0</v>
      </c>
      <c r="N253" s="459"/>
      <c r="O253" s="92">
        <f t="shared" si="23"/>
        <v>0</v>
      </c>
      <c r="P253" s="319"/>
      <c r="Q253" s="549"/>
      <c r="R253" s="549"/>
      <c r="S253" s="568">
        <f t="shared" si="24"/>
        <v>0</v>
      </c>
      <c r="T253" s="553"/>
      <c r="U253" s="85">
        <f t="shared" si="25"/>
        <v>6</v>
      </c>
      <c r="V253" s="574"/>
      <c r="W253" s="570"/>
      <c r="X253" s="570"/>
      <c r="Y253" s="570"/>
      <c r="Z253" s="570"/>
      <c r="AA253" s="570"/>
      <c r="AB253" s="571"/>
      <c r="AC253" s="570"/>
      <c r="AD253" s="572">
        <f t="shared" si="16"/>
        <v>0</v>
      </c>
      <c r="AE253" s="573"/>
      <c r="AK253" s="80"/>
      <c r="AL253" s="88"/>
      <c r="AM253" s="88"/>
      <c r="AR253" s="14"/>
    </row>
    <row r="254" spans="1:44" x14ac:dyDescent="0.25">
      <c r="A254" s="547"/>
      <c r="B254" s="548"/>
      <c r="C254" s="549"/>
      <c r="D254" s="555"/>
      <c r="E254" s="548"/>
      <c r="F254" s="548"/>
      <c r="G254" s="548"/>
      <c r="H254" s="551"/>
      <c r="I254" s="552"/>
      <c r="J254" s="319"/>
      <c r="K254" s="319"/>
      <c r="L254" s="319"/>
      <c r="M254" s="92">
        <f t="shared" si="22"/>
        <v>0</v>
      </c>
      <c r="N254" s="459"/>
      <c r="O254" s="92">
        <f t="shared" si="23"/>
        <v>0</v>
      </c>
      <c r="P254" s="319"/>
      <c r="Q254" s="549"/>
      <c r="R254" s="549"/>
      <c r="S254" s="568">
        <f t="shared" si="24"/>
        <v>0</v>
      </c>
      <c r="T254" s="553"/>
      <c r="U254" s="85">
        <f t="shared" si="25"/>
        <v>6</v>
      </c>
      <c r="V254" s="574"/>
      <c r="W254" s="570"/>
      <c r="X254" s="570"/>
      <c r="Y254" s="570"/>
      <c r="Z254" s="570"/>
      <c r="AA254" s="570"/>
      <c r="AB254" s="571"/>
      <c r="AC254" s="570"/>
      <c r="AD254" s="572">
        <f t="shared" si="16"/>
        <v>0</v>
      </c>
      <c r="AE254" s="573"/>
      <c r="AK254" s="80"/>
      <c r="AL254" s="88"/>
      <c r="AM254" s="88"/>
      <c r="AR254" s="14"/>
    </row>
    <row r="255" spans="1:44" x14ac:dyDescent="0.25">
      <c r="A255" s="547"/>
      <c r="B255" s="548"/>
      <c r="C255" s="549"/>
      <c r="D255" s="555"/>
      <c r="E255" s="548"/>
      <c r="F255" s="548"/>
      <c r="G255" s="548"/>
      <c r="H255" s="551"/>
      <c r="I255" s="552"/>
      <c r="J255" s="319"/>
      <c r="K255" s="319"/>
      <c r="L255" s="319"/>
      <c r="M255" s="92">
        <f t="shared" si="22"/>
        <v>0</v>
      </c>
      <c r="N255" s="459"/>
      <c r="O255" s="92">
        <f t="shared" si="23"/>
        <v>0</v>
      </c>
      <c r="P255" s="319"/>
      <c r="Q255" s="549"/>
      <c r="R255" s="549"/>
      <c r="S255" s="568">
        <f t="shared" si="24"/>
        <v>0</v>
      </c>
      <c r="T255" s="553"/>
      <c r="U255" s="85">
        <f t="shared" si="25"/>
        <v>6</v>
      </c>
      <c r="V255" s="574"/>
      <c r="W255" s="570"/>
      <c r="X255" s="570"/>
      <c r="Y255" s="570"/>
      <c r="Z255" s="570"/>
      <c r="AA255" s="570"/>
      <c r="AB255" s="571"/>
      <c r="AC255" s="570"/>
      <c r="AD255" s="572">
        <f t="shared" si="16"/>
        <v>0</v>
      </c>
      <c r="AE255" s="573"/>
      <c r="AK255" s="80"/>
      <c r="AL255" s="88"/>
      <c r="AM255" s="88"/>
      <c r="AR255" s="14"/>
    </row>
    <row r="256" spans="1:44" x14ac:dyDescent="0.25">
      <c r="A256" s="547"/>
      <c r="B256" s="548"/>
      <c r="C256" s="549"/>
      <c r="D256" s="555"/>
      <c r="E256" s="548"/>
      <c r="F256" s="548"/>
      <c r="G256" s="548"/>
      <c r="H256" s="551"/>
      <c r="I256" s="552"/>
      <c r="J256" s="319"/>
      <c r="K256" s="319"/>
      <c r="L256" s="319"/>
      <c r="M256" s="92">
        <f t="shared" si="22"/>
        <v>0</v>
      </c>
      <c r="N256" s="459"/>
      <c r="O256" s="92">
        <f t="shared" si="23"/>
        <v>0</v>
      </c>
      <c r="P256" s="319"/>
      <c r="Q256" s="549"/>
      <c r="R256" s="549"/>
      <c r="S256" s="568">
        <f t="shared" si="24"/>
        <v>0</v>
      </c>
      <c r="T256" s="553"/>
      <c r="U256" s="85">
        <f t="shared" si="25"/>
        <v>6</v>
      </c>
      <c r="V256" s="574"/>
      <c r="W256" s="570"/>
      <c r="X256" s="570"/>
      <c r="Y256" s="570"/>
      <c r="Z256" s="570"/>
      <c r="AA256" s="570"/>
      <c r="AB256" s="571"/>
      <c r="AC256" s="570"/>
      <c r="AD256" s="572">
        <f t="shared" si="16"/>
        <v>0</v>
      </c>
      <c r="AE256" s="573"/>
      <c r="AK256" s="80"/>
      <c r="AL256" s="88"/>
      <c r="AM256" s="88"/>
      <c r="AR256" s="14"/>
    </row>
    <row r="257" spans="1:44" x14ac:dyDescent="0.25">
      <c r="A257" s="547"/>
      <c r="B257" s="548"/>
      <c r="C257" s="549"/>
      <c r="D257" s="555"/>
      <c r="E257" s="548"/>
      <c r="F257" s="548"/>
      <c r="G257" s="548"/>
      <c r="H257" s="551"/>
      <c r="I257" s="552"/>
      <c r="J257" s="319"/>
      <c r="K257" s="319"/>
      <c r="L257" s="319"/>
      <c r="M257" s="92">
        <f t="shared" si="22"/>
        <v>0</v>
      </c>
      <c r="N257" s="459"/>
      <c r="O257" s="92">
        <f t="shared" si="23"/>
        <v>0</v>
      </c>
      <c r="P257" s="319"/>
      <c r="Q257" s="549"/>
      <c r="R257" s="549"/>
      <c r="S257" s="568">
        <f t="shared" si="24"/>
        <v>0</v>
      </c>
      <c r="T257" s="553"/>
      <c r="U257" s="85">
        <f t="shared" si="25"/>
        <v>6</v>
      </c>
      <c r="V257" s="574"/>
      <c r="W257" s="570"/>
      <c r="X257" s="570"/>
      <c r="Y257" s="570"/>
      <c r="Z257" s="570"/>
      <c r="AA257" s="570"/>
      <c r="AB257" s="571"/>
      <c r="AC257" s="570"/>
      <c r="AD257" s="572">
        <f t="shared" si="16"/>
        <v>0</v>
      </c>
      <c r="AE257" s="573"/>
      <c r="AK257" s="80"/>
      <c r="AL257" s="88"/>
      <c r="AM257" s="88"/>
      <c r="AR257" s="14"/>
    </row>
    <row r="258" spans="1:44" x14ac:dyDescent="0.25">
      <c r="A258" s="547"/>
      <c r="B258" s="548"/>
      <c r="C258" s="549"/>
      <c r="D258" s="555"/>
      <c r="E258" s="548"/>
      <c r="F258" s="548"/>
      <c r="G258" s="548"/>
      <c r="H258" s="551"/>
      <c r="I258" s="552"/>
      <c r="J258" s="319"/>
      <c r="K258" s="319"/>
      <c r="L258" s="319"/>
      <c r="M258" s="92">
        <f t="shared" si="22"/>
        <v>0</v>
      </c>
      <c r="N258" s="459"/>
      <c r="O258" s="92">
        <f t="shared" si="23"/>
        <v>0</v>
      </c>
      <c r="P258" s="319"/>
      <c r="Q258" s="549"/>
      <c r="R258" s="549"/>
      <c r="S258" s="568">
        <f t="shared" si="24"/>
        <v>0</v>
      </c>
      <c r="T258" s="553"/>
      <c r="U258" s="85">
        <f t="shared" si="25"/>
        <v>6</v>
      </c>
      <c r="V258" s="574"/>
      <c r="W258" s="570"/>
      <c r="X258" s="570"/>
      <c r="Y258" s="570"/>
      <c r="Z258" s="570"/>
      <c r="AA258" s="570"/>
      <c r="AB258" s="571"/>
      <c r="AC258" s="570"/>
      <c r="AD258" s="572">
        <f t="shared" si="16"/>
        <v>0</v>
      </c>
      <c r="AE258" s="573"/>
      <c r="AK258" s="80"/>
      <c r="AL258" s="88"/>
      <c r="AM258" s="88"/>
      <c r="AR258" s="14"/>
    </row>
    <row r="259" spans="1:44" x14ac:dyDescent="0.25">
      <c r="A259" s="547"/>
      <c r="B259" s="548"/>
      <c r="C259" s="549"/>
      <c r="D259" s="555"/>
      <c r="E259" s="548"/>
      <c r="F259" s="548"/>
      <c r="G259" s="548"/>
      <c r="H259" s="551"/>
      <c r="I259" s="552"/>
      <c r="J259" s="319"/>
      <c r="K259" s="319"/>
      <c r="L259" s="319"/>
      <c r="M259" s="92">
        <f t="shared" si="22"/>
        <v>0</v>
      </c>
      <c r="N259" s="459"/>
      <c r="O259" s="92">
        <f t="shared" si="23"/>
        <v>0</v>
      </c>
      <c r="P259" s="319"/>
      <c r="Q259" s="549"/>
      <c r="R259" s="549"/>
      <c r="S259" s="568">
        <f t="shared" si="24"/>
        <v>0</v>
      </c>
      <c r="T259" s="553"/>
      <c r="U259" s="85">
        <f t="shared" si="25"/>
        <v>6</v>
      </c>
      <c r="V259" s="574"/>
      <c r="W259" s="570"/>
      <c r="X259" s="570"/>
      <c r="Y259" s="570"/>
      <c r="Z259" s="570"/>
      <c r="AA259" s="570"/>
      <c r="AB259" s="571"/>
      <c r="AC259" s="570"/>
      <c r="AD259" s="572">
        <f t="shared" si="16"/>
        <v>0</v>
      </c>
      <c r="AE259" s="573"/>
      <c r="AK259" s="80"/>
      <c r="AL259" s="88"/>
      <c r="AM259" s="88"/>
      <c r="AR259" s="14"/>
    </row>
    <row r="260" spans="1:44" x14ac:dyDescent="0.25">
      <c r="A260" s="547"/>
      <c r="B260" s="548"/>
      <c r="C260" s="549"/>
      <c r="D260" s="555"/>
      <c r="E260" s="548"/>
      <c r="F260" s="548"/>
      <c r="G260" s="548"/>
      <c r="H260" s="551"/>
      <c r="I260" s="552"/>
      <c r="J260" s="319"/>
      <c r="K260" s="319"/>
      <c r="L260" s="319"/>
      <c r="M260" s="92">
        <f t="shared" si="22"/>
        <v>0</v>
      </c>
      <c r="N260" s="459"/>
      <c r="O260" s="92">
        <f t="shared" si="23"/>
        <v>0</v>
      </c>
      <c r="P260" s="319"/>
      <c r="Q260" s="549"/>
      <c r="R260" s="549"/>
      <c r="S260" s="568">
        <f t="shared" si="24"/>
        <v>0</v>
      </c>
      <c r="T260" s="553"/>
      <c r="U260" s="85">
        <f t="shared" si="25"/>
        <v>6</v>
      </c>
      <c r="V260" s="574"/>
      <c r="W260" s="570"/>
      <c r="X260" s="570"/>
      <c r="Y260" s="570"/>
      <c r="Z260" s="570"/>
      <c r="AA260" s="570"/>
      <c r="AB260" s="571"/>
      <c r="AC260" s="570"/>
      <c r="AD260" s="572">
        <f t="shared" si="16"/>
        <v>0</v>
      </c>
      <c r="AE260" s="573"/>
      <c r="AK260" s="80"/>
      <c r="AL260" s="88"/>
      <c r="AM260" s="88"/>
      <c r="AR260" s="14"/>
    </row>
    <row r="261" spans="1:44" x14ac:dyDescent="0.25">
      <c r="A261" s="547"/>
      <c r="B261" s="548"/>
      <c r="C261" s="549"/>
      <c r="D261" s="555"/>
      <c r="E261" s="548"/>
      <c r="F261" s="548"/>
      <c r="G261" s="548"/>
      <c r="H261" s="551"/>
      <c r="I261" s="552"/>
      <c r="J261" s="319"/>
      <c r="K261" s="319"/>
      <c r="L261" s="319"/>
      <c r="M261" s="92">
        <f t="shared" si="22"/>
        <v>0</v>
      </c>
      <c r="N261" s="459"/>
      <c r="O261" s="92">
        <f t="shared" si="23"/>
        <v>0</v>
      </c>
      <c r="P261" s="319"/>
      <c r="Q261" s="549"/>
      <c r="R261" s="549"/>
      <c r="S261" s="568">
        <f t="shared" si="24"/>
        <v>0</v>
      </c>
      <c r="T261" s="553"/>
      <c r="U261" s="85">
        <f t="shared" si="25"/>
        <v>6</v>
      </c>
      <c r="V261" s="574"/>
      <c r="W261" s="570"/>
      <c r="X261" s="570"/>
      <c r="Y261" s="570"/>
      <c r="Z261" s="570"/>
      <c r="AA261" s="570"/>
      <c r="AB261" s="571"/>
      <c r="AC261" s="570"/>
      <c r="AD261" s="572">
        <f t="shared" si="16"/>
        <v>0</v>
      </c>
      <c r="AE261" s="573"/>
      <c r="AK261" s="80"/>
      <c r="AL261" s="88"/>
      <c r="AM261" s="88"/>
      <c r="AR261" s="14"/>
    </row>
    <row r="262" spans="1:44" x14ac:dyDescent="0.25">
      <c r="A262" s="547"/>
      <c r="B262" s="548"/>
      <c r="C262" s="549"/>
      <c r="D262" s="555"/>
      <c r="E262" s="548"/>
      <c r="F262" s="548"/>
      <c r="G262" s="548"/>
      <c r="H262" s="551"/>
      <c r="I262" s="552"/>
      <c r="J262" s="319"/>
      <c r="K262" s="319"/>
      <c r="L262" s="319"/>
      <c r="M262" s="92">
        <f t="shared" si="22"/>
        <v>0</v>
      </c>
      <c r="N262" s="459"/>
      <c r="O262" s="92">
        <f t="shared" si="23"/>
        <v>0</v>
      </c>
      <c r="P262" s="319"/>
      <c r="Q262" s="549"/>
      <c r="R262" s="549"/>
      <c r="S262" s="568">
        <f t="shared" si="24"/>
        <v>0</v>
      </c>
      <c r="T262" s="553"/>
      <c r="U262" s="85">
        <f t="shared" si="25"/>
        <v>6</v>
      </c>
      <c r="V262" s="574"/>
      <c r="W262" s="570"/>
      <c r="X262" s="570"/>
      <c r="Y262" s="570"/>
      <c r="Z262" s="570"/>
      <c r="AA262" s="570"/>
      <c r="AB262" s="571"/>
      <c r="AC262" s="570"/>
      <c r="AD262" s="572">
        <f t="shared" si="16"/>
        <v>0</v>
      </c>
      <c r="AE262" s="573"/>
      <c r="AK262" s="80"/>
      <c r="AL262" s="88"/>
      <c r="AM262" s="88"/>
      <c r="AR262" s="14"/>
    </row>
    <row r="263" spans="1:44" x14ac:dyDescent="0.25">
      <c r="A263" s="547"/>
      <c r="B263" s="548"/>
      <c r="C263" s="549"/>
      <c r="D263" s="555"/>
      <c r="E263" s="548"/>
      <c r="F263" s="548"/>
      <c r="G263" s="548"/>
      <c r="H263" s="551"/>
      <c r="I263" s="552"/>
      <c r="J263" s="319"/>
      <c r="K263" s="319"/>
      <c r="L263" s="319"/>
      <c r="M263" s="92">
        <f t="shared" si="22"/>
        <v>0</v>
      </c>
      <c r="N263" s="459"/>
      <c r="O263" s="92">
        <f t="shared" si="23"/>
        <v>0</v>
      </c>
      <c r="P263" s="319"/>
      <c r="Q263" s="549"/>
      <c r="R263" s="549"/>
      <c r="S263" s="568">
        <f t="shared" si="24"/>
        <v>0</v>
      </c>
      <c r="T263" s="553"/>
      <c r="U263" s="85">
        <f t="shared" si="25"/>
        <v>6</v>
      </c>
      <c r="V263" s="574"/>
      <c r="W263" s="570"/>
      <c r="X263" s="570"/>
      <c r="Y263" s="570"/>
      <c r="Z263" s="570"/>
      <c r="AA263" s="570"/>
      <c r="AB263" s="571"/>
      <c r="AC263" s="570"/>
      <c r="AD263" s="572">
        <f t="shared" si="16"/>
        <v>0</v>
      </c>
      <c r="AE263" s="573"/>
      <c r="AK263" s="80"/>
      <c r="AL263" s="88"/>
      <c r="AM263" s="88"/>
      <c r="AR263" s="14"/>
    </row>
    <row r="264" spans="1:44" x14ac:dyDescent="0.25">
      <c r="A264" s="547"/>
      <c r="B264" s="548"/>
      <c r="C264" s="549"/>
      <c r="D264" s="555"/>
      <c r="E264" s="548"/>
      <c r="F264" s="548"/>
      <c r="G264" s="548"/>
      <c r="H264" s="551"/>
      <c r="I264" s="552"/>
      <c r="J264" s="319"/>
      <c r="K264" s="319"/>
      <c r="L264" s="319"/>
      <c r="M264" s="92">
        <f t="shared" si="22"/>
        <v>0</v>
      </c>
      <c r="N264" s="459"/>
      <c r="O264" s="92">
        <f t="shared" si="23"/>
        <v>0</v>
      </c>
      <c r="P264" s="319"/>
      <c r="Q264" s="549"/>
      <c r="R264" s="549"/>
      <c r="S264" s="568">
        <f t="shared" si="24"/>
        <v>0</v>
      </c>
      <c r="T264" s="553"/>
      <c r="U264" s="85">
        <f t="shared" si="25"/>
        <v>6</v>
      </c>
      <c r="V264" s="574"/>
      <c r="W264" s="570"/>
      <c r="X264" s="570"/>
      <c r="Y264" s="570"/>
      <c r="Z264" s="570"/>
      <c r="AA264" s="570"/>
      <c r="AB264" s="571"/>
      <c r="AC264" s="570"/>
      <c r="AD264" s="572">
        <f t="shared" si="16"/>
        <v>0</v>
      </c>
      <c r="AE264" s="573"/>
      <c r="AK264" s="80"/>
      <c r="AL264" s="88"/>
      <c r="AM264" s="88"/>
      <c r="AR264" s="14"/>
    </row>
    <row r="265" spans="1:44" x14ac:dyDescent="0.25">
      <c r="A265" s="547"/>
      <c r="B265" s="548"/>
      <c r="C265" s="549"/>
      <c r="D265" s="555"/>
      <c r="E265" s="548"/>
      <c r="F265" s="548"/>
      <c r="G265" s="548"/>
      <c r="H265" s="551"/>
      <c r="I265" s="552"/>
      <c r="J265" s="319"/>
      <c r="K265" s="319"/>
      <c r="L265" s="319"/>
      <c r="M265" s="92">
        <f t="shared" si="22"/>
        <v>0</v>
      </c>
      <c r="N265" s="459"/>
      <c r="O265" s="92">
        <f t="shared" si="23"/>
        <v>0</v>
      </c>
      <c r="P265" s="319"/>
      <c r="Q265" s="549"/>
      <c r="R265" s="549"/>
      <c r="S265" s="568">
        <f t="shared" si="24"/>
        <v>0</v>
      </c>
      <c r="T265" s="553"/>
      <c r="U265" s="85">
        <f t="shared" si="25"/>
        <v>6</v>
      </c>
      <c r="V265" s="574"/>
      <c r="W265" s="570"/>
      <c r="X265" s="570"/>
      <c r="Y265" s="570"/>
      <c r="Z265" s="570"/>
      <c r="AA265" s="570"/>
      <c r="AB265" s="571"/>
      <c r="AC265" s="570"/>
      <c r="AD265" s="572">
        <f t="shared" si="16"/>
        <v>0</v>
      </c>
      <c r="AE265" s="573"/>
      <c r="AK265" s="80"/>
      <c r="AL265" s="88"/>
      <c r="AM265" s="88"/>
      <c r="AR265" s="14"/>
    </row>
    <row r="266" spans="1:44" x14ac:dyDescent="0.25">
      <c r="A266" s="547"/>
      <c r="B266" s="548"/>
      <c r="C266" s="549"/>
      <c r="D266" s="555"/>
      <c r="E266" s="548"/>
      <c r="F266" s="548"/>
      <c r="G266" s="548"/>
      <c r="H266" s="551"/>
      <c r="I266" s="552"/>
      <c r="J266" s="319"/>
      <c r="K266" s="319"/>
      <c r="L266" s="319"/>
      <c r="M266" s="92">
        <f t="shared" ref="M266:M329" si="26">J266+K266-L266</f>
        <v>0</v>
      </c>
      <c r="N266" s="459"/>
      <c r="O266" s="92">
        <f t="shared" ref="O266:O329" si="27">N266*J266</f>
        <v>0</v>
      </c>
      <c r="P266" s="319"/>
      <c r="Q266" s="549"/>
      <c r="R266" s="549"/>
      <c r="S266" s="568">
        <f t="shared" ref="S266:S329" si="28">(J266+(K266*$H$6/100))*N266</f>
        <v>0</v>
      </c>
      <c r="T266" s="553"/>
      <c r="U266" s="85">
        <f t="shared" si="25"/>
        <v>6</v>
      </c>
      <c r="V266" s="574"/>
      <c r="W266" s="570"/>
      <c r="X266" s="570"/>
      <c r="Y266" s="570"/>
      <c r="Z266" s="570"/>
      <c r="AA266" s="570"/>
      <c r="AB266" s="571"/>
      <c r="AC266" s="570"/>
      <c r="AD266" s="572">
        <f t="shared" si="16"/>
        <v>0</v>
      </c>
      <c r="AE266" s="573"/>
      <c r="AK266" s="80"/>
      <c r="AL266" s="88"/>
      <c r="AM266" s="88"/>
      <c r="AR266" s="14"/>
    </row>
    <row r="267" spans="1:44" x14ac:dyDescent="0.25">
      <c r="A267" s="547"/>
      <c r="B267" s="548"/>
      <c r="C267" s="549"/>
      <c r="D267" s="555"/>
      <c r="E267" s="548"/>
      <c r="F267" s="548"/>
      <c r="G267" s="548"/>
      <c r="H267" s="551"/>
      <c r="I267" s="552"/>
      <c r="J267" s="319"/>
      <c r="K267" s="319"/>
      <c r="L267" s="319"/>
      <c r="M267" s="92">
        <f t="shared" si="26"/>
        <v>0</v>
      </c>
      <c r="N267" s="459"/>
      <c r="O267" s="92">
        <f t="shared" si="27"/>
        <v>0</v>
      </c>
      <c r="P267" s="319"/>
      <c r="Q267" s="549"/>
      <c r="R267" s="549"/>
      <c r="S267" s="568">
        <f t="shared" si="28"/>
        <v>0</v>
      </c>
      <c r="T267" s="553"/>
      <c r="U267" s="85">
        <f t="shared" si="25"/>
        <v>6</v>
      </c>
      <c r="V267" s="574"/>
      <c r="W267" s="570"/>
      <c r="X267" s="570"/>
      <c r="Y267" s="570"/>
      <c r="Z267" s="570"/>
      <c r="AA267" s="570"/>
      <c r="AB267" s="571"/>
      <c r="AC267" s="570"/>
      <c r="AD267" s="572">
        <f t="shared" si="16"/>
        <v>0</v>
      </c>
      <c r="AE267" s="573"/>
      <c r="AK267" s="80"/>
      <c r="AL267" s="88"/>
      <c r="AM267" s="88"/>
      <c r="AR267" s="14"/>
    </row>
    <row r="268" spans="1:44" x14ac:dyDescent="0.25">
      <c r="A268" s="547"/>
      <c r="B268" s="548"/>
      <c r="C268" s="549"/>
      <c r="D268" s="555"/>
      <c r="E268" s="548"/>
      <c r="F268" s="548"/>
      <c r="G268" s="548"/>
      <c r="H268" s="551"/>
      <c r="I268" s="552"/>
      <c r="J268" s="319"/>
      <c r="K268" s="319"/>
      <c r="L268" s="319"/>
      <c r="M268" s="92">
        <f t="shared" si="26"/>
        <v>0</v>
      </c>
      <c r="N268" s="459"/>
      <c r="O268" s="92">
        <f t="shared" si="27"/>
        <v>0</v>
      </c>
      <c r="P268" s="319"/>
      <c r="Q268" s="549"/>
      <c r="R268" s="549"/>
      <c r="S268" s="568">
        <f t="shared" si="28"/>
        <v>0</v>
      </c>
      <c r="T268" s="553"/>
      <c r="U268" s="85">
        <f t="shared" si="25"/>
        <v>6</v>
      </c>
      <c r="V268" s="574"/>
      <c r="W268" s="570"/>
      <c r="X268" s="570"/>
      <c r="Y268" s="570"/>
      <c r="Z268" s="570"/>
      <c r="AA268" s="570"/>
      <c r="AB268" s="571"/>
      <c r="AC268" s="570"/>
      <c r="AD268" s="572">
        <f t="shared" si="16"/>
        <v>0</v>
      </c>
      <c r="AE268" s="573"/>
      <c r="AK268" s="80"/>
      <c r="AL268" s="88"/>
      <c r="AM268" s="88"/>
      <c r="AR268" s="14"/>
    </row>
    <row r="269" spans="1:44" x14ac:dyDescent="0.25">
      <c r="A269" s="547"/>
      <c r="B269" s="548"/>
      <c r="C269" s="549"/>
      <c r="D269" s="555"/>
      <c r="E269" s="548"/>
      <c r="F269" s="548"/>
      <c r="G269" s="548"/>
      <c r="H269" s="551"/>
      <c r="I269" s="552"/>
      <c r="J269" s="319"/>
      <c r="K269" s="319"/>
      <c r="L269" s="319"/>
      <c r="M269" s="92">
        <f t="shared" si="26"/>
        <v>0</v>
      </c>
      <c r="N269" s="459"/>
      <c r="O269" s="92">
        <f t="shared" si="27"/>
        <v>0</v>
      </c>
      <c r="P269" s="319"/>
      <c r="Q269" s="549"/>
      <c r="R269" s="549"/>
      <c r="S269" s="568">
        <f t="shared" si="28"/>
        <v>0</v>
      </c>
      <c r="T269" s="553"/>
      <c r="U269" s="85">
        <f t="shared" si="25"/>
        <v>6</v>
      </c>
      <c r="V269" s="574"/>
      <c r="W269" s="570"/>
      <c r="X269" s="570"/>
      <c r="Y269" s="570"/>
      <c r="Z269" s="570"/>
      <c r="AA269" s="570"/>
      <c r="AB269" s="571"/>
      <c r="AC269" s="570"/>
      <c r="AD269" s="572">
        <f t="shared" si="16"/>
        <v>0</v>
      </c>
      <c r="AE269" s="573"/>
      <c r="AK269" s="80"/>
      <c r="AL269" s="88"/>
      <c r="AM269" s="88"/>
      <c r="AR269" s="14"/>
    </row>
    <row r="270" spans="1:44" x14ac:dyDescent="0.25">
      <c r="A270" s="547"/>
      <c r="B270" s="548"/>
      <c r="C270" s="549"/>
      <c r="D270" s="555"/>
      <c r="E270" s="548"/>
      <c r="F270" s="548"/>
      <c r="G270" s="548"/>
      <c r="H270" s="551"/>
      <c r="I270" s="552"/>
      <c r="J270" s="319"/>
      <c r="K270" s="319"/>
      <c r="L270" s="319"/>
      <c r="M270" s="92">
        <f t="shared" si="26"/>
        <v>0</v>
      </c>
      <c r="N270" s="459"/>
      <c r="O270" s="92">
        <f t="shared" si="27"/>
        <v>0</v>
      </c>
      <c r="P270" s="319"/>
      <c r="Q270" s="549"/>
      <c r="R270" s="549"/>
      <c r="S270" s="568">
        <f t="shared" si="28"/>
        <v>0</v>
      </c>
      <c r="T270" s="553"/>
      <c r="U270" s="85">
        <f t="shared" si="25"/>
        <v>6</v>
      </c>
      <c r="V270" s="574"/>
      <c r="W270" s="570"/>
      <c r="X270" s="570"/>
      <c r="Y270" s="570"/>
      <c r="Z270" s="570"/>
      <c r="AA270" s="570"/>
      <c r="AB270" s="571"/>
      <c r="AC270" s="570"/>
      <c r="AD270" s="572">
        <f t="shared" si="16"/>
        <v>0</v>
      </c>
      <c r="AE270" s="573"/>
      <c r="AK270" s="80"/>
      <c r="AL270" s="88"/>
      <c r="AM270" s="88"/>
      <c r="AR270" s="14"/>
    </row>
    <row r="271" spans="1:44" x14ac:dyDescent="0.25">
      <c r="A271" s="547"/>
      <c r="B271" s="548"/>
      <c r="C271" s="549"/>
      <c r="D271" s="555"/>
      <c r="E271" s="548"/>
      <c r="F271" s="548"/>
      <c r="G271" s="548"/>
      <c r="H271" s="551"/>
      <c r="I271" s="552"/>
      <c r="J271" s="319"/>
      <c r="K271" s="319"/>
      <c r="L271" s="319"/>
      <c r="M271" s="92">
        <f t="shared" si="26"/>
        <v>0</v>
      </c>
      <c r="N271" s="459"/>
      <c r="O271" s="92">
        <f t="shared" si="27"/>
        <v>0</v>
      </c>
      <c r="P271" s="319"/>
      <c r="Q271" s="549"/>
      <c r="R271" s="549"/>
      <c r="S271" s="568">
        <f t="shared" si="28"/>
        <v>0</v>
      </c>
      <c r="T271" s="553"/>
      <c r="U271" s="85">
        <f t="shared" si="25"/>
        <v>6</v>
      </c>
      <c r="V271" s="574"/>
      <c r="W271" s="570"/>
      <c r="X271" s="570"/>
      <c r="Y271" s="570"/>
      <c r="Z271" s="570"/>
      <c r="AA271" s="570"/>
      <c r="AB271" s="571"/>
      <c r="AC271" s="570"/>
      <c r="AD271" s="572">
        <f t="shared" si="16"/>
        <v>0</v>
      </c>
      <c r="AE271" s="573"/>
      <c r="AK271" s="80"/>
      <c r="AL271" s="88"/>
      <c r="AM271" s="88"/>
      <c r="AR271" s="14"/>
    </row>
    <row r="272" spans="1:44" x14ac:dyDescent="0.25">
      <c r="A272" s="547"/>
      <c r="B272" s="548"/>
      <c r="C272" s="549"/>
      <c r="D272" s="555"/>
      <c r="E272" s="548"/>
      <c r="F272" s="548"/>
      <c r="G272" s="548"/>
      <c r="H272" s="551"/>
      <c r="I272" s="552"/>
      <c r="J272" s="319"/>
      <c r="K272" s="319"/>
      <c r="L272" s="319"/>
      <c r="M272" s="92">
        <f t="shared" si="26"/>
        <v>0</v>
      </c>
      <c r="N272" s="459"/>
      <c r="O272" s="92">
        <f t="shared" si="27"/>
        <v>0</v>
      </c>
      <c r="P272" s="319"/>
      <c r="Q272" s="549"/>
      <c r="R272" s="549"/>
      <c r="S272" s="568">
        <f t="shared" si="28"/>
        <v>0</v>
      </c>
      <c r="T272" s="553"/>
      <c r="U272" s="85">
        <f t="shared" si="25"/>
        <v>6</v>
      </c>
      <c r="V272" s="574"/>
      <c r="W272" s="570"/>
      <c r="X272" s="570"/>
      <c r="Y272" s="570"/>
      <c r="Z272" s="570"/>
      <c r="AA272" s="570"/>
      <c r="AB272" s="571"/>
      <c r="AC272" s="570"/>
      <c r="AD272" s="572">
        <f t="shared" si="16"/>
        <v>0</v>
      </c>
      <c r="AE272" s="573"/>
      <c r="AK272" s="80"/>
      <c r="AL272" s="88"/>
      <c r="AM272" s="88"/>
      <c r="AR272" s="14"/>
    </row>
    <row r="273" spans="1:44" x14ac:dyDescent="0.25">
      <c r="A273" s="547"/>
      <c r="B273" s="548"/>
      <c r="C273" s="549"/>
      <c r="D273" s="555"/>
      <c r="E273" s="548"/>
      <c r="F273" s="548"/>
      <c r="G273" s="548"/>
      <c r="H273" s="551"/>
      <c r="I273" s="552"/>
      <c r="J273" s="319"/>
      <c r="K273" s="319"/>
      <c r="L273" s="319"/>
      <c r="M273" s="92">
        <f t="shared" si="26"/>
        <v>0</v>
      </c>
      <c r="N273" s="459"/>
      <c r="O273" s="92">
        <f t="shared" si="27"/>
        <v>0</v>
      </c>
      <c r="P273" s="319"/>
      <c r="Q273" s="549"/>
      <c r="R273" s="549"/>
      <c r="S273" s="568">
        <f t="shared" si="28"/>
        <v>0</v>
      </c>
      <c r="T273" s="553"/>
      <c r="U273" s="85">
        <f t="shared" si="25"/>
        <v>6</v>
      </c>
      <c r="V273" s="574"/>
      <c r="W273" s="570"/>
      <c r="X273" s="570"/>
      <c r="Y273" s="570"/>
      <c r="Z273" s="570"/>
      <c r="AA273" s="570"/>
      <c r="AB273" s="571"/>
      <c r="AC273" s="570"/>
      <c r="AD273" s="572">
        <f t="shared" si="16"/>
        <v>0</v>
      </c>
      <c r="AE273" s="573"/>
      <c r="AK273" s="80"/>
      <c r="AL273" s="88"/>
      <c r="AM273" s="88"/>
      <c r="AR273" s="14"/>
    </row>
    <row r="274" spans="1:44" x14ac:dyDescent="0.25">
      <c r="A274" s="547"/>
      <c r="B274" s="548"/>
      <c r="C274" s="549"/>
      <c r="D274" s="555"/>
      <c r="E274" s="548"/>
      <c r="F274" s="548"/>
      <c r="G274" s="548"/>
      <c r="H274" s="551"/>
      <c r="I274" s="552"/>
      <c r="J274" s="319"/>
      <c r="K274" s="319"/>
      <c r="L274" s="319"/>
      <c r="M274" s="92">
        <f t="shared" si="26"/>
        <v>0</v>
      </c>
      <c r="N274" s="459"/>
      <c r="O274" s="92">
        <f t="shared" si="27"/>
        <v>0</v>
      </c>
      <c r="P274" s="319"/>
      <c r="Q274" s="549"/>
      <c r="R274" s="549"/>
      <c r="S274" s="568">
        <f t="shared" si="28"/>
        <v>0</v>
      </c>
      <c r="T274" s="553"/>
      <c r="U274" s="85">
        <f t="shared" si="25"/>
        <v>6</v>
      </c>
      <c r="V274" s="574"/>
      <c r="W274" s="570"/>
      <c r="X274" s="570"/>
      <c r="Y274" s="570"/>
      <c r="Z274" s="570"/>
      <c r="AA274" s="570"/>
      <c r="AB274" s="571"/>
      <c r="AC274" s="570"/>
      <c r="AD274" s="572">
        <f t="shared" si="16"/>
        <v>0</v>
      </c>
      <c r="AE274" s="573"/>
      <c r="AK274" s="80"/>
      <c r="AL274" s="88"/>
      <c r="AM274" s="88"/>
      <c r="AR274" s="14"/>
    </row>
    <row r="275" spans="1:44" x14ac:dyDescent="0.25">
      <c r="A275" s="547"/>
      <c r="B275" s="548"/>
      <c r="C275" s="549"/>
      <c r="D275" s="555"/>
      <c r="E275" s="548"/>
      <c r="F275" s="548"/>
      <c r="G275" s="548"/>
      <c r="H275" s="551"/>
      <c r="I275" s="552"/>
      <c r="J275" s="319"/>
      <c r="K275" s="319"/>
      <c r="L275" s="319"/>
      <c r="M275" s="92">
        <f t="shared" si="26"/>
        <v>0</v>
      </c>
      <c r="N275" s="459"/>
      <c r="O275" s="92">
        <f t="shared" si="27"/>
        <v>0</v>
      </c>
      <c r="P275" s="319"/>
      <c r="Q275" s="549"/>
      <c r="R275" s="549"/>
      <c r="S275" s="568">
        <f t="shared" si="28"/>
        <v>0</v>
      </c>
      <c r="T275" s="553"/>
      <c r="U275" s="85">
        <f t="shared" si="25"/>
        <v>6</v>
      </c>
      <c r="V275" s="574"/>
      <c r="W275" s="570"/>
      <c r="X275" s="570"/>
      <c r="Y275" s="570"/>
      <c r="Z275" s="570"/>
      <c r="AA275" s="570"/>
      <c r="AB275" s="571"/>
      <c r="AC275" s="570"/>
      <c r="AD275" s="572">
        <f t="shared" si="16"/>
        <v>0</v>
      </c>
      <c r="AE275" s="573"/>
      <c r="AK275" s="80"/>
      <c r="AL275" s="88"/>
      <c r="AM275" s="88"/>
      <c r="AR275" s="14"/>
    </row>
    <row r="276" spans="1:44" x14ac:dyDescent="0.25">
      <c r="A276" s="547"/>
      <c r="B276" s="548"/>
      <c r="C276" s="549"/>
      <c r="D276" s="555"/>
      <c r="E276" s="548"/>
      <c r="F276" s="548"/>
      <c r="G276" s="548"/>
      <c r="H276" s="551"/>
      <c r="I276" s="552"/>
      <c r="J276" s="319"/>
      <c r="K276" s="319"/>
      <c r="L276" s="319"/>
      <c r="M276" s="92">
        <f t="shared" si="26"/>
        <v>0</v>
      </c>
      <c r="N276" s="459"/>
      <c r="O276" s="92">
        <f t="shared" si="27"/>
        <v>0</v>
      </c>
      <c r="P276" s="319"/>
      <c r="Q276" s="549"/>
      <c r="R276" s="549"/>
      <c r="S276" s="568">
        <f t="shared" si="28"/>
        <v>0</v>
      </c>
      <c r="T276" s="553"/>
      <c r="U276" s="85">
        <f t="shared" si="25"/>
        <v>6</v>
      </c>
      <c r="V276" s="574"/>
      <c r="W276" s="570"/>
      <c r="X276" s="570"/>
      <c r="Y276" s="570"/>
      <c r="Z276" s="570"/>
      <c r="AA276" s="570"/>
      <c r="AB276" s="571"/>
      <c r="AC276" s="570"/>
      <c r="AD276" s="572">
        <f t="shared" si="16"/>
        <v>0</v>
      </c>
      <c r="AE276" s="573"/>
      <c r="AK276" s="80"/>
      <c r="AL276" s="88"/>
      <c r="AM276" s="88"/>
      <c r="AR276" s="14"/>
    </row>
    <row r="277" spans="1:44" x14ac:dyDescent="0.25">
      <c r="A277" s="547"/>
      <c r="B277" s="548"/>
      <c r="C277" s="549"/>
      <c r="D277" s="555"/>
      <c r="E277" s="548"/>
      <c r="F277" s="548"/>
      <c r="G277" s="548"/>
      <c r="H277" s="551"/>
      <c r="I277" s="552"/>
      <c r="J277" s="319"/>
      <c r="K277" s="319"/>
      <c r="L277" s="319"/>
      <c r="M277" s="92">
        <f t="shared" si="26"/>
        <v>0</v>
      </c>
      <c r="N277" s="459"/>
      <c r="O277" s="92">
        <f t="shared" si="27"/>
        <v>0</v>
      </c>
      <c r="P277" s="319"/>
      <c r="Q277" s="549"/>
      <c r="R277" s="549"/>
      <c r="S277" s="568">
        <f t="shared" si="28"/>
        <v>0</v>
      </c>
      <c r="T277" s="553"/>
      <c r="U277" s="85">
        <f t="shared" si="25"/>
        <v>6</v>
      </c>
      <c r="V277" s="574"/>
      <c r="W277" s="570"/>
      <c r="X277" s="570"/>
      <c r="Y277" s="570"/>
      <c r="Z277" s="570"/>
      <c r="AA277" s="570"/>
      <c r="AB277" s="571"/>
      <c r="AC277" s="570"/>
      <c r="AD277" s="572">
        <f t="shared" si="16"/>
        <v>0</v>
      </c>
      <c r="AE277" s="573"/>
      <c r="AK277" s="80"/>
      <c r="AL277" s="88"/>
      <c r="AM277" s="88"/>
      <c r="AR277" s="14"/>
    </row>
    <row r="278" spans="1:44" x14ac:dyDescent="0.25">
      <c r="A278" s="547"/>
      <c r="B278" s="548"/>
      <c r="C278" s="549"/>
      <c r="D278" s="555"/>
      <c r="E278" s="548"/>
      <c r="F278" s="548"/>
      <c r="G278" s="548"/>
      <c r="H278" s="551"/>
      <c r="I278" s="552"/>
      <c r="J278" s="319"/>
      <c r="K278" s="319"/>
      <c r="L278" s="319"/>
      <c r="M278" s="92">
        <f t="shared" si="26"/>
        <v>0</v>
      </c>
      <c r="N278" s="459"/>
      <c r="O278" s="92">
        <f t="shared" si="27"/>
        <v>0</v>
      </c>
      <c r="P278" s="319"/>
      <c r="Q278" s="549"/>
      <c r="R278" s="549"/>
      <c r="S278" s="568">
        <f t="shared" si="28"/>
        <v>0</v>
      </c>
      <c r="T278" s="553"/>
      <c r="U278" s="85">
        <f t="shared" ref="U278:U341" si="29">COUNTIF(V278:AA278,"")</f>
        <v>6</v>
      </c>
      <c r="V278" s="574"/>
      <c r="W278" s="570"/>
      <c r="X278" s="570"/>
      <c r="Y278" s="570"/>
      <c r="Z278" s="570"/>
      <c r="AA278" s="570"/>
      <c r="AB278" s="571"/>
      <c r="AC278" s="570"/>
      <c r="AD278" s="572">
        <f t="shared" si="16"/>
        <v>0</v>
      </c>
      <c r="AE278" s="573"/>
      <c r="AK278" s="80"/>
      <c r="AL278" s="88"/>
      <c r="AM278" s="88"/>
      <c r="AR278" s="14"/>
    </row>
    <row r="279" spans="1:44" x14ac:dyDescent="0.25">
      <c r="A279" s="547"/>
      <c r="B279" s="548"/>
      <c r="C279" s="549"/>
      <c r="D279" s="555"/>
      <c r="E279" s="548"/>
      <c r="F279" s="548"/>
      <c r="G279" s="548"/>
      <c r="H279" s="551"/>
      <c r="I279" s="552"/>
      <c r="J279" s="319"/>
      <c r="K279" s="319"/>
      <c r="L279" s="319"/>
      <c r="M279" s="92">
        <f t="shared" si="26"/>
        <v>0</v>
      </c>
      <c r="N279" s="459"/>
      <c r="O279" s="92">
        <f t="shared" si="27"/>
        <v>0</v>
      </c>
      <c r="P279" s="319"/>
      <c r="Q279" s="549"/>
      <c r="R279" s="549"/>
      <c r="S279" s="568">
        <f t="shared" si="28"/>
        <v>0</v>
      </c>
      <c r="T279" s="553"/>
      <c r="U279" s="85">
        <f t="shared" si="29"/>
        <v>6</v>
      </c>
      <c r="V279" s="574"/>
      <c r="W279" s="570"/>
      <c r="X279" s="570"/>
      <c r="Y279" s="570"/>
      <c r="Z279" s="570"/>
      <c r="AA279" s="570"/>
      <c r="AB279" s="571"/>
      <c r="AC279" s="570"/>
      <c r="AD279" s="572">
        <f t="shared" si="16"/>
        <v>0</v>
      </c>
      <c r="AE279" s="573"/>
      <c r="AK279" s="80"/>
      <c r="AL279" s="88"/>
      <c r="AM279" s="88"/>
      <c r="AR279" s="14"/>
    </row>
    <row r="280" spans="1:44" x14ac:dyDescent="0.25">
      <c r="A280" s="547"/>
      <c r="B280" s="548"/>
      <c r="C280" s="549"/>
      <c r="D280" s="555"/>
      <c r="E280" s="548"/>
      <c r="F280" s="548"/>
      <c r="G280" s="548"/>
      <c r="H280" s="551"/>
      <c r="I280" s="552"/>
      <c r="J280" s="319"/>
      <c r="K280" s="319"/>
      <c r="L280" s="319"/>
      <c r="M280" s="92">
        <f t="shared" si="26"/>
        <v>0</v>
      </c>
      <c r="N280" s="459"/>
      <c r="O280" s="92">
        <f t="shared" si="27"/>
        <v>0</v>
      </c>
      <c r="P280" s="319"/>
      <c r="Q280" s="549"/>
      <c r="R280" s="549"/>
      <c r="S280" s="568">
        <f t="shared" si="28"/>
        <v>0</v>
      </c>
      <c r="T280" s="553"/>
      <c r="U280" s="85">
        <f t="shared" si="29"/>
        <v>6</v>
      </c>
      <c r="V280" s="574"/>
      <c r="W280" s="570"/>
      <c r="X280" s="570"/>
      <c r="Y280" s="570"/>
      <c r="Z280" s="570"/>
      <c r="AA280" s="570"/>
      <c r="AB280" s="571"/>
      <c r="AC280" s="570"/>
      <c r="AD280" s="572">
        <f t="shared" si="16"/>
        <v>0</v>
      </c>
      <c r="AE280" s="573"/>
      <c r="AK280" s="80"/>
      <c r="AL280" s="88"/>
      <c r="AM280" s="88"/>
      <c r="AR280" s="14"/>
    </row>
    <row r="281" spans="1:44" x14ac:dyDescent="0.25">
      <c r="A281" s="547"/>
      <c r="B281" s="548"/>
      <c r="C281" s="549"/>
      <c r="D281" s="555"/>
      <c r="E281" s="548"/>
      <c r="F281" s="548"/>
      <c r="G281" s="548"/>
      <c r="H281" s="551"/>
      <c r="I281" s="552"/>
      <c r="J281" s="319"/>
      <c r="K281" s="319"/>
      <c r="L281" s="319"/>
      <c r="M281" s="92">
        <f t="shared" si="26"/>
        <v>0</v>
      </c>
      <c r="N281" s="459"/>
      <c r="O281" s="92">
        <f t="shared" si="27"/>
        <v>0</v>
      </c>
      <c r="P281" s="319"/>
      <c r="Q281" s="549"/>
      <c r="R281" s="549"/>
      <c r="S281" s="568">
        <f t="shared" si="28"/>
        <v>0</v>
      </c>
      <c r="T281" s="553"/>
      <c r="U281" s="85">
        <f t="shared" si="29"/>
        <v>6</v>
      </c>
      <c r="V281" s="574"/>
      <c r="W281" s="570"/>
      <c r="X281" s="570"/>
      <c r="Y281" s="570"/>
      <c r="Z281" s="570"/>
      <c r="AA281" s="570"/>
      <c r="AB281" s="571"/>
      <c r="AC281" s="570"/>
      <c r="AD281" s="572">
        <f t="shared" si="16"/>
        <v>0</v>
      </c>
      <c r="AE281" s="573"/>
      <c r="AK281" s="80"/>
      <c r="AL281" s="88"/>
      <c r="AM281" s="88"/>
      <c r="AR281" s="14"/>
    </row>
    <row r="282" spans="1:44" x14ac:dyDescent="0.25">
      <c r="A282" s="547"/>
      <c r="B282" s="548"/>
      <c r="C282" s="549"/>
      <c r="D282" s="555"/>
      <c r="E282" s="548"/>
      <c r="F282" s="548"/>
      <c r="G282" s="548"/>
      <c r="H282" s="551"/>
      <c r="I282" s="552"/>
      <c r="J282" s="319"/>
      <c r="K282" s="319"/>
      <c r="L282" s="319"/>
      <c r="M282" s="92">
        <f t="shared" si="26"/>
        <v>0</v>
      </c>
      <c r="N282" s="459"/>
      <c r="O282" s="92">
        <f t="shared" si="27"/>
        <v>0</v>
      </c>
      <c r="P282" s="319"/>
      <c r="Q282" s="549"/>
      <c r="R282" s="549"/>
      <c r="S282" s="568">
        <f t="shared" si="28"/>
        <v>0</v>
      </c>
      <c r="T282" s="553"/>
      <c r="U282" s="85">
        <f t="shared" si="29"/>
        <v>6</v>
      </c>
      <c r="V282" s="574"/>
      <c r="W282" s="570"/>
      <c r="X282" s="570"/>
      <c r="Y282" s="570"/>
      <c r="Z282" s="570"/>
      <c r="AA282" s="570"/>
      <c r="AB282" s="571"/>
      <c r="AC282" s="570"/>
      <c r="AD282" s="572">
        <f t="shared" si="16"/>
        <v>0</v>
      </c>
      <c r="AE282" s="573"/>
      <c r="AK282" s="80"/>
      <c r="AL282" s="88"/>
      <c r="AM282" s="88"/>
      <c r="AR282" s="14"/>
    </row>
    <row r="283" spans="1:44" x14ac:dyDescent="0.25">
      <c r="A283" s="547"/>
      <c r="B283" s="548"/>
      <c r="C283" s="549"/>
      <c r="D283" s="555"/>
      <c r="E283" s="548"/>
      <c r="F283" s="548"/>
      <c r="G283" s="548"/>
      <c r="H283" s="551"/>
      <c r="I283" s="552"/>
      <c r="J283" s="319"/>
      <c r="K283" s="319"/>
      <c r="L283" s="319"/>
      <c r="M283" s="92">
        <f t="shared" si="26"/>
        <v>0</v>
      </c>
      <c r="N283" s="459"/>
      <c r="O283" s="92">
        <f t="shared" si="27"/>
        <v>0</v>
      </c>
      <c r="P283" s="319"/>
      <c r="Q283" s="549"/>
      <c r="R283" s="549"/>
      <c r="S283" s="568">
        <f t="shared" si="28"/>
        <v>0</v>
      </c>
      <c r="T283" s="553"/>
      <c r="U283" s="85">
        <f t="shared" si="29"/>
        <v>6</v>
      </c>
      <c r="V283" s="574"/>
      <c r="W283" s="570"/>
      <c r="X283" s="570"/>
      <c r="Y283" s="570"/>
      <c r="Z283" s="570"/>
      <c r="AA283" s="570"/>
      <c r="AB283" s="571"/>
      <c r="AC283" s="570"/>
      <c r="AD283" s="572">
        <f t="shared" si="16"/>
        <v>0</v>
      </c>
      <c r="AE283" s="573"/>
      <c r="AK283" s="80"/>
      <c r="AL283" s="88"/>
      <c r="AM283" s="88"/>
      <c r="AR283" s="14"/>
    </row>
    <row r="284" spans="1:44" x14ac:dyDescent="0.25">
      <c r="A284" s="547"/>
      <c r="B284" s="548"/>
      <c r="C284" s="549"/>
      <c r="D284" s="555"/>
      <c r="E284" s="548"/>
      <c r="F284" s="548"/>
      <c r="G284" s="548"/>
      <c r="H284" s="551"/>
      <c r="I284" s="552"/>
      <c r="J284" s="319"/>
      <c r="K284" s="319"/>
      <c r="L284" s="319"/>
      <c r="M284" s="92">
        <f t="shared" si="26"/>
        <v>0</v>
      </c>
      <c r="N284" s="459"/>
      <c r="O284" s="92">
        <f t="shared" si="27"/>
        <v>0</v>
      </c>
      <c r="P284" s="319"/>
      <c r="Q284" s="549"/>
      <c r="R284" s="549"/>
      <c r="S284" s="568">
        <f t="shared" si="28"/>
        <v>0</v>
      </c>
      <c r="T284" s="553"/>
      <c r="U284" s="85">
        <f t="shared" si="29"/>
        <v>6</v>
      </c>
      <c r="V284" s="574"/>
      <c r="W284" s="570"/>
      <c r="X284" s="570"/>
      <c r="Y284" s="570"/>
      <c r="Z284" s="570"/>
      <c r="AA284" s="570"/>
      <c r="AB284" s="571"/>
      <c r="AC284" s="570"/>
      <c r="AD284" s="572">
        <f t="shared" si="16"/>
        <v>0</v>
      </c>
      <c r="AE284" s="573"/>
      <c r="AK284" s="80"/>
      <c r="AL284" s="88"/>
      <c r="AM284" s="88"/>
      <c r="AR284" s="14"/>
    </row>
    <row r="285" spans="1:44" x14ac:dyDescent="0.25">
      <c r="A285" s="547"/>
      <c r="B285" s="548"/>
      <c r="C285" s="549"/>
      <c r="D285" s="555"/>
      <c r="E285" s="548"/>
      <c r="F285" s="548"/>
      <c r="G285" s="548"/>
      <c r="H285" s="551"/>
      <c r="I285" s="552"/>
      <c r="J285" s="319"/>
      <c r="K285" s="319"/>
      <c r="L285" s="319"/>
      <c r="M285" s="92">
        <f t="shared" si="26"/>
        <v>0</v>
      </c>
      <c r="N285" s="459"/>
      <c r="O285" s="92">
        <f t="shared" si="27"/>
        <v>0</v>
      </c>
      <c r="P285" s="319"/>
      <c r="Q285" s="549"/>
      <c r="R285" s="549"/>
      <c r="S285" s="568">
        <f t="shared" si="28"/>
        <v>0</v>
      </c>
      <c r="T285" s="553"/>
      <c r="U285" s="85">
        <f t="shared" si="29"/>
        <v>6</v>
      </c>
      <c r="V285" s="574"/>
      <c r="W285" s="570"/>
      <c r="X285" s="570"/>
      <c r="Y285" s="570"/>
      <c r="Z285" s="570"/>
      <c r="AA285" s="570"/>
      <c r="AB285" s="571"/>
      <c r="AC285" s="570"/>
      <c r="AD285" s="572">
        <f t="shared" si="16"/>
        <v>0</v>
      </c>
      <c r="AE285" s="573"/>
      <c r="AK285" s="80"/>
      <c r="AL285" s="88"/>
      <c r="AM285" s="88"/>
      <c r="AR285" s="14"/>
    </row>
    <row r="286" spans="1:44" x14ac:dyDescent="0.25">
      <c r="A286" s="547"/>
      <c r="B286" s="548"/>
      <c r="C286" s="549"/>
      <c r="D286" s="555"/>
      <c r="E286" s="548"/>
      <c r="F286" s="548"/>
      <c r="G286" s="548"/>
      <c r="H286" s="551"/>
      <c r="I286" s="552"/>
      <c r="J286" s="319"/>
      <c r="K286" s="319"/>
      <c r="L286" s="319"/>
      <c r="M286" s="92">
        <f t="shared" si="26"/>
        <v>0</v>
      </c>
      <c r="N286" s="459"/>
      <c r="O286" s="92">
        <f t="shared" si="27"/>
        <v>0</v>
      </c>
      <c r="P286" s="319"/>
      <c r="Q286" s="549"/>
      <c r="R286" s="549"/>
      <c r="S286" s="568">
        <f t="shared" si="28"/>
        <v>0</v>
      </c>
      <c r="T286" s="553"/>
      <c r="U286" s="85">
        <f t="shared" si="29"/>
        <v>6</v>
      </c>
      <c r="V286" s="574"/>
      <c r="W286" s="570"/>
      <c r="X286" s="570"/>
      <c r="Y286" s="570"/>
      <c r="Z286" s="570"/>
      <c r="AA286" s="570"/>
      <c r="AB286" s="571"/>
      <c r="AC286" s="570"/>
      <c r="AD286" s="572">
        <f t="shared" si="16"/>
        <v>0</v>
      </c>
      <c r="AE286" s="573"/>
      <c r="AK286" s="80"/>
      <c r="AL286" s="88"/>
      <c r="AM286" s="88"/>
      <c r="AR286" s="14"/>
    </row>
    <row r="287" spans="1:44" x14ac:dyDescent="0.25">
      <c r="A287" s="547"/>
      <c r="B287" s="548"/>
      <c r="C287" s="549"/>
      <c r="D287" s="555"/>
      <c r="E287" s="548"/>
      <c r="F287" s="548"/>
      <c r="G287" s="548"/>
      <c r="H287" s="551"/>
      <c r="I287" s="552"/>
      <c r="J287" s="319"/>
      <c r="K287" s="319"/>
      <c r="L287" s="319"/>
      <c r="M287" s="92">
        <f t="shared" si="26"/>
        <v>0</v>
      </c>
      <c r="N287" s="459"/>
      <c r="O287" s="92">
        <f t="shared" si="27"/>
        <v>0</v>
      </c>
      <c r="P287" s="319"/>
      <c r="Q287" s="549"/>
      <c r="R287" s="549"/>
      <c r="S287" s="568">
        <f t="shared" si="28"/>
        <v>0</v>
      </c>
      <c r="T287" s="553"/>
      <c r="U287" s="85">
        <f t="shared" si="29"/>
        <v>6</v>
      </c>
      <c r="V287" s="574"/>
      <c r="W287" s="570"/>
      <c r="X287" s="570"/>
      <c r="Y287" s="570"/>
      <c r="Z287" s="570"/>
      <c r="AA287" s="570"/>
      <c r="AB287" s="571"/>
      <c r="AC287" s="570"/>
      <c r="AD287" s="572">
        <f t="shared" si="16"/>
        <v>0</v>
      </c>
      <c r="AE287" s="573"/>
      <c r="AK287" s="80"/>
      <c r="AL287" s="88"/>
      <c r="AM287" s="88"/>
      <c r="AR287" s="14"/>
    </row>
    <row r="288" spans="1:44" x14ac:dyDescent="0.25">
      <c r="A288" s="547"/>
      <c r="B288" s="548"/>
      <c r="C288" s="549"/>
      <c r="D288" s="555"/>
      <c r="E288" s="548"/>
      <c r="F288" s="548"/>
      <c r="G288" s="548"/>
      <c r="H288" s="551"/>
      <c r="I288" s="552"/>
      <c r="J288" s="319"/>
      <c r="K288" s="319"/>
      <c r="L288" s="319"/>
      <c r="M288" s="92">
        <f t="shared" si="26"/>
        <v>0</v>
      </c>
      <c r="N288" s="459"/>
      <c r="O288" s="92">
        <f t="shared" si="27"/>
        <v>0</v>
      </c>
      <c r="P288" s="319"/>
      <c r="Q288" s="549"/>
      <c r="R288" s="549"/>
      <c r="S288" s="568">
        <f t="shared" si="28"/>
        <v>0</v>
      </c>
      <c r="T288" s="553"/>
      <c r="U288" s="85">
        <f t="shared" si="29"/>
        <v>6</v>
      </c>
      <c r="V288" s="574"/>
      <c r="W288" s="570"/>
      <c r="X288" s="570"/>
      <c r="Y288" s="570"/>
      <c r="Z288" s="570"/>
      <c r="AA288" s="570"/>
      <c r="AB288" s="571"/>
      <c r="AC288" s="570"/>
      <c r="AD288" s="572">
        <f t="shared" si="16"/>
        <v>0</v>
      </c>
      <c r="AE288" s="573"/>
      <c r="AK288" s="80"/>
      <c r="AL288" s="88"/>
      <c r="AM288" s="88"/>
      <c r="AR288" s="14"/>
    </row>
    <row r="289" spans="1:44" x14ac:dyDescent="0.25">
      <c r="A289" s="547"/>
      <c r="B289" s="548"/>
      <c r="C289" s="549"/>
      <c r="D289" s="555"/>
      <c r="E289" s="548"/>
      <c r="F289" s="548"/>
      <c r="G289" s="548"/>
      <c r="H289" s="551"/>
      <c r="I289" s="552"/>
      <c r="J289" s="319"/>
      <c r="K289" s="319"/>
      <c r="L289" s="319"/>
      <c r="M289" s="92">
        <f t="shared" si="26"/>
        <v>0</v>
      </c>
      <c r="N289" s="459"/>
      <c r="O289" s="92">
        <f t="shared" si="27"/>
        <v>0</v>
      </c>
      <c r="P289" s="319"/>
      <c r="Q289" s="549"/>
      <c r="R289" s="549"/>
      <c r="S289" s="568">
        <f t="shared" si="28"/>
        <v>0</v>
      </c>
      <c r="T289" s="553"/>
      <c r="U289" s="85">
        <f t="shared" si="29"/>
        <v>6</v>
      </c>
      <c r="V289" s="574"/>
      <c r="W289" s="570"/>
      <c r="X289" s="570"/>
      <c r="Y289" s="570"/>
      <c r="Z289" s="570"/>
      <c r="AA289" s="570"/>
      <c r="AB289" s="571"/>
      <c r="AC289" s="570"/>
      <c r="AD289" s="572">
        <f t="shared" si="16"/>
        <v>0</v>
      </c>
      <c r="AE289" s="573"/>
      <c r="AK289" s="80"/>
      <c r="AL289" s="88"/>
      <c r="AM289" s="88"/>
      <c r="AR289" s="14"/>
    </row>
    <row r="290" spans="1:44" x14ac:dyDescent="0.25">
      <c r="A290" s="547"/>
      <c r="B290" s="548"/>
      <c r="C290" s="549"/>
      <c r="D290" s="555"/>
      <c r="E290" s="548"/>
      <c r="F290" s="548"/>
      <c r="G290" s="548"/>
      <c r="H290" s="551"/>
      <c r="I290" s="552"/>
      <c r="J290" s="319"/>
      <c r="K290" s="319"/>
      <c r="L290" s="319"/>
      <c r="M290" s="92">
        <f t="shared" si="26"/>
        <v>0</v>
      </c>
      <c r="N290" s="459"/>
      <c r="O290" s="92">
        <f t="shared" si="27"/>
        <v>0</v>
      </c>
      <c r="P290" s="319"/>
      <c r="Q290" s="549"/>
      <c r="R290" s="549"/>
      <c r="S290" s="568">
        <f t="shared" si="28"/>
        <v>0</v>
      </c>
      <c r="T290" s="553"/>
      <c r="U290" s="85">
        <f t="shared" si="29"/>
        <v>6</v>
      </c>
      <c r="V290" s="574"/>
      <c r="W290" s="570"/>
      <c r="X290" s="570"/>
      <c r="Y290" s="570"/>
      <c r="Z290" s="570"/>
      <c r="AA290" s="570"/>
      <c r="AB290" s="571"/>
      <c r="AC290" s="570"/>
      <c r="AD290" s="572">
        <f t="shared" si="16"/>
        <v>0</v>
      </c>
      <c r="AE290" s="573"/>
      <c r="AK290" s="80"/>
      <c r="AL290" s="88"/>
      <c r="AM290" s="88"/>
      <c r="AR290" s="14"/>
    </row>
    <row r="291" spans="1:44" x14ac:dyDescent="0.25">
      <c r="A291" s="547"/>
      <c r="B291" s="548"/>
      <c r="C291" s="549"/>
      <c r="D291" s="555"/>
      <c r="E291" s="548"/>
      <c r="F291" s="548"/>
      <c r="G291" s="548"/>
      <c r="H291" s="551"/>
      <c r="I291" s="552"/>
      <c r="J291" s="319"/>
      <c r="K291" s="319"/>
      <c r="L291" s="319"/>
      <c r="M291" s="92">
        <f t="shared" si="26"/>
        <v>0</v>
      </c>
      <c r="N291" s="459"/>
      <c r="O291" s="92">
        <f t="shared" si="27"/>
        <v>0</v>
      </c>
      <c r="P291" s="319"/>
      <c r="Q291" s="549"/>
      <c r="R291" s="549"/>
      <c r="S291" s="568">
        <f t="shared" si="28"/>
        <v>0</v>
      </c>
      <c r="T291" s="553"/>
      <c r="U291" s="85">
        <f t="shared" si="29"/>
        <v>6</v>
      </c>
      <c r="V291" s="574"/>
      <c r="W291" s="570"/>
      <c r="X291" s="570"/>
      <c r="Y291" s="570"/>
      <c r="Z291" s="570"/>
      <c r="AA291" s="570"/>
      <c r="AB291" s="571"/>
      <c r="AC291" s="570"/>
      <c r="AD291" s="572">
        <f t="shared" si="16"/>
        <v>0</v>
      </c>
      <c r="AE291" s="573"/>
      <c r="AK291" s="80"/>
      <c r="AL291" s="88"/>
      <c r="AM291" s="88"/>
      <c r="AR291" s="14"/>
    </row>
    <row r="292" spans="1:44" x14ac:dyDescent="0.25">
      <c r="A292" s="547"/>
      <c r="B292" s="548"/>
      <c r="C292" s="549"/>
      <c r="D292" s="555"/>
      <c r="E292" s="548"/>
      <c r="F292" s="548"/>
      <c r="G292" s="548"/>
      <c r="H292" s="551"/>
      <c r="I292" s="552"/>
      <c r="J292" s="319"/>
      <c r="K292" s="319"/>
      <c r="L292" s="319"/>
      <c r="M292" s="92">
        <f t="shared" si="26"/>
        <v>0</v>
      </c>
      <c r="N292" s="459"/>
      <c r="O292" s="92">
        <f t="shared" si="27"/>
        <v>0</v>
      </c>
      <c r="P292" s="319"/>
      <c r="Q292" s="549"/>
      <c r="R292" s="549"/>
      <c r="S292" s="568">
        <f t="shared" si="28"/>
        <v>0</v>
      </c>
      <c r="T292" s="553"/>
      <c r="U292" s="85">
        <f t="shared" si="29"/>
        <v>6</v>
      </c>
      <c r="V292" s="574"/>
      <c r="W292" s="570"/>
      <c r="X292" s="570"/>
      <c r="Y292" s="570"/>
      <c r="Z292" s="570"/>
      <c r="AA292" s="570"/>
      <c r="AB292" s="571"/>
      <c r="AC292" s="570"/>
      <c r="AD292" s="572">
        <f t="shared" si="16"/>
        <v>0</v>
      </c>
      <c r="AE292" s="573"/>
      <c r="AK292" s="80"/>
      <c r="AL292" s="88"/>
      <c r="AM292" s="88"/>
      <c r="AR292" s="14"/>
    </row>
    <row r="293" spans="1:44" x14ac:dyDescent="0.25">
      <c r="A293" s="547"/>
      <c r="B293" s="548"/>
      <c r="C293" s="549"/>
      <c r="D293" s="555"/>
      <c r="E293" s="548"/>
      <c r="F293" s="548"/>
      <c r="G293" s="548"/>
      <c r="H293" s="551"/>
      <c r="I293" s="552"/>
      <c r="J293" s="319"/>
      <c r="K293" s="319"/>
      <c r="L293" s="319"/>
      <c r="M293" s="92">
        <f t="shared" si="26"/>
        <v>0</v>
      </c>
      <c r="N293" s="459"/>
      <c r="O293" s="92">
        <f t="shared" si="27"/>
        <v>0</v>
      </c>
      <c r="P293" s="319"/>
      <c r="Q293" s="549"/>
      <c r="R293" s="549"/>
      <c r="S293" s="568">
        <f t="shared" si="28"/>
        <v>0</v>
      </c>
      <c r="T293" s="553"/>
      <c r="U293" s="85">
        <f t="shared" si="29"/>
        <v>6</v>
      </c>
      <c r="V293" s="574"/>
      <c r="W293" s="570"/>
      <c r="X293" s="570"/>
      <c r="Y293" s="570"/>
      <c r="Z293" s="570"/>
      <c r="AA293" s="570"/>
      <c r="AB293" s="571"/>
      <c r="AC293" s="570"/>
      <c r="AD293" s="572">
        <f t="shared" si="16"/>
        <v>0</v>
      </c>
      <c r="AE293" s="573"/>
      <c r="AK293" s="80"/>
      <c r="AL293" s="88"/>
      <c r="AM293" s="88"/>
      <c r="AR293" s="14"/>
    </row>
    <row r="294" spans="1:44" x14ac:dyDescent="0.25">
      <c r="A294" s="547"/>
      <c r="B294" s="548"/>
      <c r="C294" s="549"/>
      <c r="D294" s="555"/>
      <c r="E294" s="548"/>
      <c r="F294" s="548"/>
      <c r="G294" s="548"/>
      <c r="H294" s="551"/>
      <c r="I294" s="552"/>
      <c r="J294" s="319"/>
      <c r="K294" s="319"/>
      <c r="L294" s="319"/>
      <c r="M294" s="92">
        <f t="shared" si="26"/>
        <v>0</v>
      </c>
      <c r="N294" s="459"/>
      <c r="O294" s="92">
        <f t="shared" si="27"/>
        <v>0</v>
      </c>
      <c r="P294" s="319"/>
      <c r="Q294" s="549"/>
      <c r="R294" s="549"/>
      <c r="S294" s="568">
        <f t="shared" si="28"/>
        <v>0</v>
      </c>
      <c r="T294" s="553"/>
      <c r="U294" s="85">
        <f t="shared" si="29"/>
        <v>6</v>
      </c>
      <c r="V294" s="574"/>
      <c r="W294" s="570"/>
      <c r="X294" s="570"/>
      <c r="Y294" s="570"/>
      <c r="Z294" s="570"/>
      <c r="AA294" s="570"/>
      <c r="AB294" s="571"/>
      <c r="AC294" s="570"/>
      <c r="AD294" s="572">
        <f t="shared" si="16"/>
        <v>0</v>
      </c>
      <c r="AE294" s="573"/>
      <c r="AK294" s="80"/>
      <c r="AL294" s="88"/>
      <c r="AM294" s="88"/>
      <c r="AR294" s="14"/>
    </row>
    <row r="295" spans="1:44" x14ac:dyDescent="0.25">
      <c r="A295" s="547"/>
      <c r="B295" s="548"/>
      <c r="C295" s="549"/>
      <c r="D295" s="555"/>
      <c r="E295" s="548"/>
      <c r="F295" s="548"/>
      <c r="G295" s="548"/>
      <c r="H295" s="551"/>
      <c r="I295" s="552"/>
      <c r="J295" s="319"/>
      <c r="K295" s="319"/>
      <c r="L295" s="319"/>
      <c r="M295" s="92">
        <f t="shared" si="26"/>
        <v>0</v>
      </c>
      <c r="N295" s="459"/>
      <c r="O295" s="92">
        <f t="shared" si="27"/>
        <v>0</v>
      </c>
      <c r="P295" s="319"/>
      <c r="Q295" s="549"/>
      <c r="R295" s="549"/>
      <c r="S295" s="568">
        <f t="shared" si="28"/>
        <v>0</v>
      </c>
      <c r="T295" s="553"/>
      <c r="U295" s="85">
        <f t="shared" si="29"/>
        <v>6</v>
      </c>
      <c r="V295" s="574"/>
      <c r="W295" s="570"/>
      <c r="X295" s="570"/>
      <c r="Y295" s="570"/>
      <c r="Z295" s="570"/>
      <c r="AA295" s="570"/>
      <c r="AB295" s="571"/>
      <c r="AC295" s="570"/>
      <c r="AD295" s="572">
        <f t="shared" si="16"/>
        <v>0</v>
      </c>
      <c r="AE295" s="573"/>
      <c r="AK295" s="80"/>
      <c r="AL295" s="88"/>
      <c r="AM295" s="88"/>
      <c r="AR295" s="14"/>
    </row>
    <row r="296" spans="1:44" x14ac:dyDescent="0.25">
      <c r="A296" s="547"/>
      <c r="B296" s="548"/>
      <c r="C296" s="549"/>
      <c r="D296" s="555"/>
      <c r="E296" s="548"/>
      <c r="F296" s="548"/>
      <c r="G296" s="548"/>
      <c r="H296" s="551"/>
      <c r="I296" s="552"/>
      <c r="J296" s="319"/>
      <c r="K296" s="319"/>
      <c r="L296" s="319"/>
      <c r="M296" s="92">
        <f t="shared" si="26"/>
        <v>0</v>
      </c>
      <c r="N296" s="459"/>
      <c r="O296" s="92">
        <f t="shared" si="27"/>
        <v>0</v>
      </c>
      <c r="P296" s="319"/>
      <c r="Q296" s="549"/>
      <c r="R296" s="549"/>
      <c r="S296" s="568">
        <f t="shared" si="28"/>
        <v>0</v>
      </c>
      <c r="T296" s="553"/>
      <c r="U296" s="85">
        <f t="shared" si="29"/>
        <v>6</v>
      </c>
      <c r="V296" s="574"/>
      <c r="W296" s="570"/>
      <c r="X296" s="570"/>
      <c r="Y296" s="570"/>
      <c r="Z296" s="570"/>
      <c r="AA296" s="570"/>
      <c r="AB296" s="571"/>
      <c r="AC296" s="570"/>
      <c r="AD296" s="572">
        <f t="shared" si="16"/>
        <v>0</v>
      </c>
      <c r="AE296" s="573"/>
      <c r="AK296" s="80"/>
      <c r="AL296" s="88"/>
      <c r="AM296" s="88"/>
      <c r="AR296" s="14"/>
    </row>
    <row r="297" spans="1:44" x14ac:dyDescent="0.25">
      <c r="A297" s="547"/>
      <c r="B297" s="548"/>
      <c r="C297" s="549"/>
      <c r="D297" s="555"/>
      <c r="E297" s="548"/>
      <c r="F297" s="548"/>
      <c r="G297" s="548"/>
      <c r="H297" s="551"/>
      <c r="I297" s="552"/>
      <c r="J297" s="319"/>
      <c r="K297" s="319"/>
      <c r="L297" s="319"/>
      <c r="M297" s="92">
        <f t="shared" si="26"/>
        <v>0</v>
      </c>
      <c r="N297" s="459"/>
      <c r="O297" s="92">
        <f t="shared" si="27"/>
        <v>0</v>
      </c>
      <c r="P297" s="319"/>
      <c r="Q297" s="549"/>
      <c r="R297" s="549"/>
      <c r="S297" s="568">
        <f t="shared" si="28"/>
        <v>0</v>
      </c>
      <c r="T297" s="553"/>
      <c r="U297" s="85">
        <f t="shared" si="29"/>
        <v>6</v>
      </c>
      <c r="V297" s="574"/>
      <c r="W297" s="570"/>
      <c r="X297" s="570"/>
      <c r="Y297" s="570"/>
      <c r="Z297" s="570"/>
      <c r="AA297" s="570"/>
      <c r="AB297" s="571"/>
      <c r="AC297" s="570"/>
      <c r="AD297" s="572">
        <f t="shared" si="16"/>
        <v>0</v>
      </c>
      <c r="AE297" s="573"/>
      <c r="AK297" s="80"/>
      <c r="AL297" s="88"/>
      <c r="AM297" s="88"/>
      <c r="AR297" s="14"/>
    </row>
    <row r="298" spans="1:44" x14ac:dyDescent="0.25">
      <c r="A298" s="547"/>
      <c r="B298" s="548"/>
      <c r="C298" s="549"/>
      <c r="D298" s="555"/>
      <c r="E298" s="548"/>
      <c r="F298" s="548"/>
      <c r="G298" s="548"/>
      <c r="H298" s="551"/>
      <c r="I298" s="552"/>
      <c r="J298" s="319"/>
      <c r="K298" s="319"/>
      <c r="L298" s="319"/>
      <c r="M298" s="92">
        <f t="shared" si="26"/>
        <v>0</v>
      </c>
      <c r="N298" s="459"/>
      <c r="O298" s="92">
        <f t="shared" si="27"/>
        <v>0</v>
      </c>
      <c r="P298" s="319"/>
      <c r="Q298" s="549"/>
      <c r="R298" s="549"/>
      <c r="S298" s="568">
        <f t="shared" si="28"/>
        <v>0</v>
      </c>
      <c r="T298" s="553"/>
      <c r="U298" s="85">
        <f t="shared" si="29"/>
        <v>6</v>
      </c>
      <c r="V298" s="574"/>
      <c r="W298" s="570"/>
      <c r="X298" s="570"/>
      <c r="Y298" s="570"/>
      <c r="Z298" s="570"/>
      <c r="AA298" s="570"/>
      <c r="AB298" s="571"/>
      <c r="AC298" s="570"/>
      <c r="AD298" s="572">
        <f t="shared" ref="AD298:AD361" si="30">IF(U298=6,S298,"")</f>
        <v>0</v>
      </c>
      <c r="AE298" s="573"/>
      <c r="AK298" s="80"/>
      <c r="AL298" s="88"/>
      <c r="AM298" s="88"/>
      <c r="AR298" s="14"/>
    </row>
    <row r="299" spans="1:44" x14ac:dyDescent="0.25">
      <c r="A299" s="547"/>
      <c r="B299" s="548"/>
      <c r="C299" s="549"/>
      <c r="D299" s="555"/>
      <c r="E299" s="548"/>
      <c r="F299" s="548"/>
      <c r="G299" s="548"/>
      <c r="H299" s="551"/>
      <c r="I299" s="552"/>
      <c r="J299" s="319"/>
      <c r="K299" s="319"/>
      <c r="L299" s="319"/>
      <c r="M299" s="92">
        <f t="shared" si="26"/>
        <v>0</v>
      </c>
      <c r="N299" s="459"/>
      <c r="O299" s="92">
        <f t="shared" si="27"/>
        <v>0</v>
      </c>
      <c r="P299" s="319"/>
      <c r="Q299" s="549"/>
      <c r="R299" s="549"/>
      <c r="S299" s="568">
        <f t="shared" si="28"/>
        <v>0</v>
      </c>
      <c r="T299" s="553"/>
      <c r="U299" s="85">
        <f t="shared" si="29"/>
        <v>6</v>
      </c>
      <c r="V299" s="574"/>
      <c r="W299" s="570"/>
      <c r="X299" s="570"/>
      <c r="Y299" s="570"/>
      <c r="Z299" s="570"/>
      <c r="AA299" s="570"/>
      <c r="AB299" s="571"/>
      <c r="AC299" s="570"/>
      <c r="AD299" s="572">
        <f t="shared" si="30"/>
        <v>0</v>
      </c>
      <c r="AE299" s="573"/>
      <c r="AK299" s="80"/>
      <c r="AL299" s="88"/>
      <c r="AM299" s="88"/>
      <c r="AR299" s="14"/>
    </row>
    <row r="300" spans="1:44" x14ac:dyDescent="0.25">
      <c r="A300" s="547"/>
      <c r="B300" s="548"/>
      <c r="C300" s="549"/>
      <c r="D300" s="555"/>
      <c r="E300" s="548"/>
      <c r="F300" s="548"/>
      <c r="G300" s="548"/>
      <c r="H300" s="551"/>
      <c r="I300" s="552"/>
      <c r="J300" s="319"/>
      <c r="K300" s="319"/>
      <c r="L300" s="319"/>
      <c r="M300" s="92">
        <f t="shared" si="26"/>
        <v>0</v>
      </c>
      <c r="N300" s="459"/>
      <c r="O300" s="92">
        <f t="shared" si="27"/>
        <v>0</v>
      </c>
      <c r="P300" s="319"/>
      <c r="Q300" s="549"/>
      <c r="R300" s="549"/>
      <c r="S300" s="568">
        <f t="shared" si="28"/>
        <v>0</v>
      </c>
      <c r="T300" s="553"/>
      <c r="U300" s="85">
        <f t="shared" si="29"/>
        <v>6</v>
      </c>
      <c r="V300" s="574"/>
      <c r="W300" s="570"/>
      <c r="X300" s="570"/>
      <c r="Y300" s="570"/>
      <c r="Z300" s="570"/>
      <c r="AA300" s="570"/>
      <c r="AB300" s="571"/>
      <c r="AC300" s="570"/>
      <c r="AD300" s="572">
        <f t="shared" si="30"/>
        <v>0</v>
      </c>
      <c r="AE300" s="573"/>
      <c r="AK300" s="80"/>
      <c r="AL300" s="88"/>
      <c r="AM300" s="88"/>
      <c r="AR300" s="14"/>
    </row>
    <row r="301" spans="1:44" x14ac:dyDescent="0.25">
      <c r="A301" s="547"/>
      <c r="B301" s="548"/>
      <c r="C301" s="549"/>
      <c r="D301" s="555"/>
      <c r="E301" s="548"/>
      <c r="F301" s="548"/>
      <c r="G301" s="548"/>
      <c r="H301" s="551"/>
      <c r="I301" s="552"/>
      <c r="J301" s="319"/>
      <c r="K301" s="319"/>
      <c r="L301" s="319"/>
      <c r="M301" s="92">
        <f t="shared" si="26"/>
        <v>0</v>
      </c>
      <c r="N301" s="459"/>
      <c r="O301" s="92">
        <f t="shared" si="27"/>
        <v>0</v>
      </c>
      <c r="P301" s="319"/>
      <c r="Q301" s="549"/>
      <c r="R301" s="549"/>
      <c r="S301" s="568">
        <f t="shared" si="28"/>
        <v>0</v>
      </c>
      <c r="T301" s="553"/>
      <c r="U301" s="85">
        <f t="shared" si="29"/>
        <v>6</v>
      </c>
      <c r="V301" s="574"/>
      <c r="W301" s="570"/>
      <c r="X301" s="570"/>
      <c r="Y301" s="570"/>
      <c r="Z301" s="570"/>
      <c r="AA301" s="570"/>
      <c r="AB301" s="571"/>
      <c r="AC301" s="570"/>
      <c r="AD301" s="572">
        <f t="shared" si="30"/>
        <v>0</v>
      </c>
      <c r="AE301" s="573"/>
      <c r="AK301" s="80"/>
      <c r="AL301" s="88"/>
      <c r="AM301" s="88"/>
      <c r="AR301" s="14"/>
    </row>
    <row r="302" spans="1:44" x14ac:dyDescent="0.25">
      <c r="A302" s="547"/>
      <c r="B302" s="548"/>
      <c r="C302" s="549"/>
      <c r="D302" s="555"/>
      <c r="E302" s="548"/>
      <c r="F302" s="548"/>
      <c r="G302" s="548"/>
      <c r="H302" s="551"/>
      <c r="I302" s="552"/>
      <c r="J302" s="319"/>
      <c r="K302" s="319"/>
      <c r="L302" s="319"/>
      <c r="M302" s="92">
        <f t="shared" si="26"/>
        <v>0</v>
      </c>
      <c r="N302" s="459"/>
      <c r="O302" s="92">
        <f t="shared" si="27"/>
        <v>0</v>
      </c>
      <c r="P302" s="319"/>
      <c r="Q302" s="549"/>
      <c r="R302" s="549"/>
      <c r="S302" s="568">
        <f t="shared" si="28"/>
        <v>0</v>
      </c>
      <c r="T302" s="553"/>
      <c r="U302" s="85">
        <f t="shared" si="29"/>
        <v>6</v>
      </c>
      <c r="V302" s="574"/>
      <c r="W302" s="570"/>
      <c r="X302" s="570"/>
      <c r="Y302" s="570"/>
      <c r="Z302" s="570"/>
      <c r="AA302" s="570"/>
      <c r="AB302" s="571"/>
      <c r="AC302" s="570"/>
      <c r="AD302" s="572">
        <f t="shared" si="30"/>
        <v>0</v>
      </c>
      <c r="AE302" s="573"/>
      <c r="AK302" s="80"/>
      <c r="AL302" s="88"/>
      <c r="AM302" s="88"/>
      <c r="AR302" s="14"/>
    </row>
    <row r="303" spans="1:44" x14ac:dyDescent="0.25">
      <c r="A303" s="547"/>
      <c r="B303" s="548"/>
      <c r="C303" s="549"/>
      <c r="D303" s="555"/>
      <c r="E303" s="548"/>
      <c r="F303" s="548"/>
      <c r="G303" s="548"/>
      <c r="H303" s="551"/>
      <c r="I303" s="552"/>
      <c r="J303" s="319"/>
      <c r="K303" s="319"/>
      <c r="L303" s="319"/>
      <c r="M303" s="92">
        <f t="shared" si="26"/>
        <v>0</v>
      </c>
      <c r="N303" s="459"/>
      <c r="O303" s="92">
        <f t="shared" si="27"/>
        <v>0</v>
      </c>
      <c r="P303" s="319"/>
      <c r="Q303" s="549"/>
      <c r="R303" s="549"/>
      <c r="S303" s="568">
        <f t="shared" si="28"/>
        <v>0</v>
      </c>
      <c r="T303" s="553"/>
      <c r="U303" s="85">
        <f t="shared" si="29"/>
        <v>6</v>
      </c>
      <c r="V303" s="574"/>
      <c r="W303" s="570"/>
      <c r="X303" s="570"/>
      <c r="Y303" s="570"/>
      <c r="Z303" s="570"/>
      <c r="AA303" s="570"/>
      <c r="AB303" s="571"/>
      <c r="AC303" s="570"/>
      <c r="AD303" s="572">
        <f t="shared" si="30"/>
        <v>0</v>
      </c>
      <c r="AE303" s="573"/>
      <c r="AK303" s="80"/>
      <c r="AL303" s="88"/>
      <c r="AM303" s="88"/>
      <c r="AR303" s="14"/>
    </row>
    <row r="304" spans="1:44" x14ac:dyDescent="0.25">
      <c r="A304" s="547"/>
      <c r="B304" s="548"/>
      <c r="C304" s="549"/>
      <c r="D304" s="555"/>
      <c r="E304" s="548"/>
      <c r="F304" s="548"/>
      <c r="G304" s="548"/>
      <c r="H304" s="551"/>
      <c r="I304" s="552"/>
      <c r="J304" s="319"/>
      <c r="K304" s="319"/>
      <c r="L304" s="319"/>
      <c r="M304" s="92">
        <f t="shared" si="26"/>
        <v>0</v>
      </c>
      <c r="N304" s="459"/>
      <c r="O304" s="92">
        <f t="shared" si="27"/>
        <v>0</v>
      </c>
      <c r="P304" s="319"/>
      <c r="Q304" s="549"/>
      <c r="R304" s="549"/>
      <c r="S304" s="568">
        <f t="shared" si="28"/>
        <v>0</v>
      </c>
      <c r="T304" s="553"/>
      <c r="U304" s="85">
        <f t="shared" si="29"/>
        <v>6</v>
      </c>
      <c r="V304" s="574"/>
      <c r="W304" s="570"/>
      <c r="X304" s="570"/>
      <c r="Y304" s="570"/>
      <c r="Z304" s="570"/>
      <c r="AA304" s="570"/>
      <c r="AB304" s="571"/>
      <c r="AC304" s="570"/>
      <c r="AD304" s="572">
        <f t="shared" si="30"/>
        <v>0</v>
      </c>
      <c r="AE304" s="573"/>
      <c r="AK304" s="80"/>
      <c r="AL304" s="88"/>
      <c r="AM304" s="88"/>
      <c r="AR304" s="14"/>
    </row>
    <row r="305" spans="1:44" x14ac:dyDescent="0.25">
      <c r="A305" s="547"/>
      <c r="B305" s="548"/>
      <c r="C305" s="549"/>
      <c r="D305" s="555"/>
      <c r="E305" s="548"/>
      <c r="F305" s="548"/>
      <c r="G305" s="548"/>
      <c r="H305" s="551"/>
      <c r="I305" s="552"/>
      <c r="J305" s="319"/>
      <c r="K305" s="319"/>
      <c r="L305" s="319"/>
      <c r="M305" s="92">
        <f t="shared" si="26"/>
        <v>0</v>
      </c>
      <c r="N305" s="459"/>
      <c r="O305" s="92">
        <f t="shared" si="27"/>
        <v>0</v>
      </c>
      <c r="P305" s="319"/>
      <c r="Q305" s="549"/>
      <c r="R305" s="549"/>
      <c r="S305" s="568">
        <f t="shared" si="28"/>
        <v>0</v>
      </c>
      <c r="T305" s="553"/>
      <c r="U305" s="85">
        <f t="shared" si="29"/>
        <v>6</v>
      </c>
      <c r="V305" s="574"/>
      <c r="W305" s="570"/>
      <c r="X305" s="570"/>
      <c r="Y305" s="570"/>
      <c r="Z305" s="570"/>
      <c r="AA305" s="570"/>
      <c r="AB305" s="571"/>
      <c r="AC305" s="570"/>
      <c r="AD305" s="572">
        <f t="shared" si="30"/>
        <v>0</v>
      </c>
      <c r="AE305" s="573"/>
      <c r="AK305" s="80"/>
      <c r="AL305" s="88"/>
      <c r="AM305" s="88"/>
      <c r="AR305" s="14"/>
    </row>
    <row r="306" spans="1:44" x14ac:dyDescent="0.25">
      <c r="A306" s="547"/>
      <c r="B306" s="548"/>
      <c r="C306" s="549"/>
      <c r="D306" s="555"/>
      <c r="E306" s="548"/>
      <c r="F306" s="548"/>
      <c r="G306" s="548"/>
      <c r="H306" s="551"/>
      <c r="I306" s="552"/>
      <c r="J306" s="319"/>
      <c r="K306" s="319"/>
      <c r="L306" s="319"/>
      <c r="M306" s="92">
        <f t="shared" si="26"/>
        <v>0</v>
      </c>
      <c r="N306" s="459"/>
      <c r="O306" s="92">
        <f t="shared" si="27"/>
        <v>0</v>
      </c>
      <c r="P306" s="319"/>
      <c r="Q306" s="549"/>
      <c r="R306" s="549"/>
      <c r="S306" s="568">
        <f t="shared" si="28"/>
        <v>0</v>
      </c>
      <c r="T306" s="553"/>
      <c r="U306" s="85">
        <f t="shared" si="29"/>
        <v>6</v>
      </c>
      <c r="V306" s="574"/>
      <c r="W306" s="570"/>
      <c r="X306" s="570"/>
      <c r="Y306" s="570"/>
      <c r="Z306" s="570"/>
      <c r="AA306" s="570"/>
      <c r="AB306" s="571"/>
      <c r="AC306" s="570"/>
      <c r="AD306" s="572">
        <f t="shared" si="30"/>
        <v>0</v>
      </c>
      <c r="AE306" s="573"/>
      <c r="AK306" s="80"/>
      <c r="AL306" s="88"/>
      <c r="AM306" s="88"/>
      <c r="AR306" s="14"/>
    </row>
    <row r="307" spans="1:44" x14ac:dyDescent="0.25">
      <c r="A307" s="547"/>
      <c r="B307" s="548"/>
      <c r="C307" s="549"/>
      <c r="D307" s="555"/>
      <c r="E307" s="548"/>
      <c r="F307" s="548"/>
      <c r="G307" s="548"/>
      <c r="H307" s="551"/>
      <c r="I307" s="552"/>
      <c r="J307" s="319"/>
      <c r="K307" s="319"/>
      <c r="L307" s="319"/>
      <c r="M307" s="92">
        <f t="shared" si="26"/>
        <v>0</v>
      </c>
      <c r="N307" s="459"/>
      <c r="O307" s="92">
        <f t="shared" si="27"/>
        <v>0</v>
      </c>
      <c r="P307" s="319"/>
      <c r="Q307" s="549"/>
      <c r="R307" s="549"/>
      <c r="S307" s="568">
        <f t="shared" si="28"/>
        <v>0</v>
      </c>
      <c r="T307" s="553"/>
      <c r="U307" s="85">
        <f t="shared" si="29"/>
        <v>6</v>
      </c>
      <c r="V307" s="574"/>
      <c r="W307" s="570"/>
      <c r="X307" s="570"/>
      <c r="Y307" s="570"/>
      <c r="Z307" s="570"/>
      <c r="AA307" s="570"/>
      <c r="AB307" s="571"/>
      <c r="AC307" s="570"/>
      <c r="AD307" s="572">
        <f t="shared" si="30"/>
        <v>0</v>
      </c>
      <c r="AE307" s="573"/>
      <c r="AK307" s="80"/>
      <c r="AL307" s="88"/>
      <c r="AM307" s="88"/>
      <c r="AR307" s="14"/>
    </row>
    <row r="308" spans="1:44" x14ac:dyDescent="0.25">
      <c r="A308" s="547"/>
      <c r="B308" s="548"/>
      <c r="C308" s="549"/>
      <c r="D308" s="555"/>
      <c r="E308" s="548"/>
      <c r="F308" s="548"/>
      <c r="G308" s="548"/>
      <c r="H308" s="551"/>
      <c r="I308" s="552"/>
      <c r="J308" s="319"/>
      <c r="K308" s="319"/>
      <c r="L308" s="319"/>
      <c r="M308" s="92">
        <f t="shared" si="26"/>
        <v>0</v>
      </c>
      <c r="N308" s="459"/>
      <c r="O308" s="92">
        <f t="shared" si="27"/>
        <v>0</v>
      </c>
      <c r="P308" s="319"/>
      <c r="Q308" s="549"/>
      <c r="R308" s="549"/>
      <c r="S308" s="568">
        <f t="shared" si="28"/>
        <v>0</v>
      </c>
      <c r="T308" s="553"/>
      <c r="U308" s="85">
        <f t="shared" si="29"/>
        <v>6</v>
      </c>
      <c r="V308" s="574"/>
      <c r="W308" s="570"/>
      <c r="X308" s="570"/>
      <c r="Y308" s="570"/>
      <c r="Z308" s="570"/>
      <c r="AA308" s="570"/>
      <c r="AB308" s="571"/>
      <c r="AC308" s="570"/>
      <c r="AD308" s="572">
        <f t="shared" si="30"/>
        <v>0</v>
      </c>
      <c r="AE308" s="573"/>
      <c r="AK308" s="80"/>
      <c r="AL308" s="88"/>
      <c r="AM308" s="88"/>
      <c r="AR308" s="14"/>
    </row>
    <row r="309" spans="1:44" x14ac:dyDescent="0.25">
      <c r="A309" s="547"/>
      <c r="B309" s="548"/>
      <c r="C309" s="549"/>
      <c r="D309" s="555"/>
      <c r="E309" s="548"/>
      <c r="F309" s="548"/>
      <c r="G309" s="548"/>
      <c r="H309" s="551"/>
      <c r="I309" s="552"/>
      <c r="J309" s="319"/>
      <c r="K309" s="319"/>
      <c r="L309" s="319"/>
      <c r="M309" s="92">
        <f t="shared" si="26"/>
        <v>0</v>
      </c>
      <c r="N309" s="459"/>
      <c r="O309" s="92">
        <f t="shared" si="27"/>
        <v>0</v>
      </c>
      <c r="P309" s="319"/>
      <c r="Q309" s="549"/>
      <c r="R309" s="549"/>
      <c r="S309" s="568">
        <f t="shared" si="28"/>
        <v>0</v>
      </c>
      <c r="T309" s="553"/>
      <c r="U309" s="85">
        <f t="shared" si="29"/>
        <v>6</v>
      </c>
      <c r="V309" s="574"/>
      <c r="W309" s="570"/>
      <c r="X309" s="570"/>
      <c r="Y309" s="570"/>
      <c r="Z309" s="570"/>
      <c r="AA309" s="570"/>
      <c r="AB309" s="571"/>
      <c r="AC309" s="570"/>
      <c r="AD309" s="572">
        <f t="shared" si="30"/>
        <v>0</v>
      </c>
      <c r="AE309" s="573"/>
      <c r="AK309" s="80"/>
      <c r="AL309" s="88"/>
      <c r="AM309" s="88"/>
      <c r="AR309" s="14"/>
    </row>
    <row r="310" spans="1:44" x14ac:dyDescent="0.25">
      <c r="A310" s="547"/>
      <c r="B310" s="548"/>
      <c r="C310" s="549"/>
      <c r="D310" s="555"/>
      <c r="E310" s="548"/>
      <c r="F310" s="548"/>
      <c r="G310" s="548"/>
      <c r="H310" s="551"/>
      <c r="I310" s="552"/>
      <c r="J310" s="319"/>
      <c r="K310" s="319"/>
      <c r="L310" s="319"/>
      <c r="M310" s="92">
        <f t="shared" si="26"/>
        <v>0</v>
      </c>
      <c r="N310" s="459"/>
      <c r="O310" s="92">
        <f t="shared" si="27"/>
        <v>0</v>
      </c>
      <c r="P310" s="319"/>
      <c r="Q310" s="549"/>
      <c r="R310" s="549"/>
      <c r="S310" s="568">
        <f t="shared" si="28"/>
        <v>0</v>
      </c>
      <c r="T310" s="553"/>
      <c r="U310" s="85">
        <f t="shared" si="29"/>
        <v>6</v>
      </c>
      <c r="V310" s="574"/>
      <c r="W310" s="570"/>
      <c r="X310" s="570"/>
      <c r="Y310" s="570"/>
      <c r="Z310" s="570"/>
      <c r="AA310" s="570"/>
      <c r="AB310" s="571"/>
      <c r="AC310" s="570"/>
      <c r="AD310" s="572">
        <f t="shared" si="30"/>
        <v>0</v>
      </c>
      <c r="AE310" s="573"/>
      <c r="AK310" s="80"/>
      <c r="AL310" s="88"/>
      <c r="AM310" s="88"/>
      <c r="AR310" s="14"/>
    </row>
    <row r="311" spans="1:44" x14ac:dyDescent="0.25">
      <c r="A311" s="547"/>
      <c r="B311" s="548"/>
      <c r="C311" s="549"/>
      <c r="D311" s="555"/>
      <c r="E311" s="548"/>
      <c r="F311" s="548"/>
      <c r="G311" s="548"/>
      <c r="H311" s="551"/>
      <c r="I311" s="552"/>
      <c r="J311" s="319"/>
      <c r="K311" s="319"/>
      <c r="L311" s="319"/>
      <c r="M311" s="92">
        <f t="shared" si="26"/>
        <v>0</v>
      </c>
      <c r="N311" s="459"/>
      <c r="O311" s="92">
        <f t="shared" si="27"/>
        <v>0</v>
      </c>
      <c r="P311" s="319"/>
      <c r="Q311" s="549"/>
      <c r="R311" s="549"/>
      <c r="S311" s="568">
        <f t="shared" si="28"/>
        <v>0</v>
      </c>
      <c r="T311" s="553"/>
      <c r="U311" s="85">
        <f t="shared" si="29"/>
        <v>6</v>
      </c>
      <c r="V311" s="574"/>
      <c r="W311" s="570"/>
      <c r="X311" s="570"/>
      <c r="Y311" s="570"/>
      <c r="Z311" s="570"/>
      <c r="AA311" s="570"/>
      <c r="AB311" s="571"/>
      <c r="AC311" s="570"/>
      <c r="AD311" s="572">
        <f t="shared" si="30"/>
        <v>0</v>
      </c>
      <c r="AE311" s="573"/>
      <c r="AK311" s="80"/>
      <c r="AL311" s="88"/>
      <c r="AM311" s="88"/>
      <c r="AR311" s="14"/>
    </row>
    <row r="312" spans="1:44" x14ac:dyDescent="0.25">
      <c r="A312" s="547"/>
      <c r="B312" s="548"/>
      <c r="C312" s="549"/>
      <c r="D312" s="555"/>
      <c r="E312" s="548"/>
      <c r="F312" s="548"/>
      <c r="G312" s="548"/>
      <c r="H312" s="551"/>
      <c r="I312" s="552"/>
      <c r="J312" s="319"/>
      <c r="K312" s="319"/>
      <c r="L312" s="319"/>
      <c r="M312" s="92">
        <f t="shared" si="26"/>
        <v>0</v>
      </c>
      <c r="N312" s="459"/>
      <c r="O312" s="92">
        <f t="shared" si="27"/>
        <v>0</v>
      </c>
      <c r="P312" s="319"/>
      <c r="Q312" s="549"/>
      <c r="R312" s="549"/>
      <c r="S312" s="568">
        <f t="shared" si="28"/>
        <v>0</v>
      </c>
      <c r="T312" s="553"/>
      <c r="U312" s="85">
        <f t="shared" si="29"/>
        <v>6</v>
      </c>
      <c r="V312" s="574"/>
      <c r="W312" s="570"/>
      <c r="X312" s="570"/>
      <c r="Y312" s="570"/>
      <c r="Z312" s="570"/>
      <c r="AA312" s="570"/>
      <c r="AB312" s="571"/>
      <c r="AC312" s="570"/>
      <c r="AD312" s="572">
        <f t="shared" si="30"/>
        <v>0</v>
      </c>
      <c r="AE312" s="573"/>
      <c r="AK312" s="80"/>
      <c r="AL312" s="88"/>
      <c r="AM312" s="88"/>
      <c r="AR312" s="14"/>
    </row>
    <row r="313" spans="1:44" x14ac:dyDescent="0.25">
      <c r="A313" s="547"/>
      <c r="B313" s="548"/>
      <c r="C313" s="549"/>
      <c r="D313" s="555"/>
      <c r="E313" s="548"/>
      <c r="F313" s="548"/>
      <c r="G313" s="548"/>
      <c r="H313" s="551"/>
      <c r="I313" s="552"/>
      <c r="J313" s="319"/>
      <c r="K313" s="319"/>
      <c r="L313" s="319"/>
      <c r="M313" s="92">
        <f t="shared" si="26"/>
        <v>0</v>
      </c>
      <c r="N313" s="459"/>
      <c r="O313" s="92">
        <f t="shared" si="27"/>
        <v>0</v>
      </c>
      <c r="P313" s="319"/>
      <c r="Q313" s="549"/>
      <c r="R313" s="549"/>
      <c r="S313" s="568">
        <f t="shared" si="28"/>
        <v>0</v>
      </c>
      <c r="T313" s="553"/>
      <c r="U313" s="85">
        <f t="shared" si="29"/>
        <v>6</v>
      </c>
      <c r="V313" s="574"/>
      <c r="W313" s="570"/>
      <c r="X313" s="570"/>
      <c r="Y313" s="570"/>
      <c r="Z313" s="570"/>
      <c r="AA313" s="570"/>
      <c r="AB313" s="571"/>
      <c r="AC313" s="570"/>
      <c r="AD313" s="572">
        <f t="shared" si="30"/>
        <v>0</v>
      </c>
      <c r="AE313" s="573"/>
      <c r="AK313" s="80"/>
      <c r="AL313" s="88"/>
      <c r="AM313" s="88"/>
      <c r="AR313" s="14"/>
    </row>
    <row r="314" spans="1:44" x14ac:dyDescent="0.25">
      <c r="A314" s="547"/>
      <c r="B314" s="548"/>
      <c r="C314" s="549"/>
      <c r="D314" s="555"/>
      <c r="E314" s="548"/>
      <c r="F314" s="548"/>
      <c r="G314" s="548"/>
      <c r="H314" s="551"/>
      <c r="I314" s="552"/>
      <c r="J314" s="319"/>
      <c r="K314" s="319"/>
      <c r="L314" s="319"/>
      <c r="M314" s="92">
        <f t="shared" si="26"/>
        <v>0</v>
      </c>
      <c r="N314" s="459"/>
      <c r="O314" s="92">
        <f t="shared" si="27"/>
        <v>0</v>
      </c>
      <c r="P314" s="319"/>
      <c r="Q314" s="549"/>
      <c r="R314" s="549"/>
      <c r="S314" s="568">
        <f t="shared" si="28"/>
        <v>0</v>
      </c>
      <c r="T314" s="553"/>
      <c r="U314" s="85">
        <f t="shared" si="29"/>
        <v>6</v>
      </c>
      <c r="V314" s="574"/>
      <c r="W314" s="570"/>
      <c r="X314" s="570"/>
      <c r="Y314" s="570"/>
      <c r="Z314" s="570"/>
      <c r="AA314" s="570"/>
      <c r="AB314" s="571"/>
      <c r="AC314" s="570"/>
      <c r="AD314" s="572">
        <f t="shared" si="30"/>
        <v>0</v>
      </c>
      <c r="AE314" s="573"/>
      <c r="AK314" s="80"/>
      <c r="AL314" s="88"/>
      <c r="AM314" s="88"/>
      <c r="AR314" s="14"/>
    </row>
    <row r="315" spans="1:44" x14ac:dyDescent="0.25">
      <c r="A315" s="547"/>
      <c r="B315" s="548"/>
      <c r="C315" s="549"/>
      <c r="D315" s="555"/>
      <c r="E315" s="548"/>
      <c r="F315" s="548"/>
      <c r="G315" s="548"/>
      <c r="H315" s="551"/>
      <c r="I315" s="552"/>
      <c r="J315" s="319"/>
      <c r="K315" s="319"/>
      <c r="L315" s="319"/>
      <c r="M315" s="92">
        <f t="shared" si="26"/>
        <v>0</v>
      </c>
      <c r="N315" s="459"/>
      <c r="O315" s="92">
        <f t="shared" si="27"/>
        <v>0</v>
      </c>
      <c r="P315" s="319"/>
      <c r="Q315" s="549"/>
      <c r="R315" s="549"/>
      <c r="S315" s="568">
        <f t="shared" si="28"/>
        <v>0</v>
      </c>
      <c r="T315" s="553"/>
      <c r="U315" s="85">
        <f t="shared" si="29"/>
        <v>6</v>
      </c>
      <c r="V315" s="574"/>
      <c r="W315" s="570"/>
      <c r="X315" s="570"/>
      <c r="Y315" s="570"/>
      <c r="Z315" s="570"/>
      <c r="AA315" s="570"/>
      <c r="AB315" s="571"/>
      <c r="AC315" s="570"/>
      <c r="AD315" s="572">
        <f t="shared" si="30"/>
        <v>0</v>
      </c>
      <c r="AE315" s="573"/>
      <c r="AK315" s="80"/>
      <c r="AL315" s="88"/>
      <c r="AM315" s="88"/>
      <c r="AR315" s="14"/>
    </row>
    <row r="316" spans="1:44" x14ac:dyDescent="0.25">
      <c r="A316" s="547"/>
      <c r="B316" s="548"/>
      <c r="C316" s="549"/>
      <c r="D316" s="555"/>
      <c r="E316" s="548"/>
      <c r="F316" s="548"/>
      <c r="G316" s="548"/>
      <c r="H316" s="551"/>
      <c r="I316" s="552"/>
      <c r="J316" s="319"/>
      <c r="K316" s="319"/>
      <c r="L316" s="319"/>
      <c r="M316" s="92">
        <f t="shared" si="26"/>
        <v>0</v>
      </c>
      <c r="N316" s="459"/>
      <c r="O316" s="92">
        <f t="shared" si="27"/>
        <v>0</v>
      </c>
      <c r="P316" s="319"/>
      <c r="Q316" s="549"/>
      <c r="R316" s="549"/>
      <c r="S316" s="568">
        <f t="shared" si="28"/>
        <v>0</v>
      </c>
      <c r="T316" s="553"/>
      <c r="U316" s="85">
        <f t="shared" si="29"/>
        <v>6</v>
      </c>
      <c r="V316" s="574"/>
      <c r="W316" s="570"/>
      <c r="X316" s="570"/>
      <c r="Y316" s="570"/>
      <c r="Z316" s="570"/>
      <c r="AA316" s="570"/>
      <c r="AB316" s="571"/>
      <c r="AC316" s="570"/>
      <c r="AD316" s="572">
        <f t="shared" si="30"/>
        <v>0</v>
      </c>
      <c r="AE316" s="573"/>
      <c r="AK316" s="80"/>
      <c r="AL316" s="88"/>
      <c r="AM316" s="88"/>
      <c r="AR316" s="14"/>
    </row>
    <row r="317" spans="1:44" x14ac:dyDescent="0.25">
      <c r="A317" s="547"/>
      <c r="B317" s="548"/>
      <c r="C317" s="549"/>
      <c r="D317" s="555"/>
      <c r="E317" s="548"/>
      <c r="F317" s="548"/>
      <c r="G317" s="548"/>
      <c r="H317" s="551"/>
      <c r="I317" s="552"/>
      <c r="J317" s="319"/>
      <c r="K317" s="319"/>
      <c r="L317" s="319"/>
      <c r="M317" s="92">
        <f t="shared" si="26"/>
        <v>0</v>
      </c>
      <c r="N317" s="459"/>
      <c r="O317" s="92">
        <f t="shared" si="27"/>
        <v>0</v>
      </c>
      <c r="P317" s="319"/>
      <c r="Q317" s="549"/>
      <c r="R317" s="549"/>
      <c r="S317" s="568">
        <f t="shared" si="28"/>
        <v>0</v>
      </c>
      <c r="T317" s="553"/>
      <c r="U317" s="85">
        <f t="shared" si="29"/>
        <v>6</v>
      </c>
      <c r="V317" s="574"/>
      <c r="W317" s="570"/>
      <c r="X317" s="570"/>
      <c r="Y317" s="570"/>
      <c r="Z317" s="570"/>
      <c r="AA317" s="570"/>
      <c r="AB317" s="571"/>
      <c r="AC317" s="570"/>
      <c r="AD317" s="572">
        <f t="shared" si="30"/>
        <v>0</v>
      </c>
      <c r="AE317" s="573"/>
      <c r="AK317" s="80"/>
      <c r="AL317" s="88"/>
      <c r="AM317" s="88"/>
      <c r="AR317" s="14"/>
    </row>
    <row r="318" spans="1:44" x14ac:dyDescent="0.25">
      <c r="A318" s="547"/>
      <c r="B318" s="548"/>
      <c r="C318" s="549"/>
      <c r="D318" s="555"/>
      <c r="E318" s="548"/>
      <c r="F318" s="548"/>
      <c r="G318" s="548"/>
      <c r="H318" s="551"/>
      <c r="I318" s="552"/>
      <c r="J318" s="319"/>
      <c r="K318" s="319"/>
      <c r="L318" s="319"/>
      <c r="M318" s="92">
        <f t="shared" si="26"/>
        <v>0</v>
      </c>
      <c r="N318" s="459"/>
      <c r="O318" s="92">
        <f t="shared" si="27"/>
        <v>0</v>
      </c>
      <c r="P318" s="319"/>
      <c r="Q318" s="549"/>
      <c r="R318" s="549"/>
      <c r="S318" s="568">
        <f t="shared" si="28"/>
        <v>0</v>
      </c>
      <c r="T318" s="553"/>
      <c r="U318" s="85">
        <f t="shared" si="29"/>
        <v>6</v>
      </c>
      <c r="V318" s="574"/>
      <c r="W318" s="570"/>
      <c r="X318" s="570"/>
      <c r="Y318" s="570"/>
      <c r="Z318" s="570"/>
      <c r="AA318" s="570"/>
      <c r="AB318" s="571"/>
      <c r="AC318" s="570"/>
      <c r="AD318" s="572">
        <f t="shared" si="30"/>
        <v>0</v>
      </c>
      <c r="AE318" s="573"/>
      <c r="AK318" s="80"/>
      <c r="AL318" s="88"/>
      <c r="AM318" s="88"/>
      <c r="AR318" s="14"/>
    </row>
    <row r="319" spans="1:44" x14ac:dyDescent="0.25">
      <c r="A319" s="547"/>
      <c r="B319" s="548"/>
      <c r="C319" s="549"/>
      <c r="D319" s="555"/>
      <c r="E319" s="548"/>
      <c r="F319" s="548"/>
      <c r="G319" s="548"/>
      <c r="H319" s="551"/>
      <c r="I319" s="552"/>
      <c r="J319" s="319"/>
      <c r="K319" s="319"/>
      <c r="L319" s="319"/>
      <c r="M319" s="92">
        <f t="shared" si="26"/>
        <v>0</v>
      </c>
      <c r="N319" s="459"/>
      <c r="O319" s="92">
        <f t="shared" si="27"/>
        <v>0</v>
      </c>
      <c r="P319" s="319"/>
      <c r="Q319" s="549"/>
      <c r="R319" s="549"/>
      <c r="S319" s="568">
        <f t="shared" si="28"/>
        <v>0</v>
      </c>
      <c r="T319" s="553"/>
      <c r="U319" s="85">
        <f t="shared" si="29"/>
        <v>6</v>
      </c>
      <c r="V319" s="574"/>
      <c r="W319" s="570"/>
      <c r="X319" s="570"/>
      <c r="Y319" s="570"/>
      <c r="Z319" s="570"/>
      <c r="AA319" s="570"/>
      <c r="AB319" s="571"/>
      <c r="AC319" s="570"/>
      <c r="AD319" s="572">
        <f t="shared" si="30"/>
        <v>0</v>
      </c>
      <c r="AE319" s="573"/>
      <c r="AK319" s="80"/>
      <c r="AL319" s="88"/>
      <c r="AM319" s="88"/>
      <c r="AR319" s="14"/>
    </row>
    <row r="320" spans="1:44" x14ac:dyDescent="0.25">
      <c r="A320" s="547"/>
      <c r="B320" s="548"/>
      <c r="C320" s="549"/>
      <c r="D320" s="555"/>
      <c r="E320" s="548"/>
      <c r="F320" s="548"/>
      <c r="G320" s="548"/>
      <c r="H320" s="551"/>
      <c r="I320" s="552"/>
      <c r="J320" s="319"/>
      <c r="K320" s="319"/>
      <c r="L320" s="319"/>
      <c r="M320" s="92">
        <f t="shared" si="26"/>
        <v>0</v>
      </c>
      <c r="N320" s="459"/>
      <c r="O320" s="92">
        <f t="shared" si="27"/>
        <v>0</v>
      </c>
      <c r="P320" s="319"/>
      <c r="Q320" s="549"/>
      <c r="R320" s="549"/>
      <c r="S320" s="568">
        <f t="shared" si="28"/>
        <v>0</v>
      </c>
      <c r="T320" s="553"/>
      <c r="U320" s="85">
        <f t="shared" si="29"/>
        <v>6</v>
      </c>
      <c r="V320" s="574"/>
      <c r="W320" s="570"/>
      <c r="X320" s="570"/>
      <c r="Y320" s="570"/>
      <c r="Z320" s="570"/>
      <c r="AA320" s="570"/>
      <c r="AB320" s="571"/>
      <c r="AC320" s="570"/>
      <c r="AD320" s="572">
        <f t="shared" si="30"/>
        <v>0</v>
      </c>
      <c r="AE320" s="573"/>
      <c r="AK320" s="80"/>
      <c r="AL320" s="88"/>
      <c r="AM320" s="88"/>
      <c r="AR320" s="14"/>
    </row>
    <row r="321" spans="1:44" x14ac:dyDescent="0.25">
      <c r="A321" s="547"/>
      <c r="B321" s="548"/>
      <c r="C321" s="549"/>
      <c r="D321" s="555"/>
      <c r="E321" s="548"/>
      <c r="F321" s="548"/>
      <c r="G321" s="548"/>
      <c r="H321" s="551"/>
      <c r="I321" s="552"/>
      <c r="J321" s="319"/>
      <c r="K321" s="319"/>
      <c r="L321" s="319"/>
      <c r="M321" s="92">
        <f t="shared" si="26"/>
        <v>0</v>
      </c>
      <c r="N321" s="459"/>
      <c r="O321" s="92">
        <f t="shared" si="27"/>
        <v>0</v>
      </c>
      <c r="P321" s="319"/>
      <c r="Q321" s="549"/>
      <c r="R321" s="549"/>
      <c r="S321" s="568">
        <f t="shared" si="28"/>
        <v>0</v>
      </c>
      <c r="T321" s="553"/>
      <c r="U321" s="85">
        <f t="shared" si="29"/>
        <v>6</v>
      </c>
      <c r="V321" s="574"/>
      <c r="W321" s="570"/>
      <c r="X321" s="570"/>
      <c r="Y321" s="570"/>
      <c r="Z321" s="570"/>
      <c r="AA321" s="570"/>
      <c r="AB321" s="571"/>
      <c r="AC321" s="570"/>
      <c r="AD321" s="572">
        <f t="shared" si="30"/>
        <v>0</v>
      </c>
      <c r="AE321" s="573"/>
      <c r="AK321" s="80"/>
      <c r="AL321" s="88"/>
      <c r="AM321" s="88"/>
      <c r="AR321" s="14"/>
    </row>
    <row r="322" spans="1:44" x14ac:dyDescent="0.25">
      <c r="A322" s="547"/>
      <c r="B322" s="548"/>
      <c r="C322" s="549"/>
      <c r="D322" s="555"/>
      <c r="E322" s="548"/>
      <c r="F322" s="548"/>
      <c r="G322" s="548"/>
      <c r="H322" s="551"/>
      <c r="I322" s="552"/>
      <c r="J322" s="319"/>
      <c r="K322" s="319"/>
      <c r="L322" s="319"/>
      <c r="M322" s="92">
        <f t="shared" si="26"/>
        <v>0</v>
      </c>
      <c r="N322" s="459"/>
      <c r="O322" s="92">
        <f t="shared" si="27"/>
        <v>0</v>
      </c>
      <c r="P322" s="319"/>
      <c r="Q322" s="549"/>
      <c r="R322" s="549"/>
      <c r="S322" s="568">
        <f t="shared" si="28"/>
        <v>0</v>
      </c>
      <c r="T322" s="553"/>
      <c r="U322" s="85">
        <f t="shared" si="29"/>
        <v>6</v>
      </c>
      <c r="V322" s="574"/>
      <c r="W322" s="570"/>
      <c r="X322" s="570"/>
      <c r="Y322" s="570"/>
      <c r="Z322" s="570"/>
      <c r="AA322" s="570"/>
      <c r="AB322" s="571"/>
      <c r="AC322" s="570"/>
      <c r="AD322" s="572">
        <f t="shared" si="30"/>
        <v>0</v>
      </c>
      <c r="AE322" s="573"/>
      <c r="AK322" s="80"/>
      <c r="AL322" s="88"/>
      <c r="AM322" s="88"/>
      <c r="AR322" s="14"/>
    </row>
    <row r="323" spans="1:44" x14ac:dyDescent="0.25">
      <c r="A323" s="547"/>
      <c r="B323" s="548"/>
      <c r="C323" s="549"/>
      <c r="D323" s="555"/>
      <c r="E323" s="548"/>
      <c r="F323" s="548"/>
      <c r="G323" s="548"/>
      <c r="H323" s="551"/>
      <c r="I323" s="552"/>
      <c r="J323" s="319"/>
      <c r="K323" s="319"/>
      <c r="L323" s="319"/>
      <c r="M323" s="92">
        <f t="shared" si="26"/>
        <v>0</v>
      </c>
      <c r="N323" s="459"/>
      <c r="O323" s="92">
        <f t="shared" si="27"/>
        <v>0</v>
      </c>
      <c r="P323" s="319"/>
      <c r="Q323" s="549"/>
      <c r="R323" s="549"/>
      <c r="S323" s="568">
        <f t="shared" si="28"/>
        <v>0</v>
      </c>
      <c r="T323" s="553"/>
      <c r="U323" s="85">
        <f t="shared" si="29"/>
        <v>6</v>
      </c>
      <c r="V323" s="574"/>
      <c r="W323" s="570"/>
      <c r="X323" s="570"/>
      <c r="Y323" s="570"/>
      <c r="Z323" s="570"/>
      <c r="AA323" s="570"/>
      <c r="AB323" s="571"/>
      <c r="AC323" s="570"/>
      <c r="AD323" s="572">
        <f t="shared" si="30"/>
        <v>0</v>
      </c>
      <c r="AE323" s="573"/>
      <c r="AK323" s="80"/>
      <c r="AL323" s="88"/>
      <c r="AM323" s="88"/>
      <c r="AR323" s="14"/>
    </row>
    <row r="324" spans="1:44" x14ac:dyDescent="0.25">
      <c r="A324" s="547"/>
      <c r="B324" s="548"/>
      <c r="C324" s="549"/>
      <c r="D324" s="555"/>
      <c r="E324" s="548"/>
      <c r="F324" s="548"/>
      <c r="G324" s="548"/>
      <c r="H324" s="551"/>
      <c r="I324" s="552"/>
      <c r="J324" s="319"/>
      <c r="K324" s="319"/>
      <c r="L324" s="319"/>
      <c r="M324" s="92">
        <f t="shared" si="26"/>
        <v>0</v>
      </c>
      <c r="N324" s="459"/>
      <c r="O324" s="92">
        <f t="shared" si="27"/>
        <v>0</v>
      </c>
      <c r="P324" s="319"/>
      <c r="Q324" s="549"/>
      <c r="R324" s="549"/>
      <c r="S324" s="568">
        <f t="shared" si="28"/>
        <v>0</v>
      </c>
      <c r="T324" s="553"/>
      <c r="U324" s="85">
        <f t="shared" si="29"/>
        <v>6</v>
      </c>
      <c r="V324" s="574"/>
      <c r="W324" s="570"/>
      <c r="X324" s="570"/>
      <c r="Y324" s="570"/>
      <c r="Z324" s="570"/>
      <c r="AA324" s="570"/>
      <c r="AB324" s="571"/>
      <c r="AC324" s="570"/>
      <c r="AD324" s="572">
        <f t="shared" si="30"/>
        <v>0</v>
      </c>
      <c r="AE324" s="573"/>
      <c r="AK324" s="80"/>
      <c r="AL324" s="88"/>
      <c r="AM324" s="88"/>
      <c r="AR324" s="14"/>
    </row>
    <row r="325" spans="1:44" x14ac:dyDescent="0.25">
      <c r="A325" s="547"/>
      <c r="B325" s="548"/>
      <c r="C325" s="549"/>
      <c r="D325" s="555"/>
      <c r="E325" s="548"/>
      <c r="F325" s="548"/>
      <c r="G325" s="548"/>
      <c r="H325" s="551"/>
      <c r="I325" s="552"/>
      <c r="J325" s="319"/>
      <c r="K325" s="319"/>
      <c r="L325" s="319"/>
      <c r="M325" s="92">
        <f t="shared" si="26"/>
        <v>0</v>
      </c>
      <c r="N325" s="459"/>
      <c r="O325" s="92">
        <f t="shared" si="27"/>
        <v>0</v>
      </c>
      <c r="P325" s="319"/>
      <c r="Q325" s="549"/>
      <c r="R325" s="549"/>
      <c r="S325" s="568">
        <f t="shared" si="28"/>
        <v>0</v>
      </c>
      <c r="T325" s="553"/>
      <c r="U325" s="85">
        <f t="shared" si="29"/>
        <v>6</v>
      </c>
      <c r="V325" s="574"/>
      <c r="W325" s="570"/>
      <c r="X325" s="570"/>
      <c r="Y325" s="570"/>
      <c r="Z325" s="570"/>
      <c r="AA325" s="570"/>
      <c r="AB325" s="571"/>
      <c r="AC325" s="570"/>
      <c r="AD325" s="572">
        <f t="shared" si="30"/>
        <v>0</v>
      </c>
      <c r="AE325" s="573"/>
      <c r="AK325" s="80"/>
      <c r="AL325" s="88"/>
      <c r="AM325" s="88"/>
      <c r="AR325" s="14"/>
    </row>
    <row r="326" spans="1:44" x14ac:dyDescent="0.25">
      <c r="A326" s="547"/>
      <c r="B326" s="548"/>
      <c r="C326" s="549"/>
      <c r="D326" s="555"/>
      <c r="E326" s="548"/>
      <c r="F326" s="548"/>
      <c r="G326" s="548"/>
      <c r="H326" s="551"/>
      <c r="I326" s="552"/>
      <c r="J326" s="319"/>
      <c r="K326" s="319"/>
      <c r="L326" s="319"/>
      <c r="M326" s="92">
        <f t="shared" si="26"/>
        <v>0</v>
      </c>
      <c r="N326" s="459"/>
      <c r="O326" s="92">
        <f t="shared" si="27"/>
        <v>0</v>
      </c>
      <c r="P326" s="319"/>
      <c r="Q326" s="549"/>
      <c r="R326" s="549"/>
      <c r="S326" s="568">
        <f t="shared" si="28"/>
        <v>0</v>
      </c>
      <c r="T326" s="553"/>
      <c r="U326" s="85">
        <f t="shared" si="29"/>
        <v>6</v>
      </c>
      <c r="V326" s="574"/>
      <c r="W326" s="570"/>
      <c r="X326" s="570"/>
      <c r="Y326" s="570"/>
      <c r="Z326" s="570"/>
      <c r="AA326" s="570"/>
      <c r="AB326" s="571"/>
      <c r="AC326" s="570"/>
      <c r="AD326" s="572">
        <f t="shared" si="30"/>
        <v>0</v>
      </c>
      <c r="AE326" s="573"/>
      <c r="AK326" s="80"/>
      <c r="AL326" s="88"/>
      <c r="AM326" s="88"/>
      <c r="AR326" s="14"/>
    </row>
    <row r="327" spans="1:44" x14ac:dyDescent="0.25">
      <c r="A327" s="547"/>
      <c r="B327" s="548"/>
      <c r="C327" s="549"/>
      <c r="D327" s="555"/>
      <c r="E327" s="548"/>
      <c r="F327" s="548"/>
      <c r="G327" s="548"/>
      <c r="H327" s="551"/>
      <c r="I327" s="552"/>
      <c r="J327" s="319"/>
      <c r="K327" s="319"/>
      <c r="L327" s="319"/>
      <c r="M327" s="92">
        <f t="shared" si="26"/>
        <v>0</v>
      </c>
      <c r="N327" s="459"/>
      <c r="O327" s="92">
        <f t="shared" si="27"/>
        <v>0</v>
      </c>
      <c r="P327" s="319"/>
      <c r="Q327" s="549"/>
      <c r="R327" s="549"/>
      <c r="S327" s="568">
        <f t="shared" si="28"/>
        <v>0</v>
      </c>
      <c r="T327" s="553"/>
      <c r="U327" s="85">
        <f t="shared" si="29"/>
        <v>6</v>
      </c>
      <c r="V327" s="574"/>
      <c r="W327" s="570"/>
      <c r="X327" s="570"/>
      <c r="Y327" s="570"/>
      <c r="Z327" s="570"/>
      <c r="AA327" s="570"/>
      <c r="AB327" s="571"/>
      <c r="AC327" s="570"/>
      <c r="AD327" s="572">
        <f t="shared" si="30"/>
        <v>0</v>
      </c>
      <c r="AE327" s="573"/>
      <c r="AK327" s="80"/>
      <c r="AL327" s="88"/>
      <c r="AM327" s="88"/>
      <c r="AR327" s="14"/>
    </row>
    <row r="328" spans="1:44" x14ac:dyDescent="0.25">
      <c r="A328" s="547"/>
      <c r="B328" s="548"/>
      <c r="C328" s="549"/>
      <c r="D328" s="555"/>
      <c r="E328" s="548"/>
      <c r="F328" s="548"/>
      <c r="G328" s="548"/>
      <c r="H328" s="551"/>
      <c r="I328" s="552"/>
      <c r="J328" s="319"/>
      <c r="K328" s="319"/>
      <c r="L328" s="319"/>
      <c r="M328" s="92">
        <f t="shared" si="26"/>
        <v>0</v>
      </c>
      <c r="N328" s="459"/>
      <c r="O328" s="92">
        <f t="shared" si="27"/>
        <v>0</v>
      </c>
      <c r="P328" s="319"/>
      <c r="Q328" s="549"/>
      <c r="R328" s="549"/>
      <c r="S328" s="568">
        <f t="shared" si="28"/>
        <v>0</v>
      </c>
      <c r="T328" s="553"/>
      <c r="U328" s="85">
        <f t="shared" si="29"/>
        <v>6</v>
      </c>
      <c r="V328" s="574"/>
      <c r="W328" s="570"/>
      <c r="X328" s="570"/>
      <c r="Y328" s="570"/>
      <c r="Z328" s="570"/>
      <c r="AA328" s="570"/>
      <c r="AB328" s="571"/>
      <c r="AC328" s="570"/>
      <c r="AD328" s="572">
        <f t="shared" si="30"/>
        <v>0</v>
      </c>
      <c r="AE328" s="573"/>
      <c r="AK328" s="80"/>
      <c r="AL328" s="88"/>
      <c r="AM328" s="88"/>
      <c r="AR328" s="14"/>
    </row>
    <row r="329" spans="1:44" x14ac:dyDescent="0.25">
      <c r="A329" s="547"/>
      <c r="B329" s="548"/>
      <c r="C329" s="549"/>
      <c r="D329" s="555"/>
      <c r="E329" s="548"/>
      <c r="F329" s="548"/>
      <c r="G329" s="548"/>
      <c r="H329" s="551"/>
      <c r="I329" s="552"/>
      <c r="J329" s="319"/>
      <c r="K329" s="319"/>
      <c r="L329" s="319"/>
      <c r="M329" s="92">
        <f t="shared" si="26"/>
        <v>0</v>
      </c>
      <c r="N329" s="459"/>
      <c r="O329" s="92">
        <f t="shared" si="27"/>
        <v>0</v>
      </c>
      <c r="P329" s="319"/>
      <c r="Q329" s="549"/>
      <c r="R329" s="549"/>
      <c r="S329" s="568">
        <f t="shared" si="28"/>
        <v>0</v>
      </c>
      <c r="T329" s="553"/>
      <c r="U329" s="85">
        <f t="shared" si="29"/>
        <v>6</v>
      </c>
      <c r="V329" s="574"/>
      <c r="W329" s="570"/>
      <c r="X329" s="570"/>
      <c r="Y329" s="570"/>
      <c r="Z329" s="570"/>
      <c r="AA329" s="570"/>
      <c r="AB329" s="571"/>
      <c r="AC329" s="570"/>
      <c r="AD329" s="572">
        <f t="shared" si="30"/>
        <v>0</v>
      </c>
      <c r="AE329" s="573"/>
      <c r="AK329" s="80"/>
      <c r="AL329" s="88"/>
      <c r="AM329" s="88"/>
      <c r="AR329" s="14"/>
    </row>
    <row r="330" spans="1:44" x14ac:dyDescent="0.25">
      <c r="A330" s="547"/>
      <c r="B330" s="548"/>
      <c r="C330" s="549"/>
      <c r="D330" s="555"/>
      <c r="E330" s="548"/>
      <c r="F330" s="548"/>
      <c r="G330" s="548"/>
      <c r="H330" s="551"/>
      <c r="I330" s="552"/>
      <c r="J330" s="319"/>
      <c r="K330" s="319"/>
      <c r="L330" s="319"/>
      <c r="M330" s="92">
        <f t="shared" ref="M330:M393" si="31">J330+K330-L330</f>
        <v>0</v>
      </c>
      <c r="N330" s="459"/>
      <c r="O330" s="92">
        <f t="shared" ref="O330:O393" si="32">N330*J330</f>
        <v>0</v>
      </c>
      <c r="P330" s="319"/>
      <c r="Q330" s="549"/>
      <c r="R330" s="549"/>
      <c r="S330" s="568">
        <f t="shared" ref="S330:S393" si="33">(J330+(K330*$H$6/100))*N330</f>
        <v>0</v>
      </c>
      <c r="T330" s="553"/>
      <c r="U330" s="85">
        <f t="shared" si="29"/>
        <v>6</v>
      </c>
      <c r="V330" s="574"/>
      <c r="W330" s="570"/>
      <c r="X330" s="570"/>
      <c r="Y330" s="570"/>
      <c r="Z330" s="570"/>
      <c r="AA330" s="570"/>
      <c r="AB330" s="571"/>
      <c r="AC330" s="570"/>
      <c r="AD330" s="572">
        <f t="shared" si="30"/>
        <v>0</v>
      </c>
      <c r="AE330" s="573"/>
      <c r="AK330" s="80"/>
      <c r="AL330" s="88"/>
      <c r="AM330" s="88"/>
      <c r="AR330" s="14"/>
    </row>
    <row r="331" spans="1:44" x14ac:dyDescent="0.25">
      <c r="A331" s="547"/>
      <c r="B331" s="548"/>
      <c r="C331" s="549"/>
      <c r="D331" s="555"/>
      <c r="E331" s="548"/>
      <c r="F331" s="548"/>
      <c r="G331" s="548"/>
      <c r="H331" s="551"/>
      <c r="I331" s="552"/>
      <c r="J331" s="319"/>
      <c r="K331" s="319"/>
      <c r="L331" s="319"/>
      <c r="M331" s="92">
        <f t="shared" si="31"/>
        <v>0</v>
      </c>
      <c r="N331" s="459"/>
      <c r="O331" s="92">
        <f t="shared" si="32"/>
        <v>0</v>
      </c>
      <c r="P331" s="319"/>
      <c r="Q331" s="549"/>
      <c r="R331" s="549"/>
      <c r="S331" s="568">
        <f t="shared" si="33"/>
        <v>0</v>
      </c>
      <c r="T331" s="553"/>
      <c r="U331" s="85">
        <f t="shared" si="29"/>
        <v>6</v>
      </c>
      <c r="V331" s="574"/>
      <c r="W331" s="570"/>
      <c r="X331" s="570"/>
      <c r="Y331" s="570"/>
      <c r="Z331" s="570"/>
      <c r="AA331" s="570"/>
      <c r="AB331" s="571"/>
      <c r="AC331" s="570"/>
      <c r="AD331" s="572">
        <f t="shared" si="30"/>
        <v>0</v>
      </c>
      <c r="AE331" s="573"/>
      <c r="AK331" s="80"/>
      <c r="AL331" s="88"/>
      <c r="AM331" s="88"/>
      <c r="AR331" s="14"/>
    </row>
    <row r="332" spans="1:44" x14ac:dyDescent="0.25">
      <c r="A332" s="547"/>
      <c r="B332" s="548"/>
      <c r="C332" s="549"/>
      <c r="D332" s="555"/>
      <c r="E332" s="548"/>
      <c r="F332" s="548"/>
      <c r="G332" s="548"/>
      <c r="H332" s="551"/>
      <c r="I332" s="552"/>
      <c r="J332" s="319"/>
      <c r="K332" s="319"/>
      <c r="L332" s="319"/>
      <c r="M332" s="92">
        <f t="shared" si="31"/>
        <v>0</v>
      </c>
      <c r="N332" s="459"/>
      <c r="O332" s="92">
        <f t="shared" si="32"/>
        <v>0</v>
      </c>
      <c r="P332" s="319"/>
      <c r="Q332" s="549"/>
      <c r="R332" s="549"/>
      <c r="S332" s="568">
        <f t="shared" si="33"/>
        <v>0</v>
      </c>
      <c r="T332" s="553"/>
      <c r="U332" s="85">
        <f t="shared" si="29"/>
        <v>6</v>
      </c>
      <c r="V332" s="574"/>
      <c r="W332" s="570"/>
      <c r="X332" s="570"/>
      <c r="Y332" s="570"/>
      <c r="Z332" s="570"/>
      <c r="AA332" s="570"/>
      <c r="AB332" s="571"/>
      <c r="AC332" s="570"/>
      <c r="AD332" s="572">
        <f t="shared" si="30"/>
        <v>0</v>
      </c>
      <c r="AE332" s="573"/>
      <c r="AK332" s="80"/>
      <c r="AL332" s="88"/>
      <c r="AM332" s="88"/>
      <c r="AR332" s="14"/>
    </row>
    <row r="333" spans="1:44" x14ac:dyDescent="0.25">
      <c r="A333" s="547"/>
      <c r="B333" s="548"/>
      <c r="C333" s="549"/>
      <c r="D333" s="555"/>
      <c r="E333" s="548"/>
      <c r="F333" s="548"/>
      <c r="G333" s="548"/>
      <c r="H333" s="551"/>
      <c r="I333" s="552"/>
      <c r="J333" s="319"/>
      <c r="K333" s="319"/>
      <c r="L333" s="319"/>
      <c r="M333" s="92">
        <f t="shared" si="31"/>
        <v>0</v>
      </c>
      <c r="N333" s="459"/>
      <c r="O333" s="92">
        <f t="shared" si="32"/>
        <v>0</v>
      </c>
      <c r="P333" s="319"/>
      <c r="Q333" s="549"/>
      <c r="R333" s="549"/>
      <c r="S333" s="568">
        <f t="shared" si="33"/>
        <v>0</v>
      </c>
      <c r="T333" s="553"/>
      <c r="U333" s="85">
        <f t="shared" si="29"/>
        <v>6</v>
      </c>
      <c r="V333" s="574"/>
      <c r="W333" s="570"/>
      <c r="X333" s="570"/>
      <c r="Y333" s="570"/>
      <c r="Z333" s="570"/>
      <c r="AA333" s="570"/>
      <c r="AB333" s="571"/>
      <c r="AC333" s="570"/>
      <c r="AD333" s="572">
        <f t="shared" si="30"/>
        <v>0</v>
      </c>
      <c r="AE333" s="573"/>
      <c r="AK333" s="80"/>
      <c r="AL333" s="88"/>
      <c r="AM333" s="88"/>
      <c r="AR333" s="14"/>
    </row>
    <row r="334" spans="1:44" x14ac:dyDescent="0.25">
      <c r="A334" s="547"/>
      <c r="B334" s="548"/>
      <c r="C334" s="549"/>
      <c r="D334" s="555"/>
      <c r="E334" s="548"/>
      <c r="F334" s="548"/>
      <c r="G334" s="548"/>
      <c r="H334" s="551"/>
      <c r="I334" s="552"/>
      <c r="J334" s="319"/>
      <c r="K334" s="319"/>
      <c r="L334" s="319"/>
      <c r="M334" s="92">
        <f t="shared" si="31"/>
        <v>0</v>
      </c>
      <c r="N334" s="459"/>
      <c r="O334" s="92">
        <f t="shared" si="32"/>
        <v>0</v>
      </c>
      <c r="P334" s="319"/>
      <c r="Q334" s="549"/>
      <c r="R334" s="549"/>
      <c r="S334" s="568">
        <f t="shared" si="33"/>
        <v>0</v>
      </c>
      <c r="T334" s="553"/>
      <c r="U334" s="85">
        <f t="shared" si="29"/>
        <v>6</v>
      </c>
      <c r="V334" s="574"/>
      <c r="W334" s="570"/>
      <c r="X334" s="570"/>
      <c r="Y334" s="570"/>
      <c r="Z334" s="570"/>
      <c r="AA334" s="570"/>
      <c r="AB334" s="571"/>
      <c r="AC334" s="570"/>
      <c r="AD334" s="572">
        <f t="shared" si="30"/>
        <v>0</v>
      </c>
      <c r="AE334" s="573"/>
      <c r="AK334" s="80"/>
      <c r="AL334" s="88"/>
      <c r="AM334" s="88"/>
      <c r="AR334" s="14"/>
    </row>
    <row r="335" spans="1:44" x14ac:dyDescent="0.25">
      <c r="A335" s="547"/>
      <c r="B335" s="548"/>
      <c r="C335" s="549"/>
      <c r="D335" s="555"/>
      <c r="E335" s="548"/>
      <c r="F335" s="548"/>
      <c r="G335" s="548"/>
      <c r="H335" s="551"/>
      <c r="I335" s="552"/>
      <c r="J335" s="319"/>
      <c r="K335" s="319"/>
      <c r="L335" s="319"/>
      <c r="M335" s="92">
        <f t="shared" si="31"/>
        <v>0</v>
      </c>
      <c r="N335" s="459"/>
      <c r="O335" s="92">
        <f t="shared" si="32"/>
        <v>0</v>
      </c>
      <c r="P335" s="319"/>
      <c r="Q335" s="549"/>
      <c r="R335" s="549"/>
      <c r="S335" s="568">
        <f t="shared" si="33"/>
        <v>0</v>
      </c>
      <c r="T335" s="553"/>
      <c r="U335" s="85">
        <f t="shared" si="29"/>
        <v>6</v>
      </c>
      <c r="V335" s="574"/>
      <c r="W335" s="570"/>
      <c r="X335" s="570"/>
      <c r="Y335" s="570"/>
      <c r="Z335" s="570"/>
      <c r="AA335" s="570"/>
      <c r="AB335" s="571"/>
      <c r="AC335" s="570"/>
      <c r="AD335" s="572">
        <f t="shared" si="30"/>
        <v>0</v>
      </c>
      <c r="AE335" s="573"/>
      <c r="AK335" s="80"/>
      <c r="AL335" s="88"/>
      <c r="AM335" s="88"/>
      <c r="AR335" s="14"/>
    </row>
    <row r="336" spans="1:44" x14ac:dyDescent="0.25">
      <c r="A336" s="547"/>
      <c r="B336" s="548"/>
      <c r="C336" s="549"/>
      <c r="D336" s="555"/>
      <c r="E336" s="548"/>
      <c r="F336" s="548"/>
      <c r="G336" s="548"/>
      <c r="H336" s="551"/>
      <c r="I336" s="552"/>
      <c r="J336" s="319"/>
      <c r="K336" s="319"/>
      <c r="L336" s="319"/>
      <c r="M336" s="92">
        <f t="shared" si="31"/>
        <v>0</v>
      </c>
      <c r="N336" s="459"/>
      <c r="O336" s="92">
        <f t="shared" si="32"/>
        <v>0</v>
      </c>
      <c r="P336" s="319"/>
      <c r="Q336" s="549"/>
      <c r="R336" s="549"/>
      <c r="S336" s="568">
        <f t="shared" si="33"/>
        <v>0</v>
      </c>
      <c r="T336" s="553"/>
      <c r="U336" s="85">
        <f t="shared" si="29"/>
        <v>6</v>
      </c>
      <c r="V336" s="574"/>
      <c r="W336" s="570"/>
      <c r="X336" s="570"/>
      <c r="Y336" s="570"/>
      <c r="Z336" s="570"/>
      <c r="AA336" s="570"/>
      <c r="AB336" s="571"/>
      <c r="AC336" s="570"/>
      <c r="AD336" s="572">
        <f t="shared" si="30"/>
        <v>0</v>
      </c>
      <c r="AE336" s="573"/>
      <c r="AK336" s="80"/>
      <c r="AL336" s="88"/>
      <c r="AM336" s="88"/>
      <c r="AR336" s="14"/>
    </row>
    <row r="337" spans="1:44" x14ac:dyDescent="0.25">
      <c r="A337" s="547"/>
      <c r="B337" s="548"/>
      <c r="C337" s="549"/>
      <c r="D337" s="555"/>
      <c r="E337" s="548"/>
      <c r="F337" s="548"/>
      <c r="G337" s="548"/>
      <c r="H337" s="551"/>
      <c r="I337" s="552"/>
      <c r="J337" s="319"/>
      <c r="K337" s="319"/>
      <c r="L337" s="319"/>
      <c r="M337" s="92">
        <f t="shared" si="31"/>
        <v>0</v>
      </c>
      <c r="N337" s="459"/>
      <c r="O337" s="92">
        <f t="shared" si="32"/>
        <v>0</v>
      </c>
      <c r="P337" s="319"/>
      <c r="Q337" s="549"/>
      <c r="R337" s="549"/>
      <c r="S337" s="568">
        <f t="shared" si="33"/>
        <v>0</v>
      </c>
      <c r="T337" s="553"/>
      <c r="U337" s="85">
        <f t="shared" si="29"/>
        <v>6</v>
      </c>
      <c r="V337" s="574"/>
      <c r="W337" s="570"/>
      <c r="X337" s="570"/>
      <c r="Y337" s="570"/>
      <c r="Z337" s="570"/>
      <c r="AA337" s="570"/>
      <c r="AB337" s="571"/>
      <c r="AC337" s="570"/>
      <c r="AD337" s="572">
        <f t="shared" si="30"/>
        <v>0</v>
      </c>
      <c r="AE337" s="573"/>
      <c r="AK337" s="80"/>
      <c r="AL337" s="88"/>
      <c r="AM337" s="88"/>
      <c r="AR337" s="14"/>
    </row>
    <row r="338" spans="1:44" x14ac:dyDescent="0.25">
      <c r="A338" s="547"/>
      <c r="B338" s="548"/>
      <c r="C338" s="549"/>
      <c r="D338" s="555"/>
      <c r="E338" s="548"/>
      <c r="F338" s="548"/>
      <c r="G338" s="548"/>
      <c r="H338" s="551"/>
      <c r="I338" s="552"/>
      <c r="J338" s="319"/>
      <c r="K338" s="319"/>
      <c r="L338" s="319"/>
      <c r="M338" s="92">
        <f t="shared" si="31"/>
        <v>0</v>
      </c>
      <c r="N338" s="459"/>
      <c r="O338" s="92">
        <f t="shared" si="32"/>
        <v>0</v>
      </c>
      <c r="P338" s="319"/>
      <c r="Q338" s="549"/>
      <c r="R338" s="549"/>
      <c r="S338" s="568">
        <f t="shared" si="33"/>
        <v>0</v>
      </c>
      <c r="T338" s="553"/>
      <c r="U338" s="85">
        <f t="shared" si="29"/>
        <v>6</v>
      </c>
      <c r="V338" s="574"/>
      <c r="W338" s="570"/>
      <c r="X338" s="570"/>
      <c r="Y338" s="570"/>
      <c r="Z338" s="570"/>
      <c r="AA338" s="570"/>
      <c r="AB338" s="571"/>
      <c r="AC338" s="570"/>
      <c r="AD338" s="572">
        <f t="shared" si="30"/>
        <v>0</v>
      </c>
      <c r="AE338" s="573"/>
      <c r="AK338" s="80"/>
      <c r="AL338" s="88"/>
      <c r="AM338" s="88"/>
      <c r="AR338" s="14"/>
    </row>
    <row r="339" spans="1:44" x14ac:dyDescent="0.25">
      <c r="A339" s="547"/>
      <c r="B339" s="548"/>
      <c r="C339" s="549"/>
      <c r="D339" s="555"/>
      <c r="E339" s="548"/>
      <c r="F339" s="548"/>
      <c r="G339" s="548"/>
      <c r="H339" s="551"/>
      <c r="I339" s="552"/>
      <c r="J339" s="319"/>
      <c r="K339" s="319"/>
      <c r="L339" s="319"/>
      <c r="M339" s="92">
        <f t="shared" si="31"/>
        <v>0</v>
      </c>
      <c r="N339" s="459"/>
      <c r="O339" s="92">
        <f t="shared" si="32"/>
        <v>0</v>
      </c>
      <c r="P339" s="319"/>
      <c r="Q339" s="549"/>
      <c r="R339" s="549"/>
      <c r="S339" s="568">
        <f t="shared" si="33"/>
        <v>0</v>
      </c>
      <c r="T339" s="553"/>
      <c r="U339" s="85">
        <f t="shared" si="29"/>
        <v>6</v>
      </c>
      <c r="V339" s="574"/>
      <c r="W339" s="570"/>
      <c r="X339" s="570"/>
      <c r="Y339" s="570"/>
      <c r="Z339" s="570"/>
      <c r="AA339" s="570"/>
      <c r="AB339" s="571"/>
      <c r="AC339" s="570"/>
      <c r="AD339" s="572">
        <f t="shared" si="30"/>
        <v>0</v>
      </c>
      <c r="AE339" s="573"/>
      <c r="AK339" s="80"/>
      <c r="AL339" s="88"/>
      <c r="AM339" s="88"/>
      <c r="AR339" s="14"/>
    </row>
    <row r="340" spans="1:44" x14ac:dyDescent="0.25">
      <c r="A340" s="547"/>
      <c r="B340" s="548"/>
      <c r="C340" s="549"/>
      <c r="D340" s="555"/>
      <c r="E340" s="548"/>
      <c r="F340" s="548"/>
      <c r="G340" s="548"/>
      <c r="H340" s="551"/>
      <c r="I340" s="552"/>
      <c r="J340" s="319"/>
      <c r="K340" s="319"/>
      <c r="L340" s="319"/>
      <c r="M340" s="92">
        <f t="shared" si="31"/>
        <v>0</v>
      </c>
      <c r="N340" s="459"/>
      <c r="O340" s="92">
        <f t="shared" si="32"/>
        <v>0</v>
      </c>
      <c r="P340" s="319"/>
      <c r="Q340" s="549"/>
      <c r="R340" s="549"/>
      <c r="S340" s="568">
        <f t="shared" si="33"/>
        <v>0</v>
      </c>
      <c r="T340" s="553"/>
      <c r="U340" s="85">
        <f t="shared" si="29"/>
        <v>6</v>
      </c>
      <c r="V340" s="574"/>
      <c r="W340" s="570"/>
      <c r="X340" s="570"/>
      <c r="Y340" s="570"/>
      <c r="Z340" s="570"/>
      <c r="AA340" s="570"/>
      <c r="AB340" s="571"/>
      <c r="AC340" s="570"/>
      <c r="AD340" s="572">
        <f t="shared" si="30"/>
        <v>0</v>
      </c>
      <c r="AE340" s="573"/>
      <c r="AK340" s="80"/>
      <c r="AL340" s="88"/>
      <c r="AM340" s="88"/>
      <c r="AR340" s="14"/>
    </row>
    <row r="341" spans="1:44" x14ac:dyDescent="0.25">
      <c r="A341" s="547"/>
      <c r="B341" s="548"/>
      <c r="C341" s="549"/>
      <c r="D341" s="555"/>
      <c r="E341" s="548"/>
      <c r="F341" s="548"/>
      <c r="G341" s="548"/>
      <c r="H341" s="551"/>
      <c r="I341" s="552"/>
      <c r="J341" s="319"/>
      <c r="K341" s="319"/>
      <c r="L341" s="319"/>
      <c r="M341" s="92">
        <f t="shared" si="31"/>
        <v>0</v>
      </c>
      <c r="N341" s="459"/>
      <c r="O341" s="92">
        <f t="shared" si="32"/>
        <v>0</v>
      </c>
      <c r="P341" s="319"/>
      <c r="Q341" s="549"/>
      <c r="R341" s="549"/>
      <c r="S341" s="568">
        <f t="shared" si="33"/>
        <v>0</v>
      </c>
      <c r="T341" s="553"/>
      <c r="U341" s="85">
        <f t="shared" si="29"/>
        <v>6</v>
      </c>
      <c r="V341" s="574"/>
      <c r="W341" s="570"/>
      <c r="X341" s="570"/>
      <c r="Y341" s="570"/>
      <c r="Z341" s="570"/>
      <c r="AA341" s="570"/>
      <c r="AB341" s="571"/>
      <c r="AC341" s="570"/>
      <c r="AD341" s="572">
        <f t="shared" si="30"/>
        <v>0</v>
      </c>
      <c r="AE341" s="573"/>
      <c r="AK341" s="80"/>
      <c r="AL341" s="88"/>
      <c r="AM341" s="88"/>
      <c r="AR341" s="14"/>
    </row>
    <row r="342" spans="1:44" x14ac:dyDescent="0.25">
      <c r="A342" s="547"/>
      <c r="B342" s="548"/>
      <c r="C342" s="549"/>
      <c r="D342" s="555"/>
      <c r="E342" s="548"/>
      <c r="F342" s="548"/>
      <c r="G342" s="548"/>
      <c r="H342" s="551"/>
      <c r="I342" s="552"/>
      <c r="J342" s="319"/>
      <c r="K342" s="319"/>
      <c r="L342" s="319"/>
      <c r="M342" s="92">
        <f t="shared" si="31"/>
        <v>0</v>
      </c>
      <c r="N342" s="459"/>
      <c r="O342" s="92">
        <f t="shared" si="32"/>
        <v>0</v>
      </c>
      <c r="P342" s="319"/>
      <c r="Q342" s="549"/>
      <c r="R342" s="549"/>
      <c r="S342" s="568">
        <f t="shared" si="33"/>
        <v>0</v>
      </c>
      <c r="T342" s="553"/>
      <c r="U342" s="85">
        <f t="shared" ref="U342:U405" si="34">COUNTIF(V342:AA342,"")</f>
        <v>6</v>
      </c>
      <c r="V342" s="574"/>
      <c r="W342" s="570"/>
      <c r="X342" s="570"/>
      <c r="Y342" s="570"/>
      <c r="Z342" s="570"/>
      <c r="AA342" s="570"/>
      <c r="AB342" s="571"/>
      <c r="AC342" s="570"/>
      <c r="AD342" s="572">
        <f t="shared" si="30"/>
        <v>0</v>
      </c>
      <c r="AE342" s="573"/>
      <c r="AK342" s="80"/>
      <c r="AL342" s="88"/>
      <c r="AM342" s="88"/>
      <c r="AR342" s="14"/>
    </row>
    <row r="343" spans="1:44" x14ac:dyDescent="0.25">
      <c r="A343" s="547"/>
      <c r="B343" s="548"/>
      <c r="C343" s="549"/>
      <c r="D343" s="555"/>
      <c r="E343" s="548"/>
      <c r="F343" s="548"/>
      <c r="G343" s="548"/>
      <c r="H343" s="551"/>
      <c r="I343" s="552"/>
      <c r="J343" s="319"/>
      <c r="K343" s="319"/>
      <c r="L343" s="319"/>
      <c r="M343" s="92">
        <f t="shared" si="31"/>
        <v>0</v>
      </c>
      <c r="N343" s="459"/>
      <c r="O343" s="92">
        <f t="shared" si="32"/>
        <v>0</v>
      </c>
      <c r="P343" s="319"/>
      <c r="Q343" s="549"/>
      <c r="R343" s="549"/>
      <c r="S343" s="568">
        <f t="shared" si="33"/>
        <v>0</v>
      </c>
      <c r="T343" s="553"/>
      <c r="U343" s="85">
        <f t="shared" si="34"/>
        <v>6</v>
      </c>
      <c r="V343" s="574"/>
      <c r="W343" s="570"/>
      <c r="X343" s="570"/>
      <c r="Y343" s="570"/>
      <c r="Z343" s="570"/>
      <c r="AA343" s="570"/>
      <c r="AB343" s="571"/>
      <c r="AC343" s="570"/>
      <c r="AD343" s="572">
        <f t="shared" si="30"/>
        <v>0</v>
      </c>
      <c r="AE343" s="573"/>
      <c r="AK343" s="80"/>
      <c r="AL343" s="88"/>
      <c r="AM343" s="88"/>
      <c r="AR343" s="14"/>
    </row>
    <row r="344" spans="1:44" x14ac:dyDescent="0.25">
      <c r="A344" s="547"/>
      <c r="B344" s="548"/>
      <c r="C344" s="549"/>
      <c r="D344" s="555"/>
      <c r="E344" s="548"/>
      <c r="F344" s="548"/>
      <c r="G344" s="548"/>
      <c r="H344" s="551"/>
      <c r="I344" s="552"/>
      <c r="J344" s="319"/>
      <c r="K344" s="319"/>
      <c r="L344" s="319"/>
      <c r="M344" s="92">
        <f t="shared" si="31"/>
        <v>0</v>
      </c>
      <c r="N344" s="459"/>
      <c r="O344" s="92">
        <f t="shared" si="32"/>
        <v>0</v>
      </c>
      <c r="P344" s="319"/>
      <c r="Q344" s="549"/>
      <c r="R344" s="549"/>
      <c r="S344" s="568">
        <f t="shared" si="33"/>
        <v>0</v>
      </c>
      <c r="T344" s="553"/>
      <c r="U344" s="85">
        <f t="shared" si="34"/>
        <v>6</v>
      </c>
      <c r="V344" s="574"/>
      <c r="W344" s="570"/>
      <c r="X344" s="570"/>
      <c r="Y344" s="570"/>
      <c r="Z344" s="570"/>
      <c r="AA344" s="570"/>
      <c r="AB344" s="571"/>
      <c r="AC344" s="570"/>
      <c r="AD344" s="572">
        <f t="shared" si="30"/>
        <v>0</v>
      </c>
      <c r="AE344" s="573"/>
      <c r="AK344" s="80"/>
      <c r="AL344" s="88"/>
      <c r="AM344" s="88"/>
      <c r="AR344" s="14"/>
    </row>
    <row r="345" spans="1:44" x14ac:dyDescent="0.25">
      <c r="A345" s="547"/>
      <c r="B345" s="548"/>
      <c r="C345" s="549"/>
      <c r="D345" s="555"/>
      <c r="E345" s="548"/>
      <c r="F345" s="548"/>
      <c r="G345" s="548"/>
      <c r="H345" s="551"/>
      <c r="I345" s="552"/>
      <c r="J345" s="319"/>
      <c r="K345" s="319"/>
      <c r="L345" s="319"/>
      <c r="M345" s="92">
        <f t="shared" si="31"/>
        <v>0</v>
      </c>
      <c r="N345" s="459"/>
      <c r="O345" s="92">
        <f t="shared" si="32"/>
        <v>0</v>
      </c>
      <c r="P345" s="319"/>
      <c r="Q345" s="549"/>
      <c r="R345" s="549"/>
      <c r="S345" s="568">
        <f t="shared" si="33"/>
        <v>0</v>
      </c>
      <c r="T345" s="553"/>
      <c r="U345" s="85">
        <f t="shared" si="34"/>
        <v>6</v>
      </c>
      <c r="V345" s="574"/>
      <c r="W345" s="570"/>
      <c r="X345" s="570"/>
      <c r="Y345" s="570"/>
      <c r="Z345" s="570"/>
      <c r="AA345" s="570"/>
      <c r="AB345" s="571"/>
      <c r="AC345" s="570"/>
      <c r="AD345" s="572">
        <f t="shared" si="30"/>
        <v>0</v>
      </c>
      <c r="AE345" s="573"/>
      <c r="AK345" s="80"/>
      <c r="AL345" s="88"/>
      <c r="AM345" s="88"/>
      <c r="AR345" s="14"/>
    </row>
    <row r="346" spans="1:44" x14ac:dyDescent="0.25">
      <c r="A346" s="547"/>
      <c r="B346" s="548"/>
      <c r="C346" s="549"/>
      <c r="D346" s="555"/>
      <c r="E346" s="548"/>
      <c r="F346" s="548"/>
      <c r="G346" s="548"/>
      <c r="H346" s="551"/>
      <c r="I346" s="552"/>
      <c r="J346" s="319"/>
      <c r="K346" s="319"/>
      <c r="L346" s="319"/>
      <c r="M346" s="92">
        <f t="shared" si="31"/>
        <v>0</v>
      </c>
      <c r="N346" s="459"/>
      <c r="O346" s="92">
        <f t="shared" si="32"/>
        <v>0</v>
      </c>
      <c r="P346" s="319"/>
      <c r="Q346" s="549"/>
      <c r="R346" s="549"/>
      <c r="S346" s="568">
        <f t="shared" si="33"/>
        <v>0</v>
      </c>
      <c r="T346" s="553"/>
      <c r="U346" s="85">
        <f t="shared" si="34"/>
        <v>6</v>
      </c>
      <c r="V346" s="574"/>
      <c r="W346" s="570"/>
      <c r="X346" s="570"/>
      <c r="Y346" s="570"/>
      <c r="Z346" s="570"/>
      <c r="AA346" s="570"/>
      <c r="AB346" s="571"/>
      <c r="AC346" s="570"/>
      <c r="AD346" s="572">
        <f t="shared" si="30"/>
        <v>0</v>
      </c>
      <c r="AE346" s="573"/>
      <c r="AK346" s="80"/>
      <c r="AL346" s="88"/>
      <c r="AM346" s="88"/>
      <c r="AR346" s="14"/>
    </row>
    <row r="347" spans="1:44" x14ac:dyDescent="0.25">
      <c r="A347" s="547"/>
      <c r="B347" s="548"/>
      <c r="C347" s="549"/>
      <c r="D347" s="555"/>
      <c r="E347" s="548"/>
      <c r="F347" s="548"/>
      <c r="G347" s="548"/>
      <c r="H347" s="551"/>
      <c r="I347" s="552"/>
      <c r="J347" s="319"/>
      <c r="K347" s="319"/>
      <c r="L347" s="319"/>
      <c r="M347" s="92">
        <f t="shared" si="31"/>
        <v>0</v>
      </c>
      <c r="N347" s="459"/>
      <c r="O347" s="92">
        <f t="shared" si="32"/>
        <v>0</v>
      </c>
      <c r="P347" s="319"/>
      <c r="Q347" s="549"/>
      <c r="R347" s="549"/>
      <c r="S347" s="568">
        <f t="shared" si="33"/>
        <v>0</v>
      </c>
      <c r="T347" s="553"/>
      <c r="U347" s="85">
        <f t="shared" si="34"/>
        <v>6</v>
      </c>
      <c r="V347" s="574"/>
      <c r="W347" s="570"/>
      <c r="X347" s="570"/>
      <c r="Y347" s="570"/>
      <c r="Z347" s="570"/>
      <c r="AA347" s="570"/>
      <c r="AB347" s="571"/>
      <c r="AC347" s="570"/>
      <c r="AD347" s="572">
        <f t="shared" si="30"/>
        <v>0</v>
      </c>
      <c r="AE347" s="573"/>
      <c r="AK347" s="80"/>
      <c r="AL347" s="88"/>
      <c r="AM347" s="88"/>
      <c r="AR347" s="14"/>
    </row>
    <row r="348" spans="1:44" x14ac:dyDescent="0.25">
      <c r="A348" s="547"/>
      <c r="B348" s="548"/>
      <c r="C348" s="549"/>
      <c r="D348" s="555"/>
      <c r="E348" s="548"/>
      <c r="F348" s="548"/>
      <c r="G348" s="548"/>
      <c r="H348" s="551"/>
      <c r="I348" s="552"/>
      <c r="J348" s="319"/>
      <c r="K348" s="319"/>
      <c r="L348" s="319"/>
      <c r="M348" s="92">
        <f t="shared" si="31"/>
        <v>0</v>
      </c>
      <c r="N348" s="459"/>
      <c r="O348" s="92">
        <f t="shared" si="32"/>
        <v>0</v>
      </c>
      <c r="P348" s="319"/>
      <c r="Q348" s="549"/>
      <c r="R348" s="549"/>
      <c r="S348" s="568">
        <f t="shared" si="33"/>
        <v>0</v>
      </c>
      <c r="T348" s="553"/>
      <c r="U348" s="85">
        <f t="shared" si="34"/>
        <v>6</v>
      </c>
      <c r="V348" s="574"/>
      <c r="W348" s="570"/>
      <c r="X348" s="570"/>
      <c r="Y348" s="570"/>
      <c r="Z348" s="570"/>
      <c r="AA348" s="570"/>
      <c r="AB348" s="571"/>
      <c r="AC348" s="570"/>
      <c r="AD348" s="572">
        <f t="shared" si="30"/>
        <v>0</v>
      </c>
      <c r="AE348" s="573"/>
      <c r="AK348" s="80"/>
      <c r="AL348" s="88"/>
      <c r="AM348" s="88"/>
      <c r="AR348" s="14"/>
    </row>
    <row r="349" spans="1:44" x14ac:dyDescent="0.25">
      <c r="A349" s="547"/>
      <c r="B349" s="548"/>
      <c r="C349" s="549"/>
      <c r="D349" s="555"/>
      <c r="E349" s="548"/>
      <c r="F349" s="548"/>
      <c r="G349" s="548"/>
      <c r="H349" s="551"/>
      <c r="I349" s="552"/>
      <c r="J349" s="319"/>
      <c r="K349" s="319"/>
      <c r="L349" s="319"/>
      <c r="M349" s="92">
        <f t="shared" si="31"/>
        <v>0</v>
      </c>
      <c r="N349" s="459"/>
      <c r="O349" s="92">
        <f t="shared" si="32"/>
        <v>0</v>
      </c>
      <c r="P349" s="319"/>
      <c r="Q349" s="549"/>
      <c r="R349" s="549"/>
      <c r="S349" s="568">
        <f t="shared" si="33"/>
        <v>0</v>
      </c>
      <c r="T349" s="553"/>
      <c r="U349" s="85">
        <f t="shared" si="34"/>
        <v>6</v>
      </c>
      <c r="V349" s="574"/>
      <c r="W349" s="570"/>
      <c r="X349" s="570"/>
      <c r="Y349" s="570"/>
      <c r="Z349" s="570"/>
      <c r="AA349" s="570"/>
      <c r="AB349" s="571"/>
      <c r="AC349" s="570"/>
      <c r="AD349" s="572">
        <f t="shared" si="30"/>
        <v>0</v>
      </c>
      <c r="AE349" s="573"/>
      <c r="AK349" s="80"/>
      <c r="AL349" s="88"/>
      <c r="AM349" s="88"/>
      <c r="AR349" s="14"/>
    </row>
    <row r="350" spans="1:44" x14ac:dyDescent="0.25">
      <c r="A350" s="547"/>
      <c r="B350" s="548"/>
      <c r="C350" s="549"/>
      <c r="D350" s="555"/>
      <c r="E350" s="548"/>
      <c r="F350" s="548"/>
      <c r="G350" s="548"/>
      <c r="H350" s="551"/>
      <c r="I350" s="552"/>
      <c r="J350" s="319"/>
      <c r="K350" s="319"/>
      <c r="L350" s="319"/>
      <c r="M350" s="92">
        <f t="shared" si="31"/>
        <v>0</v>
      </c>
      <c r="N350" s="459"/>
      <c r="O350" s="92">
        <f t="shared" si="32"/>
        <v>0</v>
      </c>
      <c r="P350" s="319"/>
      <c r="Q350" s="549"/>
      <c r="R350" s="549"/>
      <c r="S350" s="568">
        <f t="shared" si="33"/>
        <v>0</v>
      </c>
      <c r="T350" s="553"/>
      <c r="U350" s="85">
        <f t="shared" si="34"/>
        <v>6</v>
      </c>
      <c r="V350" s="574"/>
      <c r="W350" s="570"/>
      <c r="X350" s="570"/>
      <c r="Y350" s="570"/>
      <c r="Z350" s="570"/>
      <c r="AA350" s="570"/>
      <c r="AB350" s="571"/>
      <c r="AC350" s="570"/>
      <c r="AD350" s="572">
        <f t="shared" si="30"/>
        <v>0</v>
      </c>
      <c r="AE350" s="573"/>
      <c r="AK350" s="80"/>
      <c r="AL350" s="88"/>
      <c r="AM350" s="88"/>
      <c r="AR350" s="14"/>
    </row>
    <row r="351" spans="1:44" x14ac:dyDescent="0.25">
      <c r="A351" s="547"/>
      <c r="B351" s="548"/>
      <c r="C351" s="549"/>
      <c r="D351" s="555"/>
      <c r="E351" s="548"/>
      <c r="F351" s="548"/>
      <c r="G351" s="548"/>
      <c r="H351" s="551"/>
      <c r="I351" s="552"/>
      <c r="J351" s="319"/>
      <c r="K351" s="319"/>
      <c r="L351" s="319"/>
      <c r="M351" s="92">
        <f t="shared" si="31"/>
        <v>0</v>
      </c>
      <c r="N351" s="459"/>
      <c r="O351" s="92">
        <f t="shared" si="32"/>
        <v>0</v>
      </c>
      <c r="P351" s="319"/>
      <c r="Q351" s="549"/>
      <c r="R351" s="549"/>
      <c r="S351" s="568">
        <f t="shared" si="33"/>
        <v>0</v>
      </c>
      <c r="T351" s="553"/>
      <c r="U351" s="85">
        <f t="shared" si="34"/>
        <v>6</v>
      </c>
      <c r="V351" s="574"/>
      <c r="W351" s="570"/>
      <c r="X351" s="570"/>
      <c r="Y351" s="570"/>
      <c r="Z351" s="570"/>
      <c r="AA351" s="570"/>
      <c r="AB351" s="571"/>
      <c r="AC351" s="570"/>
      <c r="AD351" s="572">
        <f t="shared" si="30"/>
        <v>0</v>
      </c>
      <c r="AE351" s="573"/>
      <c r="AK351" s="80"/>
      <c r="AL351" s="88"/>
      <c r="AM351" s="88"/>
      <c r="AR351" s="14"/>
    </row>
    <row r="352" spans="1:44" x14ac:dyDescent="0.25">
      <c r="A352" s="547"/>
      <c r="B352" s="548"/>
      <c r="C352" s="549"/>
      <c r="D352" s="555"/>
      <c r="E352" s="548"/>
      <c r="F352" s="548"/>
      <c r="G352" s="548"/>
      <c r="H352" s="551"/>
      <c r="I352" s="552"/>
      <c r="J352" s="319"/>
      <c r="K352" s="319"/>
      <c r="L352" s="319"/>
      <c r="M352" s="92">
        <f t="shared" si="31"/>
        <v>0</v>
      </c>
      <c r="N352" s="459"/>
      <c r="O352" s="92">
        <f t="shared" si="32"/>
        <v>0</v>
      </c>
      <c r="P352" s="319"/>
      <c r="Q352" s="549"/>
      <c r="R352" s="549"/>
      <c r="S352" s="568">
        <f t="shared" si="33"/>
        <v>0</v>
      </c>
      <c r="T352" s="553"/>
      <c r="U352" s="85">
        <f t="shared" si="34"/>
        <v>6</v>
      </c>
      <c r="V352" s="574"/>
      <c r="W352" s="570"/>
      <c r="X352" s="570"/>
      <c r="Y352" s="570"/>
      <c r="Z352" s="570"/>
      <c r="AA352" s="570"/>
      <c r="AB352" s="571"/>
      <c r="AC352" s="570"/>
      <c r="AD352" s="572">
        <f t="shared" si="30"/>
        <v>0</v>
      </c>
      <c r="AE352" s="573"/>
      <c r="AK352" s="80"/>
      <c r="AL352" s="88"/>
      <c r="AM352" s="88"/>
      <c r="AR352" s="14"/>
    </row>
    <row r="353" spans="1:44" x14ac:dyDescent="0.25">
      <c r="A353" s="547"/>
      <c r="B353" s="548"/>
      <c r="C353" s="549"/>
      <c r="D353" s="555"/>
      <c r="E353" s="548"/>
      <c r="F353" s="548"/>
      <c r="G353" s="548"/>
      <c r="H353" s="551"/>
      <c r="I353" s="552"/>
      <c r="J353" s="319"/>
      <c r="K353" s="319"/>
      <c r="L353" s="319"/>
      <c r="M353" s="92">
        <f t="shared" si="31"/>
        <v>0</v>
      </c>
      <c r="N353" s="459"/>
      <c r="O353" s="92">
        <f t="shared" si="32"/>
        <v>0</v>
      </c>
      <c r="P353" s="319"/>
      <c r="Q353" s="549"/>
      <c r="R353" s="549"/>
      <c r="S353" s="568">
        <f t="shared" si="33"/>
        <v>0</v>
      </c>
      <c r="T353" s="553"/>
      <c r="U353" s="85">
        <f t="shared" si="34"/>
        <v>6</v>
      </c>
      <c r="V353" s="574"/>
      <c r="W353" s="570"/>
      <c r="X353" s="570"/>
      <c r="Y353" s="570"/>
      <c r="Z353" s="570"/>
      <c r="AA353" s="570"/>
      <c r="AB353" s="571"/>
      <c r="AC353" s="570"/>
      <c r="AD353" s="572">
        <f t="shared" si="30"/>
        <v>0</v>
      </c>
      <c r="AE353" s="573"/>
      <c r="AK353" s="80"/>
      <c r="AL353" s="88"/>
      <c r="AM353" s="88"/>
      <c r="AR353" s="14"/>
    </row>
    <row r="354" spans="1:44" x14ac:dyDescent="0.25">
      <c r="A354" s="547"/>
      <c r="B354" s="548"/>
      <c r="C354" s="549"/>
      <c r="D354" s="555"/>
      <c r="E354" s="548"/>
      <c r="F354" s="548"/>
      <c r="G354" s="548"/>
      <c r="H354" s="551"/>
      <c r="I354" s="552"/>
      <c r="J354" s="319"/>
      <c r="K354" s="319"/>
      <c r="L354" s="319"/>
      <c r="M354" s="92">
        <f t="shared" si="31"/>
        <v>0</v>
      </c>
      <c r="N354" s="459"/>
      <c r="O354" s="92">
        <f t="shared" si="32"/>
        <v>0</v>
      </c>
      <c r="P354" s="319"/>
      <c r="Q354" s="549"/>
      <c r="R354" s="549"/>
      <c r="S354" s="568">
        <f t="shared" si="33"/>
        <v>0</v>
      </c>
      <c r="T354" s="553"/>
      <c r="U354" s="85">
        <f t="shared" si="34"/>
        <v>6</v>
      </c>
      <c r="V354" s="574"/>
      <c r="W354" s="570"/>
      <c r="X354" s="570"/>
      <c r="Y354" s="570"/>
      <c r="Z354" s="570"/>
      <c r="AA354" s="570"/>
      <c r="AB354" s="571"/>
      <c r="AC354" s="570"/>
      <c r="AD354" s="572">
        <f t="shared" si="30"/>
        <v>0</v>
      </c>
      <c r="AE354" s="573"/>
      <c r="AK354" s="80"/>
      <c r="AL354" s="88"/>
      <c r="AM354" s="88"/>
      <c r="AR354" s="14"/>
    </row>
    <row r="355" spans="1:44" x14ac:dyDescent="0.25">
      <c r="A355" s="547"/>
      <c r="B355" s="548"/>
      <c r="C355" s="549"/>
      <c r="D355" s="555"/>
      <c r="E355" s="548"/>
      <c r="F355" s="548"/>
      <c r="G355" s="548"/>
      <c r="H355" s="551"/>
      <c r="I355" s="552"/>
      <c r="J355" s="319"/>
      <c r="K355" s="319"/>
      <c r="L355" s="319"/>
      <c r="M355" s="92">
        <f t="shared" si="31"/>
        <v>0</v>
      </c>
      <c r="N355" s="459"/>
      <c r="O355" s="92">
        <f t="shared" si="32"/>
        <v>0</v>
      </c>
      <c r="P355" s="319"/>
      <c r="Q355" s="549"/>
      <c r="R355" s="549"/>
      <c r="S355" s="568">
        <f t="shared" si="33"/>
        <v>0</v>
      </c>
      <c r="T355" s="553"/>
      <c r="U355" s="85">
        <f t="shared" si="34"/>
        <v>6</v>
      </c>
      <c r="V355" s="574"/>
      <c r="W355" s="570"/>
      <c r="X355" s="570"/>
      <c r="Y355" s="570"/>
      <c r="Z355" s="570"/>
      <c r="AA355" s="570"/>
      <c r="AB355" s="571"/>
      <c r="AC355" s="570"/>
      <c r="AD355" s="572">
        <f t="shared" si="30"/>
        <v>0</v>
      </c>
      <c r="AE355" s="573"/>
      <c r="AK355" s="80"/>
      <c r="AL355" s="88"/>
      <c r="AM355" s="88"/>
      <c r="AR355" s="14"/>
    </row>
    <row r="356" spans="1:44" x14ac:dyDescent="0.25">
      <c r="A356" s="547"/>
      <c r="B356" s="548"/>
      <c r="C356" s="549"/>
      <c r="D356" s="555"/>
      <c r="E356" s="548"/>
      <c r="F356" s="548"/>
      <c r="G356" s="548"/>
      <c r="H356" s="551"/>
      <c r="I356" s="552"/>
      <c r="J356" s="319"/>
      <c r="K356" s="319"/>
      <c r="L356" s="319"/>
      <c r="M356" s="92">
        <f t="shared" si="31"/>
        <v>0</v>
      </c>
      <c r="N356" s="459"/>
      <c r="O356" s="92">
        <f t="shared" si="32"/>
        <v>0</v>
      </c>
      <c r="P356" s="319"/>
      <c r="Q356" s="549"/>
      <c r="R356" s="549"/>
      <c r="S356" s="568">
        <f t="shared" si="33"/>
        <v>0</v>
      </c>
      <c r="T356" s="553"/>
      <c r="U356" s="85">
        <f t="shared" si="34"/>
        <v>6</v>
      </c>
      <c r="V356" s="574"/>
      <c r="W356" s="570"/>
      <c r="X356" s="570"/>
      <c r="Y356" s="570"/>
      <c r="Z356" s="570"/>
      <c r="AA356" s="570"/>
      <c r="AB356" s="571"/>
      <c r="AC356" s="570"/>
      <c r="AD356" s="572">
        <f t="shared" si="30"/>
        <v>0</v>
      </c>
      <c r="AE356" s="573"/>
      <c r="AK356" s="80"/>
      <c r="AL356" s="88"/>
      <c r="AM356" s="88"/>
      <c r="AR356" s="14"/>
    </row>
    <row r="357" spans="1:44" x14ac:dyDescent="0.25">
      <c r="A357" s="547"/>
      <c r="B357" s="548"/>
      <c r="C357" s="549"/>
      <c r="D357" s="555"/>
      <c r="E357" s="548"/>
      <c r="F357" s="548"/>
      <c r="G357" s="548"/>
      <c r="H357" s="551"/>
      <c r="I357" s="552"/>
      <c r="J357" s="319"/>
      <c r="K357" s="319"/>
      <c r="L357" s="319"/>
      <c r="M357" s="92">
        <f t="shared" si="31"/>
        <v>0</v>
      </c>
      <c r="N357" s="459"/>
      <c r="O357" s="92">
        <f t="shared" si="32"/>
        <v>0</v>
      </c>
      <c r="P357" s="319"/>
      <c r="Q357" s="549"/>
      <c r="R357" s="549"/>
      <c r="S357" s="568">
        <f t="shared" si="33"/>
        <v>0</v>
      </c>
      <c r="T357" s="553"/>
      <c r="U357" s="85">
        <f t="shared" si="34"/>
        <v>6</v>
      </c>
      <c r="V357" s="574"/>
      <c r="W357" s="570"/>
      <c r="X357" s="570"/>
      <c r="Y357" s="570"/>
      <c r="Z357" s="570"/>
      <c r="AA357" s="570"/>
      <c r="AB357" s="571"/>
      <c r="AC357" s="570"/>
      <c r="AD357" s="572">
        <f t="shared" si="30"/>
        <v>0</v>
      </c>
      <c r="AE357" s="573"/>
      <c r="AK357" s="80"/>
      <c r="AL357" s="88"/>
      <c r="AM357" s="88"/>
      <c r="AR357" s="14"/>
    </row>
    <row r="358" spans="1:44" x14ac:dyDescent="0.25">
      <c r="A358" s="547"/>
      <c r="B358" s="548"/>
      <c r="C358" s="549"/>
      <c r="D358" s="555"/>
      <c r="E358" s="548"/>
      <c r="F358" s="548"/>
      <c r="G358" s="548"/>
      <c r="H358" s="551"/>
      <c r="I358" s="552"/>
      <c r="J358" s="319"/>
      <c r="K358" s="319"/>
      <c r="L358" s="319"/>
      <c r="M358" s="92">
        <f t="shared" si="31"/>
        <v>0</v>
      </c>
      <c r="N358" s="459"/>
      <c r="O358" s="92">
        <f t="shared" si="32"/>
        <v>0</v>
      </c>
      <c r="P358" s="319"/>
      <c r="Q358" s="549"/>
      <c r="R358" s="549"/>
      <c r="S358" s="568">
        <f t="shared" si="33"/>
        <v>0</v>
      </c>
      <c r="T358" s="553"/>
      <c r="U358" s="85">
        <f t="shared" si="34"/>
        <v>6</v>
      </c>
      <c r="V358" s="574"/>
      <c r="W358" s="570"/>
      <c r="X358" s="570"/>
      <c r="Y358" s="570"/>
      <c r="Z358" s="570"/>
      <c r="AA358" s="570"/>
      <c r="AB358" s="571"/>
      <c r="AC358" s="570"/>
      <c r="AD358" s="572">
        <f t="shared" si="30"/>
        <v>0</v>
      </c>
      <c r="AE358" s="573"/>
      <c r="AK358" s="80"/>
      <c r="AL358" s="88"/>
      <c r="AM358" s="88"/>
      <c r="AR358" s="14"/>
    </row>
    <row r="359" spans="1:44" x14ac:dyDescent="0.25">
      <c r="A359" s="547"/>
      <c r="B359" s="548"/>
      <c r="C359" s="549"/>
      <c r="D359" s="555"/>
      <c r="E359" s="548"/>
      <c r="F359" s="548"/>
      <c r="G359" s="548"/>
      <c r="H359" s="551"/>
      <c r="I359" s="552"/>
      <c r="J359" s="319"/>
      <c r="K359" s="319"/>
      <c r="L359" s="319"/>
      <c r="M359" s="92">
        <f t="shared" si="31"/>
        <v>0</v>
      </c>
      <c r="N359" s="459"/>
      <c r="O359" s="92">
        <f t="shared" si="32"/>
        <v>0</v>
      </c>
      <c r="P359" s="319"/>
      <c r="Q359" s="549"/>
      <c r="R359" s="549"/>
      <c r="S359" s="568">
        <f t="shared" si="33"/>
        <v>0</v>
      </c>
      <c r="T359" s="553"/>
      <c r="U359" s="85">
        <f t="shared" si="34"/>
        <v>6</v>
      </c>
      <c r="V359" s="574"/>
      <c r="W359" s="570"/>
      <c r="X359" s="570"/>
      <c r="Y359" s="570"/>
      <c r="Z359" s="570"/>
      <c r="AA359" s="570"/>
      <c r="AB359" s="571"/>
      <c r="AC359" s="570"/>
      <c r="AD359" s="572">
        <f t="shared" si="30"/>
        <v>0</v>
      </c>
      <c r="AE359" s="573"/>
      <c r="AK359" s="80"/>
      <c r="AL359" s="88"/>
      <c r="AM359" s="88"/>
      <c r="AR359" s="14"/>
    </row>
    <row r="360" spans="1:44" x14ac:dyDescent="0.25">
      <c r="A360" s="547"/>
      <c r="B360" s="548"/>
      <c r="C360" s="549"/>
      <c r="D360" s="555"/>
      <c r="E360" s="548"/>
      <c r="F360" s="548"/>
      <c r="G360" s="548"/>
      <c r="H360" s="551"/>
      <c r="I360" s="552"/>
      <c r="J360" s="319"/>
      <c r="K360" s="319"/>
      <c r="L360" s="319"/>
      <c r="M360" s="92">
        <f t="shared" si="31"/>
        <v>0</v>
      </c>
      <c r="N360" s="459"/>
      <c r="O360" s="92">
        <f t="shared" si="32"/>
        <v>0</v>
      </c>
      <c r="P360" s="319"/>
      <c r="Q360" s="549"/>
      <c r="R360" s="549"/>
      <c r="S360" s="568">
        <f t="shared" si="33"/>
        <v>0</v>
      </c>
      <c r="T360" s="553"/>
      <c r="U360" s="85">
        <f t="shared" si="34"/>
        <v>6</v>
      </c>
      <c r="V360" s="574"/>
      <c r="W360" s="570"/>
      <c r="X360" s="570"/>
      <c r="Y360" s="570"/>
      <c r="Z360" s="570"/>
      <c r="AA360" s="570"/>
      <c r="AB360" s="571"/>
      <c r="AC360" s="570"/>
      <c r="AD360" s="572">
        <f t="shared" si="30"/>
        <v>0</v>
      </c>
      <c r="AE360" s="573"/>
      <c r="AK360" s="80"/>
      <c r="AL360" s="88"/>
      <c r="AM360" s="88"/>
      <c r="AR360" s="14"/>
    </row>
    <row r="361" spans="1:44" x14ac:dyDescent="0.25">
      <c r="A361" s="547"/>
      <c r="B361" s="548"/>
      <c r="C361" s="549"/>
      <c r="D361" s="555"/>
      <c r="E361" s="548"/>
      <c r="F361" s="548"/>
      <c r="G361" s="548"/>
      <c r="H361" s="551"/>
      <c r="I361" s="552"/>
      <c r="J361" s="319"/>
      <c r="K361" s="319"/>
      <c r="L361" s="319"/>
      <c r="M361" s="92">
        <f t="shared" si="31"/>
        <v>0</v>
      </c>
      <c r="N361" s="459"/>
      <c r="O361" s="92">
        <f t="shared" si="32"/>
        <v>0</v>
      </c>
      <c r="P361" s="319"/>
      <c r="Q361" s="549"/>
      <c r="R361" s="549"/>
      <c r="S361" s="568">
        <f t="shared" si="33"/>
        <v>0</v>
      </c>
      <c r="T361" s="553"/>
      <c r="U361" s="85">
        <f t="shared" si="34"/>
        <v>6</v>
      </c>
      <c r="V361" s="574"/>
      <c r="W361" s="570"/>
      <c r="X361" s="570"/>
      <c r="Y361" s="570"/>
      <c r="Z361" s="570"/>
      <c r="AA361" s="570"/>
      <c r="AB361" s="571"/>
      <c r="AC361" s="570"/>
      <c r="AD361" s="572">
        <f t="shared" si="30"/>
        <v>0</v>
      </c>
      <c r="AE361" s="573"/>
      <c r="AK361" s="80"/>
      <c r="AL361" s="88"/>
      <c r="AM361" s="88"/>
      <c r="AR361" s="14"/>
    </row>
    <row r="362" spans="1:44" x14ac:dyDescent="0.25">
      <c r="A362" s="547"/>
      <c r="B362" s="548"/>
      <c r="C362" s="549"/>
      <c r="D362" s="555"/>
      <c r="E362" s="548"/>
      <c r="F362" s="548"/>
      <c r="G362" s="548"/>
      <c r="H362" s="551"/>
      <c r="I362" s="552"/>
      <c r="J362" s="319"/>
      <c r="K362" s="319"/>
      <c r="L362" s="319"/>
      <c r="M362" s="92">
        <f t="shared" si="31"/>
        <v>0</v>
      </c>
      <c r="N362" s="459"/>
      <c r="O362" s="92">
        <f t="shared" si="32"/>
        <v>0</v>
      </c>
      <c r="P362" s="319"/>
      <c r="Q362" s="549"/>
      <c r="R362" s="549"/>
      <c r="S362" s="568">
        <f t="shared" si="33"/>
        <v>0</v>
      </c>
      <c r="T362" s="553"/>
      <c r="U362" s="85">
        <f t="shared" si="34"/>
        <v>6</v>
      </c>
      <c r="V362" s="574"/>
      <c r="W362" s="570"/>
      <c r="X362" s="570"/>
      <c r="Y362" s="570"/>
      <c r="Z362" s="570"/>
      <c r="AA362" s="570"/>
      <c r="AB362" s="571"/>
      <c r="AC362" s="570"/>
      <c r="AD362" s="572">
        <f t="shared" ref="AD362:AD425" si="35">IF(U362=6,S362,"")</f>
        <v>0</v>
      </c>
      <c r="AE362" s="573"/>
      <c r="AK362" s="80"/>
      <c r="AL362" s="88"/>
      <c r="AM362" s="88"/>
      <c r="AR362" s="14"/>
    </row>
    <row r="363" spans="1:44" x14ac:dyDescent="0.25">
      <c r="A363" s="547"/>
      <c r="B363" s="548"/>
      <c r="C363" s="549"/>
      <c r="D363" s="555"/>
      <c r="E363" s="548"/>
      <c r="F363" s="548"/>
      <c r="G363" s="548"/>
      <c r="H363" s="551"/>
      <c r="I363" s="552"/>
      <c r="J363" s="319"/>
      <c r="K363" s="319"/>
      <c r="L363" s="319"/>
      <c r="M363" s="92">
        <f t="shared" si="31"/>
        <v>0</v>
      </c>
      <c r="N363" s="459"/>
      <c r="O363" s="92">
        <f t="shared" si="32"/>
        <v>0</v>
      </c>
      <c r="P363" s="319"/>
      <c r="Q363" s="549"/>
      <c r="R363" s="549"/>
      <c r="S363" s="568">
        <f t="shared" si="33"/>
        <v>0</v>
      </c>
      <c r="T363" s="553"/>
      <c r="U363" s="85">
        <f t="shared" si="34"/>
        <v>6</v>
      </c>
      <c r="V363" s="574"/>
      <c r="W363" s="570"/>
      <c r="X363" s="570"/>
      <c r="Y363" s="570"/>
      <c r="Z363" s="570"/>
      <c r="AA363" s="570"/>
      <c r="AB363" s="571"/>
      <c r="AC363" s="570"/>
      <c r="AD363" s="572">
        <f t="shared" si="35"/>
        <v>0</v>
      </c>
      <c r="AE363" s="573"/>
      <c r="AK363" s="80"/>
      <c r="AL363" s="88"/>
      <c r="AM363" s="88"/>
      <c r="AR363" s="14"/>
    </row>
    <row r="364" spans="1:44" x14ac:dyDescent="0.25">
      <c r="A364" s="547"/>
      <c r="B364" s="548"/>
      <c r="C364" s="549"/>
      <c r="D364" s="555"/>
      <c r="E364" s="548"/>
      <c r="F364" s="548"/>
      <c r="G364" s="548"/>
      <c r="H364" s="551"/>
      <c r="I364" s="552"/>
      <c r="J364" s="319"/>
      <c r="K364" s="319"/>
      <c r="L364" s="319"/>
      <c r="M364" s="92">
        <f t="shared" si="31"/>
        <v>0</v>
      </c>
      <c r="N364" s="459"/>
      <c r="O364" s="92">
        <f t="shared" si="32"/>
        <v>0</v>
      </c>
      <c r="P364" s="319"/>
      <c r="Q364" s="549"/>
      <c r="R364" s="549"/>
      <c r="S364" s="568">
        <f t="shared" si="33"/>
        <v>0</v>
      </c>
      <c r="T364" s="553"/>
      <c r="U364" s="85">
        <f t="shared" si="34"/>
        <v>6</v>
      </c>
      <c r="V364" s="574"/>
      <c r="W364" s="570"/>
      <c r="X364" s="570"/>
      <c r="Y364" s="570"/>
      <c r="Z364" s="570"/>
      <c r="AA364" s="570"/>
      <c r="AB364" s="571"/>
      <c r="AC364" s="570"/>
      <c r="AD364" s="572">
        <f t="shared" si="35"/>
        <v>0</v>
      </c>
      <c r="AE364" s="573"/>
      <c r="AK364" s="80"/>
      <c r="AL364" s="88"/>
      <c r="AM364" s="88"/>
      <c r="AR364" s="14"/>
    </row>
    <row r="365" spans="1:44" x14ac:dyDescent="0.25">
      <c r="A365" s="547"/>
      <c r="B365" s="548"/>
      <c r="C365" s="549"/>
      <c r="D365" s="555"/>
      <c r="E365" s="548"/>
      <c r="F365" s="548"/>
      <c r="G365" s="548"/>
      <c r="H365" s="551"/>
      <c r="I365" s="552"/>
      <c r="J365" s="319"/>
      <c r="K365" s="319"/>
      <c r="L365" s="319"/>
      <c r="M365" s="92">
        <f t="shared" si="31"/>
        <v>0</v>
      </c>
      <c r="N365" s="459"/>
      <c r="O365" s="92">
        <f t="shared" si="32"/>
        <v>0</v>
      </c>
      <c r="P365" s="319"/>
      <c r="Q365" s="549"/>
      <c r="R365" s="549"/>
      <c r="S365" s="568">
        <f t="shared" si="33"/>
        <v>0</v>
      </c>
      <c r="T365" s="553"/>
      <c r="U365" s="85">
        <f t="shared" si="34"/>
        <v>6</v>
      </c>
      <c r="V365" s="574"/>
      <c r="W365" s="570"/>
      <c r="X365" s="570"/>
      <c r="Y365" s="570"/>
      <c r="Z365" s="570"/>
      <c r="AA365" s="570"/>
      <c r="AB365" s="571"/>
      <c r="AC365" s="570"/>
      <c r="AD365" s="572">
        <f t="shared" si="35"/>
        <v>0</v>
      </c>
      <c r="AE365" s="573"/>
      <c r="AK365" s="80"/>
      <c r="AL365" s="88"/>
      <c r="AM365" s="88"/>
      <c r="AR365" s="14"/>
    </row>
    <row r="366" spans="1:44" x14ac:dyDescent="0.25">
      <c r="A366" s="547"/>
      <c r="B366" s="548"/>
      <c r="C366" s="549"/>
      <c r="D366" s="555"/>
      <c r="E366" s="548"/>
      <c r="F366" s="548"/>
      <c r="G366" s="548"/>
      <c r="H366" s="551"/>
      <c r="I366" s="552"/>
      <c r="J366" s="319"/>
      <c r="K366" s="319"/>
      <c r="L366" s="319"/>
      <c r="M366" s="92">
        <f t="shared" si="31"/>
        <v>0</v>
      </c>
      <c r="N366" s="459"/>
      <c r="O366" s="92">
        <f t="shared" si="32"/>
        <v>0</v>
      </c>
      <c r="P366" s="319"/>
      <c r="Q366" s="549"/>
      <c r="R366" s="549"/>
      <c r="S366" s="568">
        <f t="shared" si="33"/>
        <v>0</v>
      </c>
      <c r="T366" s="553"/>
      <c r="U366" s="85">
        <f t="shared" si="34"/>
        <v>6</v>
      </c>
      <c r="V366" s="574"/>
      <c r="W366" s="570"/>
      <c r="X366" s="570"/>
      <c r="Y366" s="570"/>
      <c r="Z366" s="570"/>
      <c r="AA366" s="570"/>
      <c r="AB366" s="571"/>
      <c r="AC366" s="570"/>
      <c r="AD366" s="572">
        <f t="shared" si="35"/>
        <v>0</v>
      </c>
      <c r="AE366" s="573"/>
      <c r="AK366" s="80"/>
      <c r="AL366" s="88"/>
      <c r="AM366" s="88"/>
      <c r="AR366" s="14"/>
    </row>
    <row r="367" spans="1:44" x14ac:dyDescent="0.25">
      <c r="A367" s="547"/>
      <c r="B367" s="548"/>
      <c r="C367" s="549"/>
      <c r="D367" s="555"/>
      <c r="E367" s="548"/>
      <c r="F367" s="548"/>
      <c r="G367" s="548"/>
      <c r="H367" s="551"/>
      <c r="I367" s="552"/>
      <c r="J367" s="319"/>
      <c r="K367" s="319"/>
      <c r="L367" s="319"/>
      <c r="M367" s="92">
        <f t="shared" si="31"/>
        <v>0</v>
      </c>
      <c r="N367" s="459"/>
      <c r="O367" s="92">
        <f t="shared" si="32"/>
        <v>0</v>
      </c>
      <c r="P367" s="319"/>
      <c r="Q367" s="549"/>
      <c r="R367" s="549"/>
      <c r="S367" s="568">
        <f t="shared" si="33"/>
        <v>0</v>
      </c>
      <c r="T367" s="553"/>
      <c r="U367" s="85">
        <f t="shared" si="34"/>
        <v>6</v>
      </c>
      <c r="V367" s="574"/>
      <c r="W367" s="570"/>
      <c r="X367" s="570"/>
      <c r="Y367" s="570"/>
      <c r="Z367" s="570"/>
      <c r="AA367" s="570"/>
      <c r="AB367" s="571"/>
      <c r="AC367" s="570"/>
      <c r="AD367" s="572">
        <f t="shared" si="35"/>
        <v>0</v>
      </c>
      <c r="AE367" s="573"/>
      <c r="AK367" s="80"/>
      <c r="AL367" s="88"/>
      <c r="AM367" s="88"/>
      <c r="AR367" s="14"/>
    </row>
    <row r="368" spans="1:44" x14ac:dyDescent="0.25">
      <c r="A368" s="547"/>
      <c r="B368" s="548"/>
      <c r="C368" s="549"/>
      <c r="D368" s="555"/>
      <c r="E368" s="548"/>
      <c r="F368" s="548"/>
      <c r="G368" s="548"/>
      <c r="H368" s="551"/>
      <c r="I368" s="552"/>
      <c r="J368" s="319"/>
      <c r="K368" s="319"/>
      <c r="L368" s="319"/>
      <c r="M368" s="92">
        <f t="shared" si="31"/>
        <v>0</v>
      </c>
      <c r="N368" s="459"/>
      <c r="O368" s="92">
        <f t="shared" si="32"/>
        <v>0</v>
      </c>
      <c r="P368" s="319"/>
      <c r="Q368" s="549"/>
      <c r="R368" s="549"/>
      <c r="S368" s="568">
        <f t="shared" si="33"/>
        <v>0</v>
      </c>
      <c r="T368" s="553"/>
      <c r="U368" s="85">
        <f t="shared" si="34"/>
        <v>6</v>
      </c>
      <c r="V368" s="574"/>
      <c r="W368" s="570"/>
      <c r="X368" s="570"/>
      <c r="Y368" s="570"/>
      <c r="Z368" s="570"/>
      <c r="AA368" s="570"/>
      <c r="AB368" s="571"/>
      <c r="AC368" s="570"/>
      <c r="AD368" s="572">
        <f t="shared" si="35"/>
        <v>0</v>
      </c>
      <c r="AE368" s="573"/>
      <c r="AK368" s="80"/>
      <c r="AL368" s="88"/>
      <c r="AM368" s="88"/>
      <c r="AR368" s="14"/>
    </row>
    <row r="369" spans="1:44" x14ac:dyDescent="0.25">
      <c r="A369" s="547"/>
      <c r="B369" s="548"/>
      <c r="C369" s="549"/>
      <c r="D369" s="555"/>
      <c r="E369" s="548"/>
      <c r="F369" s="548"/>
      <c r="G369" s="548"/>
      <c r="H369" s="551"/>
      <c r="I369" s="552"/>
      <c r="J369" s="319"/>
      <c r="K369" s="319"/>
      <c r="L369" s="319"/>
      <c r="M369" s="92">
        <f t="shared" si="31"/>
        <v>0</v>
      </c>
      <c r="N369" s="459"/>
      <c r="O369" s="92">
        <f t="shared" si="32"/>
        <v>0</v>
      </c>
      <c r="P369" s="319"/>
      <c r="Q369" s="549"/>
      <c r="R369" s="549"/>
      <c r="S369" s="568">
        <f t="shared" si="33"/>
        <v>0</v>
      </c>
      <c r="T369" s="553"/>
      <c r="U369" s="85">
        <f t="shared" si="34"/>
        <v>6</v>
      </c>
      <c r="V369" s="574"/>
      <c r="W369" s="570"/>
      <c r="X369" s="570"/>
      <c r="Y369" s="570"/>
      <c r="Z369" s="570"/>
      <c r="AA369" s="570"/>
      <c r="AB369" s="571"/>
      <c r="AC369" s="570"/>
      <c r="AD369" s="572">
        <f t="shared" si="35"/>
        <v>0</v>
      </c>
      <c r="AE369" s="573"/>
      <c r="AK369" s="80"/>
      <c r="AL369" s="88"/>
      <c r="AM369" s="88"/>
      <c r="AR369" s="14"/>
    </row>
    <row r="370" spans="1:44" x14ac:dyDescent="0.25">
      <c r="A370" s="547"/>
      <c r="B370" s="548"/>
      <c r="C370" s="549"/>
      <c r="D370" s="555"/>
      <c r="E370" s="548"/>
      <c r="F370" s="548"/>
      <c r="G370" s="548"/>
      <c r="H370" s="551"/>
      <c r="I370" s="552"/>
      <c r="J370" s="319"/>
      <c r="K370" s="319"/>
      <c r="L370" s="319"/>
      <c r="M370" s="92">
        <f t="shared" si="31"/>
        <v>0</v>
      </c>
      <c r="N370" s="459"/>
      <c r="O370" s="92">
        <f t="shared" si="32"/>
        <v>0</v>
      </c>
      <c r="P370" s="319"/>
      <c r="Q370" s="549"/>
      <c r="R370" s="549"/>
      <c r="S370" s="568">
        <f t="shared" si="33"/>
        <v>0</v>
      </c>
      <c r="T370" s="553"/>
      <c r="U370" s="85">
        <f t="shared" si="34"/>
        <v>6</v>
      </c>
      <c r="V370" s="574"/>
      <c r="W370" s="570"/>
      <c r="X370" s="570"/>
      <c r="Y370" s="570"/>
      <c r="Z370" s="570"/>
      <c r="AA370" s="570"/>
      <c r="AB370" s="571"/>
      <c r="AC370" s="570"/>
      <c r="AD370" s="572">
        <f t="shared" si="35"/>
        <v>0</v>
      </c>
      <c r="AE370" s="573"/>
      <c r="AK370" s="80"/>
      <c r="AL370" s="88"/>
      <c r="AM370" s="88"/>
      <c r="AR370" s="14"/>
    </row>
    <row r="371" spans="1:44" x14ac:dyDescent="0.25">
      <c r="A371" s="547"/>
      <c r="B371" s="548"/>
      <c r="C371" s="549"/>
      <c r="D371" s="555"/>
      <c r="E371" s="548"/>
      <c r="F371" s="548"/>
      <c r="G371" s="548"/>
      <c r="H371" s="551"/>
      <c r="I371" s="552"/>
      <c r="J371" s="319"/>
      <c r="K371" s="319"/>
      <c r="L371" s="319"/>
      <c r="M371" s="92">
        <f t="shared" si="31"/>
        <v>0</v>
      </c>
      <c r="N371" s="459"/>
      <c r="O371" s="92">
        <f t="shared" si="32"/>
        <v>0</v>
      </c>
      <c r="P371" s="319"/>
      <c r="Q371" s="549"/>
      <c r="R371" s="549"/>
      <c r="S371" s="568">
        <f t="shared" si="33"/>
        <v>0</v>
      </c>
      <c r="T371" s="553"/>
      <c r="U371" s="85">
        <f t="shared" si="34"/>
        <v>6</v>
      </c>
      <c r="V371" s="574"/>
      <c r="W371" s="570"/>
      <c r="X371" s="570"/>
      <c r="Y371" s="570"/>
      <c r="Z371" s="570"/>
      <c r="AA371" s="570"/>
      <c r="AB371" s="571"/>
      <c r="AC371" s="570"/>
      <c r="AD371" s="572">
        <f t="shared" si="35"/>
        <v>0</v>
      </c>
      <c r="AE371" s="573"/>
      <c r="AK371" s="80"/>
      <c r="AL371" s="88"/>
      <c r="AM371" s="88"/>
      <c r="AR371" s="14"/>
    </row>
    <row r="372" spans="1:44" x14ac:dyDescent="0.25">
      <c r="A372" s="547"/>
      <c r="B372" s="548"/>
      <c r="C372" s="549"/>
      <c r="D372" s="555"/>
      <c r="E372" s="548"/>
      <c r="F372" s="548"/>
      <c r="G372" s="548"/>
      <c r="H372" s="551"/>
      <c r="I372" s="552"/>
      <c r="J372" s="319"/>
      <c r="K372" s="319"/>
      <c r="L372" s="319"/>
      <c r="M372" s="92">
        <f t="shared" si="31"/>
        <v>0</v>
      </c>
      <c r="N372" s="459"/>
      <c r="O372" s="92">
        <f t="shared" si="32"/>
        <v>0</v>
      </c>
      <c r="P372" s="319"/>
      <c r="Q372" s="549"/>
      <c r="R372" s="549"/>
      <c r="S372" s="568">
        <f t="shared" si="33"/>
        <v>0</v>
      </c>
      <c r="T372" s="553"/>
      <c r="U372" s="85">
        <f t="shared" si="34"/>
        <v>6</v>
      </c>
      <c r="V372" s="574"/>
      <c r="W372" s="570"/>
      <c r="X372" s="570"/>
      <c r="Y372" s="570"/>
      <c r="Z372" s="570"/>
      <c r="AA372" s="570"/>
      <c r="AB372" s="571"/>
      <c r="AC372" s="570"/>
      <c r="AD372" s="572">
        <f t="shared" si="35"/>
        <v>0</v>
      </c>
      <c r="AE372" s="573"/>
      <c r="AK372" s="80"/>
      <c r="AL372" s="88"/>
      <c r="AM372" s="88"/>
      <c r="AR372" s="14"/>
    </row>
    <row r="373" spans="1:44" x14ac:dyDescent="0.25">
      <c r="A373" s="547"/>
      <c r="B373" s="548"/>
      <c r="C373" s="549"/>
      <c r="D373" s="555"/>
      <c r="E373" s="548"/>
      <c r="F373" s="548"/>
      <c r="G373" s="548"/>
      <c r="H373" s="551"/>
      <c r="I373" s="552"/>
      <c r="J373" s="319"/>
      <c r="K373" s="319"/>
      <c r="L373" s="319"/>
      <c r="M373" s="92">
        <f t="shared" si="31"/>
        <v>0</v>
      </c>
      <c r="N373" s="459"/>
      <c r="O373" s="92">
        <f t="shared" si="32"/>
        <v>0</v>
      </c>
      <c r="P373" s="319"/>
      <c r="Q373" s="549"/>
      <c r="R373" s="549"/>
      <c r="S373" s="568">
        <f t="shared" si="33"/>
        <v>0</v>
      </c>
      <c r="T373" s="553"/>
      <c r="U373" s="85">
        <f t="shared" si="34"/>
        <v>6</v>
      </c>
      <c r="V373" s="574"/>
      <c r="W373" s="570"/>
      <c r="X373" s="570"/>
      <c r="Y373" s="570"/>
      <c r="Z373" s="570"/>
      <c r="AA373" s="570"/>
      <c r="AB373" s="571"/>
      <c r="AC373" s="570"/>
      <c r="AD373" s="572">
        <f t="shared" si="35"/>
        <v>0</v>
      </c>
      <c r="AE373" s="573"/>
      <c r="AK373" s="80"/>
      <c r="AL373" s="88"/>
      <c r="AM373" s="88"/>
      <c r="AR373" s="14"/>
    </row>
    <row r="374" spans="1:44" x14ac:dyDescent="0.25">
      <c r="A374" s="547"/>
      <c r="B374" s="548"/>
      <c r="C374" s="549"/>
      <c r="D374" s="555"/>
      <c r="E374" s="548"/>
      <c r="F374" s="548"/>
      <c r="G374" s="548"/>
      <c r="H374" s="551"/>
      <c r="I374" s="552"/>
      <c r="J374" s="319"/>
      <c r="K374" s="319"/>
      <c r="L374" s="319"/>
      <c r="M374" s="92">
        <f t="shared" si="31"/>
        <v>0</v>
      </c>
      <c r="N374" s="459"/>
      <c r="O374" s="92">
        <f t="shared" si="32"/>
        <v>0</v>
      </c>
      <c r="P374" s="319"/>
      <c r="Q374" s="549"/>
      <c r="R374" s="549"/>
      <c r="S374" s="568">
        <f t="shared" si="33"/>
        <v>0</v>
      </c>
      <c r="T374" s="553"/>
      <c r="U374" s="85">
        <f t="shared" si="34"/>
        <v>6</v>
      </c>
      <c r="V374" s="574"/>
      <c r="W374" s="570"/>
      <c r="X374" s="570"/>
      <c r="Y374" s="570"/>
      <c r="Z374" s="570"/>
      <c r="AA374" s="570"/>
      <c r="AB374" s="571"/>
      <c r="AC374" s="570"/>
      <c r="AD374" s="572">
        <f t="shared" si="35"/>
        <v>0</v>
      </c>
      <c r="AE374" s="573"/>
      <c r="AK374" s="80"/>
      <c r="AL374" s="88"/>
      <c r="AM374" s="88"/>
      <c r="AR374" s="14"/>
    </row>
    <row r="375" spans="1:44" x14ac:dyDescent="0.25">
      <c r="A375" s="547"/>
      <c r="B375" s="548"/>
      <c r="C375" s="549"/>
      <c r="D375" s="555"/>
      <c r="E375" s="548"/>
      <c r="F375" s="548"/>
      <c r="G375" s="548"/>
      <c r="H375" s="551"/>
      <c r="I375" s="552"/>
      <c r="J375" s="319"/>
      <c r="K375" s="319"/>
      <c r="L375" s="319"/>
      <c r="M375" s="92">
        <f t="shared" si="31"/>
        <v>0</v>
      </c>
      <c r="N375" s="459"/>
      <c r="O375" s="92">
        <f t="shared" si="32"/>
        <v>0</v>
      </c>
      <c r="P375" s="319"/>
      <c r="Q375" s="549"/>
      <c r="R375" s="549"/>
      <c r="S375" s="568">
        <f t="shared" si="33"/>
        <v>0</v>
      </c>
      <c r="T375" s="553"/>
      <c r="U375" s="85">
        <f t="shared" si="34"/>
        <v>6</v>
      </c>
      <c r="V375" s="574"/>
      <c r="W375" s="570"/>
      <c r="X375" s="570"/>
      <c r="Y375" s="570"/>
      <c r="Z375" s="570"/>
      <c r="AA375" s="570"/>
      <c r="AB375" s="571"/>
      <c r="AC375" s="570"/>
      <c r="AD375" s="572">
        <f t="shared" si="35"/>
        <v>0</v>
      </c>
      <c r="AE375" s="573"/>
      <c r="AK375" s="80"/>
      <c r="AL375" s="88"/>
      <c r="AM375" s="88"/>
      <c r="AR375" s="14"/>
    </row>
    <row r="376" spans="1:44" x14ac:dyDescent="0.25">
      <c r="A376" s="547"/>
      <c r="B376" s="548"/>
      <c r="C376" s="549"/>
      <c r="D376" s="555"/>
      <c r="E376" s="548"/>
      <c r="F376" s="548"/>
      <c r="G376" s="548"/>
      <c r="H376" s="551"/>
      <c r="I376" s="552"/>
      <c r="J376" s="319"/>
      <c r="K376" s="319"/>
      <c r="L376" s="319"/>
      <c r="M376" s="92">
        <f t="shared" si="31"/>
        <v>0</v>
      </c>
      <c r="N376" s="459"/>
      <c r="O376" s="92">
        <f t="shared" si="32"/>
        <v>0</v>
      </c>
      <c r="P376" s="319"/>
      <c r="Q376" s="549"/>
      <c r="R376" s="549"/>
      <c r="S376" s="568">
        <f t="shared" si="33"/>
        <v>0</v>
      </c>
      <c r="T376" s="553"/>
      <c r="U376" s="85">
        <f t="shared" si="34"/>
        <v>6</v>
      </c>
      <c r="V376" s="574"/>
      <c r="W376" s="570"/>
      <c r="X376" s="570"/>
      <c r="Y376" s="570"/>
      <c r="Z376" s="570"/>
      <c r="AA376" s="570"/>
      <c r="AB376" s="571"/>
      <c r="AC376" s="570"/>
      <c r="AD376" s="572">
        <f t="shared" si="35"/>
        <v>0</v>
      </c>
      <c r="AE376" s="573"/>
      <c r="AK376" s="80"/>
      <c r="AL376" s="88"/>
      <c r="AM376" s="88"/>
      <c r="AR376" s="14"/>
    </row>
    <row r="377" spans="1:44" x14ac:dyDescent="0.25">
      <c r="A377" s="547"/>
      <c r="B377" s="548"/>
      <c r="C377" s="549"/>
      <c r="D377" s="555"/>
      <c r="E377" s="548"/>
      <c r="F377" s="548"/>
      <c r="G377" s="548"/>
      <c r="H377" s="551"/>
      <c r="I377" s="552"/>
      <c r="J377" s="319"/>
      <c r="K377" s="319"/>
      <c r="L377" s="319"/>
      <c r="M377" s="92">
        <f t="shared" si="31"/>
        <v>0</v>
      </c>
      <c r="N377" s="459"/>
      <c r="O377" s="92">
        <f t="shared" si="32"/>
        <v>0</v>
      </c>
      <c r="P377" s="319"/>
      <c r="Q377" s="549"/>
      <c r="R377" s="549"/>
      <c r="S377" s="568">
        <f t="shared" si="33"/>
        <v>0</v>
      </c>
      <c r="T377" s="553"/>
      <c r="U377" s="85">
        <f t="shared" si="34"/>
        <v>6</v>
      </c>
      <c r="V377" s="574"/>
      <c r="W377" s="570"/>
      <c r="X377" s="570"/>
      <c r="Y377" s="570"/>
      <c r="Z377" s="570"/>
      <c r="AA377" s="570"/>
      <c r="AB377" s="571"/>
      <c r="AC377" s="570"/>
      <c r="AD377" s="572">
        <f t="shared" si="35"/>
        <v>0</v>
      </c>
      <c r="AE377" s="573"/>
      <c r="AK377" s="80"/>
      <c r="AL377" s="88"/>
      <c r="AM377" s="88"/>
      <c r="AR377" s="14"/>
    </row>
    <row r="378" spans="1:44" x14ac:dyDescent="0.25">
      <c r="A378" s="547"/>
      <c r="B378" s="548"/>
      <c r="C378" s="549"/>
      <c r="D378" s="555"/>
      <c r="E378" s="548"/>
      <c r="F378" s="548"/>
      <c r="G378" s="548"/>
      <c r="H378" s="551"/>
      <c r="I378" s="552"/>
      <c r="J378" s="319"/>
      <c r="K378" s="319"/>
      <c r="L378" s="319"/>
      <c r="M378" s="92">
        <f t="shared" si="31"/>
        <v>0</v>
      </c>
      <c r="N378" s="459"/>
      <c r="O378" s="92">
        <f t="shared" si="32"/>
        <v>0</v>
      </c>
      <c r="P378" s="319"/>
      <c r="Q378" s="549"/>
      <c r="R378" s="549"/>
      <c r="S378" s="568">
        <f t="shared" si="33"/>
        <v>0</v>
      </c>
      <c r="T378" s="553"/>
      <c r="U378" s="85">
        <f t="shared" si="34"/>
        <v>6</v>
      </c>
      <c r="V378" s="574"/>
      <c r="W378" s="570"/>
      <c r="X378" s="570"/>
      <c r="Y378" s="570"/>
      <c r="Z378" s="570"/>
      <c r="AA378" s="570"/>
      <c r="AB378" s="571"/>
      <c r="AC378" s="570"/>
      <c r="AD378" s="572">
        <f t="shared" si="35"/>
        <v>0</v>
      </c>
      <c r="AE378" s="573"/>
      <c r="AK378" s="80"/>
      <c r="AL378" s="88"/>
      <c r="AM378" s="88"/>
      <c r="AR378" s="14"/>
    </row>
    <row r="379" spans="1:44" x14ac:dyDescent="0.25">
      <c r="A379" s="547"/>
      <c r="B379" s="548"/>
      <c r="C379" s="549"/>
      <c r="D379" s="555"/>
      <c r="E379" s="548"/>
      <c r="F379" s="548"/>
      <c r="G379" s="548"/>
      <c r="H379" s="551"/>
      <c r="I379" s="552"/>
      <c r="J379" s="319"/>
      <c r="K379" s="319"/>
      <c r="L379" s="319"/>
      <c r="M379" s="92">
        <f t="shared" si="31"/>
        <v>0</v>
      </c>
      <c r="N379" s="459"/>
      <c r="O379" s="92">
        <f t="shared" si="32"/>
        <v>0</v>
      </c>
      <c r="P379" s="319"/>
      <c r="Q379" s="549"/>
      <c r="R379" s="549"/>
      <c r="S379" s="568">
        <f t="shared" si="33"/>
        <v>0</v>
      </c>
      <c r="T379" s="553"/>
      <c r="U379" s="85">
        <f t="shared" si="34"/>
        <v>6</v>
      </c>
      <c r="V379" s="574"/>
      <c r="W379" s="570"/>
      <c r="X379" s="570"/>
      <c r="Y379" s="570"/>
      <c r="Z379" s="570"/>
      <c r="AA379" s="570"/>
      <c r="AB379" s="571"/>
      <c r="AC379" s="570"/>
      <c r="AD379" s="572">
        <f t="shared" si="35"/>
        <v>0</v>
      </c>
      <c r="AE379" s="573"/>
      <c r="AK379" s="80"/>
      <c r="AL379" s="88"/>
      <c r="AM379" s="88"/>
      <c r="AR379" s="14"/>
    </row>
    <row r="380" spans="1:44" x14ac:dyDescent="0.25">
      <c r="A380" s="547"/>
      <c r="B380" s="548"/>
      <c r="C380" s="549"/>
      <c r="D380" s="555"/>
      <c r="E380" s="548"/>
      <c r="F380" s="548"/>
      <c r="G380" s="548"/>
      <c r="H380" s="551"/>
      <c r="I380" s="552"/>
      <c r="J380" s="319"/>
      <c r="K380" s="319"/>
      <c r="L380" s="319"/>
      <c r="M380" s="92">
        <f t="shared" si="31"/>
        <v>0</v>
      </c>
      <c r="N380" s="459"/>
      <c r="O380" s="92">
        <f t="shared" si="32"/>
        <v>0</v>
      </c>
      <c r="P380" s="319"/>
      <c r="Q380" s="549"/>
      <c r="R380" s="549"/>
      <c r="S380" s="568">
        <f t="shared" si="33"/>
        <v>0</v>
      </c>
      <c r="T380" s="553"/>
      <c r="U380" s="85">
        <f t="shared" si="34"/>
        <v>6</v>
      </c>
      <c r="V380" s="574"/>
      <c r="W380" s="570"/>
      <c r="X380" s="570"/>
      <c r="Y380" s="570"/>
      <c r="Z380" s="570"/>
      <c r="AA380" s="570"/>
      <c r="AB380" s="571"/>
      <c r="AC380" s="570"/>
      <c r="AD380" s="572">
        <f t="shared" si="35"/>
        <v>0</v>
      </c>
      <c r="AE380" s="573"/>
      <c r="AK380" s="80"/>
      <c r="AL380" s="88"/>
      <c r="AM380" s="88"/>
      <c r="AR380" s="14"/>
    </row>
    <row r="381" spans="1:44" x14ac:dyDescent="0.25">
      <c r="A381" s="547"/>
      <c r="B381" s="548"/>
      <c r="C381" s="549"/>
      <c r="D381" s="555"/>
      <c r="E381" s="548"/>
      <c r="F381" s="548"/>
      <c r="G381" s="548"/>
      <c r="H381" s="551"/>
      <c r="I381" s="552"/>
      <c r="J381" s="319"/>
      <c r="K381" s="319"/>
      <c r="L381" s="319"/>
      <c r="M381" s="92">
        <f t="shared" si="31"/>
        <v>0</v>
      </c>
      <c r="N381" s="459"/>
      <c r="O381" s="92">
        <f t="shared" si="32"/>
        <v>0</v>
      </c>
      <c r="P381" s="319"/>
      <c r="Q381" s="549"/>
      <c r="R381" s="549"/>
      <c r="S381" s="568">
        <f t="shared" si="33"/>
        <v>0</v>
      </c>
      <c r="T381" s="553"/>
      <c r="U381" s="85">
        <f t="shared" si="34"/>
        <v>6</v>
      </c>
      <c r="V381" s="574"/>
      <c r="W381" s="570"/>
      <c r="X381" s="570"/>
      <c r="Y381" s="570"/>
      <c r="Z381" s="570"/>
      <c r="AA381" s="570"/>
      <c r="AB381" s="571"/>
      <c r="AC381" s="570"/>
      <c r="AD381" s="572">
        <f t="shared" si="35"/>
        <v>0</v>
      </c>
      <c r="AE381" s="573"/>
      <c r="AK381" s="80"/>
      <c r="AL381" s="88"/>
      <c r="AM381" s="88"/>
      <c r="AR381" s="14"/>
    </row>
    <row r="382" spans="1:44" x14ac:dyDescent="0.25">
      <c r="A382" s="547"/>
      <c r="B382" s="548"/>
      <c r="C382" s="549"/>
      <c r="D382" s="555"/>
      <c r="E382" s="548"/>
      <c r="F382" s="548"/>
      <c r="G382" s="548"/>
      <c r="H382" s="551"/>
      <c r="I382" s="552"/>
      <c r="J382" s="319"/>
      <c r="K382" s="319"/>
      <c r="L382" s="319"/>
      <c r="M382" s="92">
        <f t="shared" si="31"/>
        <v>0</v>
      </c>
      <c r="N382" s="459"/>
      <c r="O382" s="92">
        <f t="shared" si="32"/>
        <v>0</v>
      </c>
      <c r="P382" s="319"/>
      <c r="Q382" s="549"/>
      <c r="R382" s="549"/>
      <c r="S382" s="568">
        <f t="shared" si="33"/>
        <v>0</v>
      </c>
      <c r="T382" s="553"/>
      <c r="U382" s="85">
        <f t="shared" si="34"/>
        <v>6</v>
      </c>
      <c r="V382" s="574"/>
      <c r="W382" s="570"/>
      <c r="X382" s="570"/>
      <c r="Y382" s="570"/>
      <c r="Z382" s="570"/>
      <c r="AA382" s="570"/>
      <c r="AB382" s="571"/>
      <c r="AC382" s="570"/>
      <c r="AD382" s="572">
        <f t="shared" si="35"/>
        <v>0</v>
      </c>
      <c r="AE382" s="573"/>
      <c r="AK382" s="80"/>
      <c r="AL382" s="88"/>
      <c r="AM382" s="88"/>
      <c r="AR382" s="14"/>
    </row>
    <row r="383" spans="1:44" x14ac:dyDescent="0.25">
      <c r="A383" s="547"/>
      <c r="B383" s="548"/>
      <c r="C383" s="549"/>
      <c r="D383" s="555"/>
      <c r="E383" s="548"/>
      <c r="F383" s="548"/>
      <c r="G383" s="548"/>
      <c r="H383" s="551"/>
      <c r="I383" s="552"/>
      <c r="J383" s="319"/>
      <c r="K383" s="319"/>
      <c r="L383" s="319"/>
      <c r="M383" s="92">
        <f t="shared" si="31"/>
        <v>0</v>
      </c>
      <c r="N383" s="459"/>
      <c r="O383" s="92">
        <f t="shared" si="32"/>
        <v>0</v>
      </c>
      <c r="P383" s="319"/>
      <c r="Q383" s="549"/>
      <c r="R383" s="549"/>
      <c r="S383" s="568">
        <f t="shared" si="33"/>
        <v>0</v>
      </c>
      <c r="T383" s="553"/>
      <c r="U383" s="85">
        <f t="shared" si="34"/>
        <v>6</v>
      </c>
      <c r="V383" s="574"/>
      <c r="W383" s="570"/>
      <c r="X383" s="570"/>
      <c r="Y383" s="570"/>
      <c r="Z383" s="570"/>
      <c r="AA383" s="570"/>
      <c r="AB383" s="571"/>
      <c r="AC383" s="570"/>
      <c r="AD383" s="572">
        <f t="shared" si="35"/>
        <v>0</v>
      </c>
      <c r="AE383" s="573"/>
      <c r="AK383" s="80"/>
      <c r="AL383" s="88"/>
      <c r="AM383" s="88"/>
      <c r="AR383" s="14"/>
    </row>
    <row r="384" spans="1:44" x14ac:dyDescent="0.25">
      <c r="A384" s="547"/>
      <c r="B384" s="548"/>
      <c r="C384" s="549"/>
      <c r="D384" s="555"/>
      <c r="E384" s="548"/>
      <c r="F384" s="548"/>
      <c r="G384" s="548"/>
      <c r="H384" s="551"/>
      <c r="I384" s="552"/>
      <c r="J384" s="319"/>
      <c r="K384" s="319"/>
      <c r="L384" s="319"/>
      <c r="M384" s="92">
        <f t="shared" si="31"/>
        <v>0</v>
      </c>
      <c r="N384" s="459"/>
      <c r="O384" s="92">
        <f t="shared" si="32"/>
        <v>0</v>
      </c>
      <c r="P384" s="319"/>
      <c r="Q384" s="549"/>
      <c r="R384" s="549"/>
      <c r="S384" s="568">
        <f t="shared" si="33"/>
        <v>0</v>
      </c>
      <c r="T384" s="553"/>
      <c r="U384" s="85">
        <f t="shared" si="34"/>
        <v>6</v>
      </c>
      <c r="V384" s="574"/>
      <c r="W384" s="570"/>
      <c r="X384" s="570"/>
      <c r="Y384" s="570"/>
      <c r="Z384" s="570"/>
      <c r="AA384" s="570"/>
      <c r="AB384" s="571"/>
      <c r="AC384" s="570"/>
      <c r="AD384" s="572">
        <f t="shared" si="35"/>
        <v>0</v>
      </c>
      <c r="AE384" s="573"/>
      <c r="AK384" s="80"/>
      <c r="AL384" s="88"/>
      <c r="AM384" s="88"/>
      <c r="AR384" s="14"/>
    </row>
    <row r="385" spans="1:44" x14ac:dyDescent="0.25">
      <c r="A385" s="547"/>
      <c r="B385" s="548"/>
      <c r="C385" s="549"/>
      <c r="D385" s="555"/>
      <c r="E385" s="548"/>
      <c r="F385" s="548"/>
      <c r="G385" s="548"/>
      <c r="H385" s="551"/>
      <c r="I385" s="552"/>
      <c r="J385" s="319"/>
      <c r="K385" s="319"/>
      <c r="L385" s="319"/>
      <c r="M385" s="92">
        <f t="shared" si="31"/>
        <v>0</v>
      </c>
      <c r="N385" s="459"/>
      <c r="O385" s="92">
        <f t="shared" si="32"/>
        <v>0</v>
      </c>
      <c r="P385" s="319"/>
      <c r="Q385" s="549"/>
      <c r="R385" s="549"/>
      <c r="S385" s="568">
        <f t="shared" si="33"/>
        <v>0</v>
      </c>
      <c r="T385" s="553"/>
      <c r="U385" s="85">
        <f t="shared" si="34"/>
        <v>6</v>
      </c>
      <c r="V385" s="574"/>
      <c r="W385" s="570"/>
      <c r="X385" s="570"/>
      <c r="Y385" s="570"/>
      <c r="Z385" s="570"/>
      <c r="AA385" s="570"/>
      <c r="AB385" s="571"/>
      <c r="AC385" s="570"/>
      <c r="AD385" s="572">
        <f t="shared" si="35"/>
        <v>0</v>
      </c>
      <c r="AE385" s="573"/>
      <c r="AK385" s="80"/>
      <c r="AL385" s="88"/>
      <c r="AM385" s="88"/>
      <c r="AR385" s="14"/>
    </row>
    <row r="386" spans="1:44" x14ac:dyDescent="0.25">
      <c r="A386" s="547"/>
      <c r="B386" s="548"/>
      <c r="C386" s="549"/>
      <c r="D386" s="555"/>
      <c r="E386" s="548"/>
      <c r="F386" s="548"/>
      <c r="G386" s="548"/>
      <c r="H386" s="551"/>
      <c r="I386" s="552"/>
      <c r="J386" s="319"/>
      <c r="K386" s="319"/>
      <c r="L386" s="319"/>
      <c r="M386" s="92">
        <f t="shared" si="31"/>
        <v>0</v>
      </c>
      <c r="N386" s="459"/>
      <c r="O386" s="92">
        <f t="shared" si="32"/>
        <v>0</v>
      </c>
      <c r="P386" s="319"/>
      <c r="Q386" s="549"/>
      <c r="R386" s="549"/>
      <c r="S386" s="568">
        <f t="shared" si="33"/>
        <v>0</v>
      </c>
      <c r="T386" s="553"/>
      <c r="U386" s="85">
        <f t="shared" si="34"/>
        <v>6</v>
      </c>
      <c r="V386" s="574"/>
      <c r="W386" s="570"/>
      <c r="X386" s="570"/>
      <c r="Y386" s="570"/>
      <c r="Z386" s="570"/>
      <c r="AA386" s="570"/>
      <c r="AB386" s="571"/>
      <c r="AC386" s="570"/>
      <c r="AD386" s="572">
        <f t="shared" si="35"/>
        <v>0</v>
      </c>
      <c r="AE386" s="573"/>
      <c r="AK386" s="80"/>
      <c r="AL386" s="88"/>
      <c r="AM386" s="88"/>
      <c r="AR386" s="14"/>
    </row>
    <row r="387" spans="1:44" x14ac:dyDescent="0.25">
      <c r="A387" s="547"/>
      <c r="B387" s="548"/>
      <c r="C387" s="549"/>
      <c r="D387" s="555"/>
      <c r="E387" s="548"/>
      <c r="F387" s="548"/>
      <c r="G387" s="548"/>
      <c r="H387" s="551"/>
      <c r="I387" s="552"/>
      <c r="J387" s="319"/>
      <c r="K387" s="319"/>
      <c r="L387" s="319"/>
      <c r="M387" s="92">
        <f t="shared" si="31"/>
        <v>0</v>
      </c>
      <c r="N387" s="459"/>
      <c r="O387" s="92">
        <f t="shared" si="32"/>
        <v>0</v>
      </c>
      <c r="P387" s="319"/>
      <c r="Q387" s="549"/>
      <c r="R387" s="549"/>
      <c r="S387" s="568">
        <f t="shared" si="33"/>
        <v>0</v>
      </c>
      <c r="T387" s="553"/>
      <c r="U387" s="85">
        <f t="shared" si="34"/>
        <v>6</v>
      </c>
      <c r="V387" s="574"/>
      <c r="W387" s="570"/>
      <c r="X387" s="570"/>
      <c r="Y387" s="570"/>
      <c r="Z387" s="570"/>
      <c r="AA387" s="570"/>
      <c r="AB387" s="571"/>
      <c r="AC387" s="570"/>
      <c r="AD387" s="572">
        <f t="shared" si="35"/>
        <v>0</v>
      </c>
      <c r="AE387" s="573"/>
      <c r="AK387" s="80"/>
      <c r="AL387" s="88"/>
      <c r="AM387" s="88"/>
      <c r="AR387" s="14"/>
    </row>
    <row r="388" spans="1:44" x14ac:dyDescent="0.25">
      <c r="A388" s="547"/>
      <c r="B388" s="548"/>
      <c r="C388" s="549"/>
      <c r="D388" s="555"/>
      <c r="E388" s="548"/>
      <c r="F388" s="548"/>
      <c r="G388" s="548"/>
      <c r="H388" s="551"/>
      <c r="I388" s="552"/>
      <c r="J388" s="319"/>
      <c r="K388" s="319"/>
      <c r="L388" s="319"/>
      <c r="M388" s="92">
        <f t="shared" si="31"/>
        <v>0</v>
      </c>
      <c r="N388" s="459"/>
      <c r="O388" s="92">
        <f t="shared" si="32"/>
        <v>0</v>
      </c>
      <c r="P388" s="319"/>
      <c r="Q388" s="549"/>
      <c r="R388" s="549"/>
      <c r="S388" s="568">
        <f t="shared" si="33"/>
        <v>0</v>
      </c>
      <c r="T388" s="553"/>
      <c r="U388" s="85">
        <f t="shared" si="34"/>
        <v>6</v>
      </c>
      <c r="V388" s="574"/>
      <c r="W388" s="570"/>
      <c r="X388" s="570"/>
      <c r="Y388" s="570"/>
      <c r="Z388" s="570"/>
      <c r="AA388" s="570"/>
      <c r="AB388" s="571"/>
      <c r="AC388" s="570"/>
      <c r="AD388" s="572">
        <f t="shared" si="35"/>
        <v>0</v>
      </c>
      <c r="AE388" s="573"/>
      <c r="AK388" s="80"/>
      <c r="AL388" s="88"/>
      <c r="AM388" s="88"/>
      <c r="AR388" s="14"/>
    </row>
    <row r="389" spans="1:44" x14ac:dyDescent="0.25">
      <c r="A389" s="547"/>
      <c r="B389" s="548"/>
      <c r="C389" s="549"/>
      <c r="D389" s="555"/>
      <c r="E389" s="548"/>
      <c r="F389" s="548"/>
      <c r="G389" s="548"/>
      <c r="H389" s="551"/>
      <c r="I389" s="552"/>
      <c r="J389" s="319"/>
      <c r="K389" s="319"/>
      <c r="L389" s="319"/>
      <c r="M389" s="92">
        <f t="shared" si="31"/>
        <v>0</v>
      </c>
      <c r="N389" s="459"/>
      <c r="O389" s="92">
        <f t="shared" si="32"/>
        <v>0</v>
      </c>
      <c r="P389" s="319"/>
      <c r="Q389" s="549"/>
      <c r="R389" s="549"/>
      <c r="S389" s="568">
        <f t="shared" si="33"/>
        <v>0</v>
      </c>
      <c r="T389" s="553"/>
      <c r="U389" s="85">
        <f t="shared" si="34"/>
        <v>6</v>
      </c>
      <c r="V389" s="574"/>
      <c r="W389" s="570"/>
      <c r="X389" s="570"/>
      <c r="Y389" s="570"/>
      <c r="Z389" s="570"/>
      <c r="AA389" s="570"/>
      <c r="AB389" s="571"/>
      <c r="AC389" s="570"/>
      <c r="AD389" s="572">
        <f t="shared" si="35"/>
        <v>0</v>
      </c>
      <c r="AE389" s="573"/>
      <c r="AK389" s="80"/>
      <c r="AL389" s="88"/>
      <c r="AM389" s="88"/>
      <c r="AR389" s="14"/>
    </row>
    <row r="390" spans="1:44" x14ac:dyDescent="0.25">
      <c r="A390" s="547"/>
      <c r="B390" s="548"/>
      <c r="C390" s="549"/>
      <c r="D390" s="555"/>
      <c r="E390" s="548"/>
      <c r="F390" s="548"/>
      <c r="G390" s="548"/>
      <c r="H390" s="551"/>
      <c r="I390" s="552"/>
      <c r="J390" s="319"/>
      <c r="K390" s="319"/>
      <c r="L390" s="319"/>
      <c r="M390" s="92">
        <f t="shared" si="31"/>
        <v>0</v>
      </c>
      <c r="N390" s="459"/>
      <c r="O390" s="92">
        <f t="shared" si="32"/>
        <v>0</v>
      </c>
      <c r="P390" s="319"/>
      <c r="Q390" s="549"/>
      <c r="R390" s="549"/>
      <c r="S390" s="568">
        <f t="shared" si="33"/>
        <v>0</v>
      </c>
      <c r="T390" s="553"/>
      <c r="U390" s="85">
        <f t="shared" si="34"/>
        <v>6</v>
      </c>
      <c r="V390" s="574"/>
      <c r="W390" s="570"/>
      <c r="X390" s="570"/>
      <c r="Y390" s="570"/>
      <c r="Z390" s="570"/>
      <c r="AA390" s="570"/>
      <c r="AB390" s="571"/>
      <c r="AC390" s="570"/>
      <c r="AD390" s="572">
        <f t="shared" si="35"/>
        <v>0</v>
      </c>
      <c r="AE390" s="573"/>
      <c r="AK390" s="80"/>
      <c r="AL390" s="88"/>
      <c r="AM390" s="88"/>
      <c r="AR390" s="14"/>
    </row>
    <row r="391" spans="1:44" x14ac:dyDescent="0.25">
      <c r="A391" s="547"/>
      <c r="B391" s="548"/>
      <c r="C391" s="549"/>
      <c r="D391" s="555"/>
      <c r="E391" s="548"/>
      <c r="F391" s="548"/>
      <c r="G391" s="548"/>
      <c r="H391" s="551"/>
      <c r="I391" s="552"/>
      <c r="J391" s="319"/>
      <c r="K391" s="319"/>
      <c r="L391" s="319"/>
      <c r="M391" s="92">
        <f t="shared" si="31"/>
        <v>0</v>
      </c>
      <c r="N391" s="459"/>
      <c r="O391" s="92">
        <f t="shared" si="32"/>
        <v>0</v>
      </c>
      <c r="P391" s="319"/>
      <c r="Q391" s="549"/>
      <c r="R391" s="549"/>
      <c r="S391" s="568">
        <f t="shared" si="33"/>
        <v>0</v>
      </c>
      <c r="T391" s="553"/>
      <c r="U391" s="85">
        <f t="shared" si="34"/>
        <v>6</v>
      </c>
      <c r="V391" s="574"/>
      <c r="W391" s="570"/>
      <c r="X391" s="570"/>
      <c r="Y391" s="570"/>
      <c r="Z391" s="570"/>
      <c r="AA391" s="570"/>
      <c r="AB391" s="571"/>
      <c r="AC391" s="570"/>
      <c r="AD391" s="572">
        <f t="shared" si="35"/>
        <v>0</v>
      </c>
      <c r="AE391" s="573"/>
      <c r="AK391" s="80"/>
      <c r="AL391" s="88"/>
      <c r="AM391" s="88"/>
      <c r="AR391" s="14"/>
    </row>
    <row r="392" spans="1:44" x14ac:dyDescent="0.25">
      <c r="A392" s="547"/>
      <c r="B392" s="548"/>
      <c r="C392" s="549"/>
      <c r="D392" s="555"/>
      <c r="E392" s="548"/>
      <c r="F392" s="548"/>
      <c r="G392" s="548"/>
      <c r="H392" s="551"/>
      <c r="I392" s="552"/>
      <c r="J392" s="319"/>
      <c r="K392" s="319"/>
      <c r="L392" s="319"/>
      <c r="M392" s="92">
        <f t="shared" si="31"/>
        <v>0</v>
      </c>
      <c r="N392" s="459"/>
      <c r="O392" s="92">
        <f t="shared" si="32"/>
        <v>0</v>
      </c>
      <c r="P392" s="319"/>
      <c r="Q392" s="549"/>
      <c r="R392" s="549"/>
      <c r="S392" s="568">
        <f t="shared" si="33"/>
        <v>0</v>
      </c>
      <c r="T392" s="553"/>
      <c r="U392" s="85">
        <f t="shared" si="34"/>
        <v>6</v>
      </c>
      <c r="V392" s="574"/>
      <c r="W392" s="570"/>
      <c r="X392" s="570"/>
      <c r="Y392" s="570"/>
      <c r="Z392" s="570"/>
      <c r="AA392" s="570"/>
      <c r="AB392" s="571"/>
      <c r="AC392" s="570"/>
      <c r="AD392" s="572">
        <f t="shared" si="35"/>
        <v>0</v>
      </c>
      <c r="AE392" s="573"/>
      <c r="AK392" s="80"/>
      <c r="AL392" s="88"/>
      <c r="AM392" s="88"/>
      <c r="AR392" s="14"/>
    </row>
    <row r="393" spans="1:44" x14ac:dyDescent="0.25">
      <c r="A393" s="547"/>
      <c r="B393" s="548"/>
      <c r="C393" s="549"/>
      <c r="D393" s="555"/>
      <c r="E393" s="548"/>
      <c r="F393" s="548"/>
      <c r="G393" s="548"/>
      <c r="H393" s="551"/>
      <c r="I393" s="552"/>
      <c r="J393" s="319"/>
      <c r="K393" s="319"/>
      <c r="L393" s="319"/>
      <c r="M393" s="92">
        <f t="shared" si="31"/>
        <v>0</v>
      </c>
      <c r="N393" s="459"/>
      <c r="O393" s="92">
        <f t="shared" si="32"/>
        <v>0</v>
      </c>
      <c r="P393" s="319"/>
      <c r="Q393" s="549"/>
      <c r="R393" s="549"/>
      <c r="S393" s="568">
        <f t="shared" si="33"/>
        <v>0</v>
      </c>
      <c r="T393" s="553"/>
      <c r="U393" s="85">
        <f t="shared" si="34"/>
        <v>6</v>
      </c>
      <c r="V393" s="574"/>
      <c r="W393" s="570"/>
      <c r="X393" s="570"/>
      <c r="Y393" s="570"/>
      <c r="Z393" s="570"/>
      <c r="AA393" s="570"/>
      <c r="AB393" s="571"/>
      <c r="AC393" s="570"/>
      <c r="AD393" s="572">
        <f t="shared" si="35"/>
        <v>0</v>
      </c>
      <c r="AE393" s="573"/>
      <c r="AK393" s="80"/>
      <c r="AL393" s="88"/>
      <c r="AM393" s="88"/>
      <c r="AR393" s="14"/>
    </row>
    <row r="394" spans="1:44" x14ac:dyDescent="0.25">
      <c r="A394" s="547"/>
      <c r="B394" s="548"/>
      <c r="C394" s="549"/>
      <c r="D394" s="555"/>
      <c r="E394" s="548"/>
      <c r="F394" s="548"/>
      <c r="G394" s="548"/>
      <c r="H394" s="551"/>
      <c r="I394" s="552"/>
      <c r="J394" s="319"/>
      <c r="K394" s="319"/>
      <c r="L394" s="319"/>
      <c r="M394" s="92">
        <f t="shared" ref="M394:M455" si="36">J394+K394-L394</f>
        <v>0</v>
      </c>
      <c r="N394" s="459"/>
      <c r="O394" s="92">
        <f t="shared" ref="O394:O455" si="37">N394*J394</f>
        <v>0</v>
      </c>
      <c r="P394" s="319"/>
      <c r="Q394" s="549"/>
      <c r="R394" s="549"/>
      <c r="S394" s="568">
        <f t="shared" ref="S394:S455" si="38">(J394+(K394*$H$6/100))*N394</f>
        <v>0</v>
      </c>
      <c r="T394" s="553"/>
      <c r="U394" s="85">
        <f t="shared" si="34"/>
        <v>6</v>
      </c>
      <c r="V394" s="574"/>
      <c r="W394" s="570"/>
      <c r="X394" s="570"/>
      <c r="Y394" s="570"/>
      <c r="Z394" s="570"/>
      <c r="AA394" s="570"/>
      <c r="AB394" s="571"/>
      <c r="AC394" s="570"/>
      <c r="AD394" s="572">
        <f t="shared" si="35"/>
        <v>0</v>
      </c>
      <c r="AE394" s="573"/>
      <c r="AK394" s="80"/>
      <c r="AL394" s="88"/>
      <c r="AM394" s="88"/>
      <c r="AR394" s="14"/>
    </row>
    <row r="395" spans="1:44" x14ac:dyDescent="0.25">
      <c r="A395" s="547"/>
      <c r="B395" s="548"/>
      <c r="C395" s="549"/>
      <c r="D395" s="555"/>
      <c r="E395" s="548"/>
      <c r="F395" s="548"/>
      <c r="G395" s="548"/>
      <c r="H395" s="551"/>
      <c r="I395" s="552"/>
      <c r="J395" s="319"/>
      <c r="K395" s="319"/>
      <c r="L395" s="319"/>
      <c r="M395" s="92">
        <f t="shared" si="36"/>
        <v>0</v>
      </c>
      <c r="N395" s="459"/>
      <c r="O395" s="92">
        <f t="shared" si="37"/>
        <v>0</v>
      </c>
      <c r="P395" s="319"/>
      <c r="Q395" s="549"/>
      <c r="R395" s="549"/>
      <c r="S395" s="568">
        <f t="shared" si="38"/>
        <v>0</v>
      </c>
      <c r="T395" s="553"/>
      <c r="U395" s="85">
        <f t="shared" si="34"/>
        <v>6</v>
      </c>
      <c r="V395" s="574"/>
      <c r="W395" s="570"/>
      <c r="X395" s="570"/>
      <c r="Y395" s="570"/>
      <c r="Z395" s="570"/>
      <c r="AA395" s="570"/>
      <c r="AB395" s="571"/>
      <c r="AC395" s="570"/>
      <c r="AD395" s="572">
        <f t="shared" si="35"/>
        <v>0</v>
      </c>
      <c r="AE395" s="573"/>
      <c r="AK395" s="80"/>
      <c r="AL395" s="88"/>
      <c r="AM395" s="88"/>
      <c r="AR395" s="14"/>
    </row>
    <row r="396" spans="1:44" x14ac:dyDescent="0.25">
      <c r="A396" s="547"/>
      <c r="B396" s="548"/>
      <c r="C396" s="549"/>
      <c r="D396" s="555"/>
      <c r="E396" s="548"/>
      <c r="F396" s="548"/>
      <c r="G396" s="548"/>
      <c r="H396" s="551"/>
      <c r="I396" s="552"/>
      <c r="J396" s="319"/>
      <c r="K396" s="319"/>
      <c r="L396" s="319"/>
      <c r="M396" s="92">
        <f t="shared" si="36"/>
        <v>0</v>
      </c>
      <c r="N396" s="459"/>
      <c r="O396" s="92">
        <f t="shared" si="37"/>
        <v>0</v>
      </c>
      <c r="P396" s="319"/>
      <c r="Q396" s="549"/>
      <c r="R396" s="549"/>
      <c r="S396" s="568">
        <f t="shared" si="38"/>
        <v>0</v>
      </c>
      <c r="T396" s="553"/>
      <c r="U396" s="85">
        <f t="shared" si="34"/>
        <v>6</v>
      </c>
      <c r="V396" s="574"/>
      <c r="W396" s="570"/>
      <c r="X396" s="570"/>
      <c r="Y396" s="570"/>
      <c r="Z396" s="570"/>
      <c r="AA396" s="570"/>
      <c r="AB396" s="571"/>
      <c r="AC396" s="570"/>
      <c r="AD396" s="572">
        <f t="shared" si="35"/>
        <v>0</v>
      </c>
      <c r="AE396" s="573"/>
      <c r="AK396" s="80"/>
      <c r="AL396" s="88"/>
      <c r="AM396" s="88"/>
      <c r="AR396" s="14"/>
    </row>
    <row r="397" spans="1:44" x14ac:dyDescent="0.25">
      <c r="A397" s="547"/>
      <c r="B397" s="548"/>
      <c r="C397" s="549"/>
      <c r="D397" s="555"/>
      <c r="E397" s="548"/>
      <c r="F397" s="548"/>
      <c r="G397" s="548"/>
      <c r="H397" s="551"/>
      <c r="I397" s="552"/>
      <c r="J397" s="319"/>
      <c r="K397" s="319"/>
      <c r="L397" s="319"/>
      <c r="M397" s="92">
        <f t="shared" si="36"/>
        <v>0</v>
      </c>
      <c r="N397" s="459"/>
      <c r="O397" s="92">
        <f t="shared" si="37"/>
        <v>0</v>
      </c>
      <c r="P397" s="319"/>
      <c r="Q397" s="549"/>
      <c r="R397" s="549"/>
      <c r="S397" s="568">
        <f t="shared" si="38"/>
        <v>0</v>
      </c>
      <c r="T397" s="553"/>
      <c r="U397" s="85">
        <f t="shared" si="34"/>
        <v>6</v>
      </c>
      <c r="V397" s="574"/>
      <c r="W397" s="570"/>
      <c r="X397" s="570"/>
      <c r="Y397" s="570"/>
      <c r="Z397" s="570"/>
      <c r="AA397" s="570"/>
      <c r="AB397" s="571"/>
      <c r="AC397" s="570"/>
      <c r="AD397" s="572">
        <f t="shared" si="35"/>
        <v>0</v>
      </c>
      <c r="AE397" s="573"/>
      <c r="AK397" s="80"/>
      <c r="AL397" s="88"/>
      <c r="AM397" s="88"/>
      <c r="AR397" s="14"/>
    </row>
    <row r="398" spans="1:44" x14ac:dyDescent="0.25">
      <c r="A398" s="547"/>
      <c r="B398" s="548"/>
      <c r="C398" s="549"/>
      <c r="D398" s="555"/>
      <c r="E398" s="548"/>
      <c r="F398" s="548"/>
      <c r="G398" s="548"/>
      <c r="H398" s="551"/>
      <c r="I398" s="552"/>
      <c r="J398" s="319"/>
      <c r="K398" s="319"/>
      <c r="L398" s="319"/>
      <c r="M398" s="92">
        <f t="shared" si="36"/>
        <v>0</v>
      </c>
      <c r="N398" s="459"/>
      <c r="O398" s="92">
        <f t="shared" si="37"/>
        <v>0</v>
      </c>
      <c r="P398" s="319"/>
      <c r="Q398" s="549"/>
      <c r="R398" s="549"/>
      <c r="S398" s="568">
        <f t="shared" si="38"/>
        <v>0</v>
      </c>
      <c r="T398" s="553"/>
      <c r="U398" s="85">
        <f t="shared" si="34"/>
        <v>6</v>
      </c>
      <c r="V398" s="574"/>
      <c r="W398" s="570"/>
      <c r="X398" s="570"/>
      <c r="Y398" s="570"/>
      <c r="Z398" s="570"/>
      <c r="AA398" s="570"/>
      <c r="AB398" s="571"/>
      <c r="AC398" s="570"/>
      <c r="AD398" s="572">
        <f t="shared" si="35"/>
        <v>0</v>
      </c>
      <c r="AE398" s="573"/>
      <c r="AK398" s="80"/>
      <c r="AL398" s="88"/>
      <c r="AM398" s="88"/>
      <c r="AR398" s="14"/>
    </row>
    <row r="399" spans="1:44" x14ac:dyDescent="0.25">
      <c r="A399" s="547"/>
      <c r="B399" s="548"/>
      <c r="C399" s="549"/>
      <c r="D399" s="555"/>
      <c r="E399" s="548"/>
      <c r="F399" s="548"/>
      <c r="G399" s="548"/>
      <c r="H399" s="551"/>
      <c r="I399" s="552"/>
      <c r="J399" s="319"/>
      <c r="K399" s="319"/>
      <c r="L399" s="319"/>
      <c r="M399" s="92">
        <f t="shared" si="36"/>
        <v>0</v>
      </c>
      <c r="N399" s="459"/>
      <c r="O399" s="92">
        <f t="shared" si="37"/>
        <v>0</v>
      </c>
      <c r="P399" s="319"/>
      <c r="Q399" s="549"/>
      <c r="R399" s="549"/>
      <c r="S399" s="568">
        <f t="shared" si="38"/>
        <v>0</v>
      </c>
      <c r="T399" s="553"/>
      <c r="U399" s="85">
        <f t="shared" si="34"/>
        <v>6</v>
      </c>
      <c r="V399" s="574"/>
      <c r="W399" s="570"/>
      <c r="X399" s="570"/>
      <c r="Y399" s="570"/>
      <c r="Z399" s="570"/>
      <c r="AA399" s="570"/>
      <c r="AB399" s="571"/>
      <c r="AC399" s="570"/>
      <c r="AD399" s="572">
        <f t="shared" si="35"/>
        <v>0</v>
      </c>
      <c r="AE399" s="573"/>
      <c r="AK399" s="80"/>
      <c r="AL399" s="88"/>
      <c r="AM399" s="88"/>
      <c r="AR399" s="14"/>
    </row>
    <row r="400" spans="1:44" x14ac:dyDescent="0.25">
      <c r="A400" s="547"/>
      <c r="B400" s="548"/>
      <c r="C400" s="549"/>
      <c r="D400" s="555"/>
      <c r="E400" s="548"/>
      <c r="F400" s="548"/>
      <c r="G400" s="548"/>
      <c r="H400" s="551"/>
      <c r="I400" s="552"/>
      <c r="J400" s="319"/>
      <c r="K400" s="319"/>
      <c r="L400" s="319"/>
      <c r="M400" s="92">
        <f t="shared" si="36"/>
        <v>0</v>
      </c>
      <c r="N400" s="459"/>
      <c r="O400" s="92">
        <f t="shared" si="37"/>
        <v>0</v>
      </c>
      <c r="P400" s="319"/>
      <c r="Q400" s="549"/>
      <c r="R400" s="549"/>
      <c r="S400" s="568">
        <f t="shared" si="38"/>
        <v>0</v>
      </c>
      <c r="T400" s="553"/>
      <c r="U400" s="85">
        <f t="shared" si="34"/>
        <v>6</v>
      </c>
      <c r="V400" s="574"/>
      <c r="W400" s="570"/>
      <c r="X400" s="570"/>
      <c r="Y400" s="570"/>
      <c r="Z400" s="570"/>
      <c r="AA400" s="570"/>
      <c r="AB400" s="571"/>
      <c r="AC400" s="570"/>
      <c r="AD400" s="572">
        <f t="shared" si="35"/>
        <v>0</v>
      </c>
      <c r="AE400" s="573"/>
      <c r="AK400" s="80"/>
      <c r="AL400" s="88"/>
      <c r="AM400" s="88"/>
      <c r="AR400" s="14"/>
    </row>
    <row r="401" spans="1:44" x14ac:dyDescent="0.25">
      <c r="A401" s="547"/>
      <c r="B401" s="548"/>
      <c r="C401" s="549"/>
      <c r="D401" s="555"/>
      <c r="E401" s="548"/>
      <c r="F401" s="548"/>
      <c r="G401" s="548"/>
      <c r="H401" s="551"/>
      <c r="I401" s="552"/>
      <c r="J401" s="319"/>
      <c r="K401" s="319"/>
      <c r="L401" s="319"/>
      <c r="M401" s="92">
        <f t="shared" si="36"/>
        <v>0</v>
      </c>
      <c r="N401" s="459"/>
      <c r="O401" s="92">
        <f t="shared" si="37"/>
        <v>0</v>
      </c>
      <c r="P401" s="319"/>
      <c r="Q401" s="549"/>
      <c r="R401" s="549"/>
      <c r="S401" s="568">
        <f t="shared" si="38"/>
        <v>0</v>
      </c>
      <c r="T401" s="553"/>
      <c r="U401" s="85">
        <f t="shared" si="34"/>
        <v>6</v>
      </c>
      <c r="V401" s="574"/>
      <c r="W401" s="570"/>
      <c r="X401" s="570"/>
      <c r="Y401" s="570"/>
      <c r="Z401" s="570"/>
      <c r="AA401" s="570"/>
      <c r="AB401" s="571"/>
      <c r="AC401" s="570"/>
      <c r="AD401" s="572">
        <f t="shared" si="35"/>
        <v>0</v>
      </c>
      <c r="AE401" s="573"/>
      <c r="AK401" s="80"/>
      <c r="AL401" s="88"/>
      <c r="AM401" s="88"/>
      <c r="AR401" s="14"/>
    </row>
    <row r="402" spans="1:44" x14ac:dyDescent="0.25">
      <c r="A402" s="547"/>
      <c r="B402" s="548"/>
      <c r="C402" s="549"/>
      <c r="D402" s="555"/>
      <c r="E402" s="548"/>
      <c r="F402" s="548"/>
      <c r="G402" s="548"/>
      <c r="H402" s="551"/>
      <c r="I402" s="552"/>
      <c r="J402" s="319"/>
      <c r="K402" s="319"/>
      <c r="L402" s="319"/>
      <c r="M402" s="92">
        <f t="shared" si="36"/>
        <v>0</v>
      </c>
      <c r="N402" s="459"/>
      <c r="O402" s="92">
        <f t="shared" si="37"/>
        <v>0</v>
      </c>
      <c r="P402" s="319"/>
      <c r="Q402" s="549"/>
      <c r="R402" s="549"/>
      <c r="S402" s="568">
        <f t="shared" si="38"/>
        <v>0</v>
      </c>
      <c r="T402" s="553"/>
      <c r="U402" s="85">
        <f t="shared" si="34"/>
        <v>6</v>
      </c>
      <c r="V402" s="574"/>
      <c r="W402" s="570"/>
      <c r="X402" s="570"/>
      <c r="Y402" s="570"/>
      <c r="Z402" s="570"/>
      <c r="AA402" s="570"/>
      <c r="AB402" s="571"/>
      <c r="AC402" s="570"/>
      <c r="AD402" s="572">
        <f t="shared" si="35"/>
        <v>0</v>
      </c>
      <c r="AE402" s="573"/>
      <c r="AK402" s="80"/>
      <c r="AL402" s="88"/>
      <c r="AM402" s="88"/>
      <c r="AR402" s="14"/>
    </row>
    <row r="403" spans="1:44" x14ac:dyDescent="0.25">
      <c r="A403" s="547"/>
      <c r="B403" s="548"/>
      <c r="C403" s="549"/>
      <c r="D403" s="555"/>
      <c r="E403" s="548"/>
      <c r="F403" s="548"/>
      <c r="G403" s="548"/>
      <c r="H403" s="551"/>
      <c r="I403" s="552"/>
      <c r="J403" s="319"/>
      <c r="K403" s="319"/>
      <c r="L403" s="319"/>
      <c r="M403" s="92">
        <f t="shared" si="36"/>
        <v>0</v>
      </c>
      <c r="N403" s="459"/>
      <c r="O403" s="92">
        <f t="shared" si="37"/>
        <v>0</v>
      </c>
      <c r="P403" s="319"/>
      <c r="Q403" s="549"/>
      <c r="R403" s="549"/>
      <c r="S403" s="568">
        <f t="shared" si="38"/>
        <v>0</v>
      </c>
      <c r="T403" s="553"/>
      <c r="U403" s="85">
        <f t="shared" si="34"/>
        <v>6</v>
      </c>
      <c r="V403" s="574"/>
      <c r="W403" s="570"/>
      <c r="X403" s="570"/>
      <c r="Y403" s="570"/>
      <c r="Z403" s="570"/>
      <c r="AA403" s="570"/>
      <c r="AB403" s="571"/>
      <c r="AC403" s="570"/>
      <c r="AD403" s="572">
        <f t="shared" si="35"/>
        <v>0</v>
      </c>
      <c r="AE403" s="573"/>
      <c r="AK403" s="80"/>
      <c r="AL403" s="88"/>
      <c r="AM403" s="88"/>
      <c r="AR403" s="14"/>
    </row>
    <row r="404" spans="1:44" x14ac:dyDescent="0.25">
      <c r="A404" s="547"/>
      <c r="B404" s="548"/>
      <c r="C404" s="549"/>
      <c r="D404" s="555"/>
      <c r="E404" s="548"/>
      <c r="F404" s="548"/>
      <c r="G404" s="548"/>
      <c r="H404" s="551"/>
      <c r="I404" s="552"/>
      <c r="J404" s="319"/>
      <c r="K404" s="319"/>
      <c r="L404" s="319"/>
      <c r="M404" s="92">
        <f t="shared" si="36"/>
        <v>0</v>
      </c>
      <c r="N404" s="459"/>
      <c r="O404" s="92">
        <f t="shared" si="37"/>
        <v>0</v>
      </c>
      <c r="P404" s="319"/>
      <c r="Q404" s="549"/>
      <c r="R404" s="549"/>
      <c r="S404" s="568">
        <f t="shared" si="38"/>
        <v>0</v>
      </c>
      <c r="T404" s="553"/>
      <c r="U404" s="85">
        <f t="shared" si="34"/>
        <v>6</v>
      </c>
      <c r="V404" s="574"/>
      <c r="W404" s="570"/>
      <c r="X404" s="570"/>
      <c r="Y404" s="570"/>
      <c r="Z404" s="570"/>
      <c r="AA404" s="570"/>
      <c r="AB404" s="571"/>
      <c r="AC404" s="570"/>
      <c r="AD404" s="572">
        <f t="shared" si="35"/>
        <v>0</v>
      </c>
      <c r="AE404" s="573"/>
      <c r="AK404" s="80"/>
      <c r="AL404" s="88"/>
      <c r="AM404" s="88"/>
      <c r="AR404" s="14"/>
    </row>
    <row r="405" spans="1:44" x14ac:dyDescent="0.25">
      <c r="A405" s="547"/>
      <c r="B405" s="548"/>
      <c r="C405" s="549"/>
      <c r="D405" s="555"/>
      <c r="E405" s="548"/>
      <c r="F405" s="548"/>
      <c r="G405" s="548"/>
      <c r="H405" s="551"/>
      <c r="I405" s="552"/>
      <c r="J405" s="319"/>
      <c r="K405" s="319"/>
      <c r="L405" s="319"/>
      <c r="M405" s="92">
        <f t="shared" si="36"/>
        <v>0</v>
      </c>
      <c r="N405" s="459"/>
      <c r="O405" s="92">
        <f t="shared" si="37"/>
        <v>0</v>
      </c>
      <c r="P405" s="319"/>
      <c r="Q405" s="549"/>
      <c r="R405" s="549"/>
      <c r="S405" s="568">
        <f t="shared" si="38"/>
        <v>0</v>
      </c>
      <c r="T405" s="553"/>
      <c r="U405" s="85">
        <f t="shared" si="34"/>
        <v>6</v>
      </c>
      <c r="V405" s="574"/>
      <c r="W405" s="570"/>
      <c r="X405" s="570"/>
      <c r="Y405" s="570"/>
      <c r="Z405" s="570"/>
      <c r="AA405" s="570"/>
      <c r="AB405" s="571"/>
      <c r="AC405" s="570"/>
      <c r="AD405" s="572">
        <f t="shared" si="35"/>
        <v>0</v>
      </c>
      <c r="AE405" s="573"/>
      <c r="AK405" s="80"/>
      <c r="AL405" s="88"/>
      <c r="AM405" s="88"/>
      <c r="AR405" s="14"/>
    </row>
    <row r="406" spans="1:44" x14ac:dyDescent="0.25">
      <c r="A406" s="547"/>
      <c r="B406" s="548"/>
      <c r="C406" s="549"/>
      <c r="D406" s="555"/>
      <c r="E406" s="548"/>
      <c r="F406" s="548"/>
      <c r="G406" s="548"/>
      <c r="H406" s="551"/>
      <c r="I406" s="552"/>
      <c r="J406" s="319"/>
      <c r="K406" s="319"/>
      <c r="L406" s="319"/>
      <c r="M406" s="92">
        <f t="shared" si="36"/>
        <v>0</v>
      </c>
      <c r="N406" s="459"/>
      <c r="O406" s="92">
        <f t="shared" si="37"/>
        <v>0</v>
      </c>
      <c r="P406" s="319"/>
      <c r="Q406" s="549"/>
      <c r="R406" s="549"/>
      <c r="S406" s="568">
        <f t="shared" si="38"/>
        <v>0</v>
      </c>
      <c r="T406" s="553"/>
      <c r="U406" s="85">
        <f t="shared" ref="U406:U444" si="39">COUNTIF(V406:AA406,"")</f>
        <v>6</v>
      </c>
      <c r="V406" s="574"/>
      <c r="W406" s="570"/>
      <c r="X406" s="570"/>
      <c r="Y406" s="570"/>
      <c r="Z406" s="570"/>
      <c r="AA406" s="570"/>
      <c r="AB406" s="571"/>
      <c r="AC406" s="570"/>
      <c r="AD406" s="572">
        <f t="shared" si="35"/>
        <v>0</v>
      </c>
      <c r="AE406" s="573"/>
      <c r="AK406" s="80"/>
      <c r="AL406" s="88"/>
      <c r="AM406" s="88"/>
      <c r="AR406" s="14"/>
    </row>
    <row r="407" spans="1:44" x14ac:dyDescent="0.25">
      <c r="A407" s="547"/>
      <c r="B407" s="548"/>
      <c r="C407" s="549"/>
      <c r="D407" s="555"/>
      <c r="E407" s="548"/>
      <c r="F407" s="548"/>
      <c r="G407" s="548"/>
      <c r="H407" s="551"/>
      <c r="I407" s="552"/>
      <c r="J407" s="319"/>
      <c r="K407" s="319"/>
      <c r="L407" s="319"/>
      <c r="M407" s="92">
        <f t="shared" si="36"/>
        <v>0</v>
      </c>
      <c r="N407" s="459"/>
      <c r="O407" s="92">
        <f t="shared" si="37"/>
        <v>0</v>
      </c>
      <c r="P407" s="319"/>
      <c r="Q407" s="549"/>
      <c r="R407" s="549"/>
      <c r="S407" s="568">
        <f t="shared" si="38"/>
        <v>0</v>
      </c>
      <c r="T407" s="553"/>
      <c r="U407" s="85">
        <f t="shared" si="39"/>
        <v>6</v>
      </c>
      <c r="V407" s="574"/>
      <c r="W407" s="570"/>
      <c r="X407" s="570"/>
      <c r="Y407" s="570"/>
      <c r="Z407" s="570"/>
      <c r="AA407" s="570"/>
      <c r="AB407" s="571"/>
      <c r="AC407" s="570"/>
      <c r="AD407" s="572">
        <f t="shared" si="35"/>
        <v>0</v>
      </c>
      <c r="AE407" s="573"/>
      <c r="AK407" s="80"/>
      <c r="AL407" s="88"/>
      <c r="AM407" s="88"/>
      <c r="AR407" s="14"/>
    </row>
    <row r="408" spans="1:44" x14ac:dyDescent="0.25">
      <c r="A408" s="547"/>
      <c r="B408" s="548"/>
      <c r="C408" s="549"/>
      <c r="D408" s="555"/>
      <c r="E408" s="548"/>
      <c r="F408" s="548"/>
      <c r="G408" s="548"/>
      <c r="H408" s="551"/>
      <c r="I408" s="552"/>
      <c r="J408" s="319"/>
      <c r="K408" s="319"/>
      <c r="L408" s="319"/>
      <c r="M408" s="92">
        <f t="shared" si="36"/>
        <v>0</v>
      </c>
      <c r="N408" s="459"/>
      <c r="O408" s="92">
        <f t="shared" si="37"/>
        <v>0</v>
      </c>
      <c r="P408" s="319"/>
      <c r="Q408" s="549"/>
      <c r="R408" s="549"/>
      <c r="S408" s="568">
        <f t="shared" si="38"/>
        <v>0</v>
      </c>
      <c r="T408" s="553"/>
      <c r="U408" s="85">
        <f t="shared" si="39"/>
        <v>6</v>
      </c>
      <c r="V408" s="574"/>
      <c r="W408" s="570"/>
      <c r="X408" s="570"/>
      <c r="Y408" s="570"/>
      <c r="Z408" s="570"/>
      <c r="AA408" s="570"/>
      <c r="AB408" s="571"/>
      <c r="AC408" s="570"/>
      <c r="AD408" s="572">
        <f t="shared" si="35"/>
        <v>0</v>
      </c>
      <c r="AE408" s="573"/>
      <c r="AK408" s="80"/>
      <c r="AL408" s="88"/>
      <c r="AM408" s="88"/>
      <c r="AR408" s="14"/>
    </row>
    <row r="409" spans="1:44" x14ac:dyDescent="0.25">
      <c r="A409" s="547"/>
      <c r="B409" s="548"/>
      <c r="C409" s="549"/>
      <c r="D409" s="555"/>
      <c r="E409" s="548"/>
      <c r="F409" s="548"/>
      <c r="G409" s="548"/>
      <c r="H409" s="551"/>
      <c r="I409" s="552"/>
      <c r="J409" s="319"/>
      <c r="K409" s="319"/>
      <c r="L409" s="319"/>
      <c r="M409" s="92">
        <f t="shared" si="36"/>
        <v>0</v>
      </c>
      <c r="N409" s="459"/>
      <c r="O409" s="92">
        <f t="shared" si="37"/>
        <v>0</v>
      </c>
      <c r="P409" s="319"/>
      <c r="Q409" s="549"/>
      <c r="R409" s="549"/>
      <c r="S409" s="568">
        <f t="shared" si="38"/>
        <v>0</v>
      </c>
      <c r="T409" s="553"/>
      <c r="U409" s="85">
        <f t="shared" si="39"/>
        <v>6</v>
      </c>
      <c r="V409" s="574"/>
      <c r="W409" s="570"/>
      <c r="X409" s="570"/>
      <c r="Y409" s="570"/>
      <c r="Z409" s="570"/>
      <c r="AA409" s="570"/>
      <c r="AB409" s="571"/>
      <c r="AC409" s="570"/>
      <c r="AD409" s="572">
        <f t="shared" si="35"/>
        <v>0</v>
      </c>
      <c r="AE409" s="573"/>
      <c r="AK409" s="80"/>
      <c r="AL409" s="88"/>
      <c r="AM409" s="88"/>
      <c r="AR409" s="14"/>
    </row>
    <row r="410" spans="1:44" x14ac:dyDescent="0.25">
      <c r="A410" s="547"/>
      <c r="B410" s="548"/>
      <c r="C410" s="549"/>
      <c r="D410" s="555"/>
      <c r="E410" s="548"/>
      <c r="F410" s="548"/>
      <c r="G410" s="548"/>
      <c r="H410" s="551"/>
      <c r="I410" s="552"/>
      <c r="J410" s="319"/>
      <c r="K410" s="319"/>
      <c r="L410" s="319"/>
      <c r="M410" s="92">
        <f t="shared" si="36"/>
        <v>0</v>
      </c>
      <c r="N410" s="459"/>
      <c r="O410" s="92">
        <f t="shared" si="37"/>
        <v>0</v>
      </c>
      <c r="P410" s="319"/>
      <c r="Q410" s="549"/>
      <c r="R410" s="549"/>
      <c r="S410" s="568">
        <f t="shared" si="38"/>
        <v>0</v>
      </c>
      <c r="T410" s="553"/>
      <c r="U410" s="85">
        <f t="shared" si="39"/>
        <v>6</v>
      </c>
      <c r="V410" s="574"/>
      <c r="W410" s="570"/>
      <c r="X410" s="570"/>
      <c r="Y410" s="570"/>
      <c r="Z410" s="570"/>
      <c r="AA410" s="570"/>
      <c r="AB410" s="571"/>
      <c r="AC410" s="570"/>
      <c r="AD410" s="572">
        <f t="shared" si="35"/>
        <v>0</v>
      </c>
      <c r="AE410" s="573"/>
      <c r="AK410" s="80"/>
      <c r="AL410" s="88"/>
      <c r="AM410" s="88"/>
      <c r="AR410" s="14"/>
    </row>
    <row r="411" spans="1:44" x14ac:dyDescent="0.25">
      <c r="A411" s="547"/>
      <c r="B411" s="548"/>
      <c r="C411" s="549"/>
      <c r="D411" s="555"/>
      <c r="E411" s="548"/>
      <c r="F411" s="548"/>
      <c r="G411" s="548"/>
      <c r="H411" s="551"/>
      <c r="I411" s="552"/>
      <c r="J411" s="319"/>
      <c r="K411" s="319"/>
      <c r="L411" s="319"/>
      <c r="M411" s="92">
        <f t="shared" si="36"/>
        <v>0</v>
      </c>
      <c r="N411" s="459"/>
      <c r="O411" s="92">
        <f t="shared" si="37"/>
        <v>0</v>
      </c>
      <c r="P411" s="319"/>
      <c r="Q411" s="549"/>
      <c r="R411" s="549"/>
      <c r="S411" s="568">
        <f t="shared" si="38"/>
        <v>0</v>
      </c>
      <c r="T411" s="553"/>
      <c r="U411" s="85">
        <f t="shared" si="39"/>
        <v>6</v>
      </c>
      <c r="V411" s="574"/>
      <c r="W411" s="570"/>
      <c r="X411" s="570"/>
      <c r="Y411" s="570"/>
      <c r="Z411" s="570"/>
      <c r="AA411" s="570"/>
      <c r="AB411" s="571"/>
      <c r="AC411" s="570"/>
      <c r="AD411" s="572">
        <f t="shared" si="35"/>
        <v>0</v>
      </c>
      <c r="AE411" s="573"/>
      <c r="AK411" s="80"/>
      <c r="AL411" s="88"/>
      <c r="AM411" s="88"/>
      <c r="AR411" s="14"/>
    </row>
    <row r="412" spans="1:44" x14ac:dyDescent="0.25">
      <c r="A412" s="547"/>
      <c r="B412" s="548"/>
      <c r="C412" s="549"/>
      <c r="D412" s="555"/>
      <c r="E412" s="548"/>
      <c r="F412" s="548"/>
      <c r="G412" s="548"/>
      <c r="H412" s="551"/>
      <c r="I412" s="552"/>
      <c r="J412" s="319"/>
      <c r="K412" s="319"/>
      <c r="L412" s="319"/>
      <c r="M412" s="92">
        <f t="shared" si="36"/>
        <v>0</v>
      </c>
      <c r="N412" s="459"/>
      <c r="O412" s="92">
        <f t="shared" si="37"/>
        <v>0</v>
      </c>
      <c r="P412" s="319"/>
      <c r="Q412" s="549"/>
      <c r="R412" s="549"/>
      <c r="S412" s="568">
        <f t="shared" si="38"/>
        <v>0</v>
      </c>
      <c r="T412" s="553"/>
      <c r="U412" s="85">
        <f t="shared" si="39"/>
        <v>6</v>
      </c>
      <c r="V412" s="574"/>
      <c r="W412" s="570"/>
      <c r="X412" s="570"/>
      <c r="Y412" s="570"/>
      <c r="Z412" s="570"/>
      <c r="AA412" s="570"/>
      <c r="AB412" s="571"/>
      <c r="AC412" s="570"/>
      <c r="AD412" s="572">
        <f t="shared" si="35"/>
        <v>0</v>
      </c>
      <c r="AE412" s="573"/>
      <c r="AK412" s="80"/>
      <c r="AL412" s="88"/>
      <c r="AM412" s="88"/>
      <c r="AR412" s="14"/>
    </row>
    <row r="413" spans="1:44" x14ac:dyDescent="0.25">
      <c r="A413" s="547"/>
      <c r="B413" s="548"/>
      <c r="C413" s="549"/>
      <c r="D413" s="555"/>
      <c r="E413" s="548"/>
      <c r="F413" s="548"/>
      <c r="G413" s="548"/>
      <c r="H413" s="551"/>
      <c r="I413" s="552"/>
      <c r="J413" s="319"/>
      <c r="K413" s="319"/>
      <c r="L413" s="319"/>
      <c r="M413" s="92">
        <f t="shared" si="36"/>
        <v>0</v>
      </c>
      <c r="N413" s="459"/>
      <c r="O413" s="92">
        <f t="shared" si="37"/>
        <v>0</v>
      </c>
      <c r="P413" s="319"/>
      <c r="Q413" s="549"/>
      <c r="R413" s="549"/>
      <c r="S413" s="568">
        <f t="shared" si="38"/>
        <v>0</v>
      </c>
      <c r="T413" s="553"/>
      <c r="U413" s="85">
        <f t="shared" si="39"/>
        <v>6</v>
      </c>
      <c r="V413" s="574"/>
      <c r="W413" s="570"/>
      <c r="X413" s="570"/>
      <c r="Y413" s="570"/>
      <c r="Z413" s="570"/>
      <c r="AA413" s="570"/>
      <c r="AB413" s="571"/>
      <c r="AC413" s="570"/>
      <c r="AD413" s="572">
        <f t="shared" si="35"/>
        <v>0</v>
      </c>
      <c r="AE413" s="573"/>
      <c r="AK413" s="80"/>
      <c r="AL413" s="88"/>
      <c r="AM413" s="88"/>
      <c r="AR413" s="14"/>
    </row>
    <row r="414" spans="1:44" x14ac:dyDescent="0.25">
      <c r="A414" s="547"/>
      <c r="B414" s="548"/>
      <c r="C414" s="549"/>
      <c r="D414" s="555"/>
      <c r="E414" s="548"/>
      <c r="F414" s="548"/>
      <c r="G414" s="548"/>
      <c r="H414" s="551"/>
      <c r="I414" s="552"/>
      <c r="J414" s="319"/>
      <c r="K414" s="319"/>
      <c r="L414" s="319"/>
      <c r="M414" s="92">
        <f t="shared" si="36"/>
        <v>0</v>
      </c>
      <c r="N414" s="459"/>
      <c r="O414" s="92">
        <f t="shared" si="37"/>
        <v>0</v>
      </c>
      <c r="P414" s="319"/>
      <c r="Q414" s="549"/>
      <c r="R414" s="549"/>
      <c r="S414" s="568">
        <f t="shared" si="38"/>
        <v>0</v>
      </c>
      <c r="T414" s="553"/>
      <c r="U414" s="85">
        <f t="shared" si="39"/>
        <v>6</v>
      </c>
      <c r="V414" s="574"/>
      <c r="W414" s="570"/>
      <c r="X414" s="570"/>
      <c r="Y414" s="570"/>
      <c r="Z414" s="570"/>
      <c r="AA414" s="570"/>
      <c r="AB414" s="571"/>
      <c r="AC414" s="570"/>
      <c r="AD414" s="572">
        <f t="shared" si="35"/>
        <v>0</v>
      </c>
      <c r="AE414" s="573"/>
      <c r="AK414" s="80"/>
      <c r="AL414" s="88"/>
      <c r="AM414" s="88"/>
      <c r="AR414" s="14"/>
    </row>
    <row r="415" spans="1:44" x14ac:dyDescent="0.25">
      <c r="A415" s="547"/>
      <c r="B415" s="548"/>
      <c r="C415" s="549"/>
      <c r="D415" s="555"/>
      <c r="E415" s="548"/>
      <c r="F415" s="548"/>
      <c r="G415" s="548"/>
      <c r="H415" s="551"/>
      <c r="I415" s="552"/>
      <c r="J415" s="319"/>
      <c r="K415" s="319"/>
      <c r="L415" s="319"/>
      <c r="M415" s="92">
        <f t="shared" si="36"/>
        <v>0</v>
      </c>
      <c r="N415" s="459"/>
      <c r="O415" s="92">
        <f t="shared" si="37"/>
        <v>0</v>
      </c>
      <c r="P415" s="319"/>
      <c r="Q415" s="549"/>
      <c r="R415" s="549"/>
      <c r="S415" s="568">
        <f t="shared" si="38"/>
        <v>0</v>
      </c>
      <c r="T415" s="553"/>
      <c r="U415" s="85">
        <f t="shared" si="39"/>
        <v>6</v>
      </c>
      <c r="V415" s="574"/>
      <c r="W415" s="570"/>
      <c r="X415" s="570"/>
      <c r="Y415" s="570"/>
      <c r="Z415" s="570"/>
      <c r="AA415" s="570"/>
      <c r="AB415" s="571"/>
      <c r="AC415" s="570"/>
      <c r="AD415" s="572">
        <f t="shared" si="35"/>
        <v>0</v>
      </c>
      <c r="AE415" s="573"/>
      <c r="AK415" s="80"/>
      <c r="AL415" s="88"/>
      <c r="AM415" s="88"/>
      <c r="AR415" s="14"/>
    </row>
    <row r="416" spans="1:44" x14ac:dyDescent="0.25">
      <c r="A416" s="547"/>
      <c r="B416" s="548"/>
      <c r="C416" s="549"/>
      <c r="D416" s="555"/>
      <c r="E416" s="548"/>
      <c r="F416" s="548"/>
      <c r="G416" s="548"/>
      <c r="H416" s="551"/>
      <c r="I416" s="552"/>
      <c r="J416" s="319"/>
      <c r="K416" s="319"/>
      <c r="L416" s="319"/>
      <c r="M416" s="92">
        <f t="shared" si="36"/>
        <v>0</v>
      </c>
      <c r="N416" s="459"/>
      <c r="O416" s="92">
        <f t="shared" si="37"/>
        <v>0</v>
      </c>
      <c r="P416" s="319"/>
      <c r="Q416" s="549"/>
      <c r="R416" s="549"/>
      <c r="S416" s="568">
        <f t="shared" si="38"/>
        <v>0</v>
      </c>
      <c r="T416" s="553"/>
      <c r="U416" s="85">
        <f t="shared" si="39"/>
        <v>6</v>
      </c>
      <c r="V416" s="574"/>
      <c r="W416" s="570"/>
      <c r="X416" s="570"/>
      <c r="Y416" s="570"/>
      <c r="Z416" s="570"/>
      <c r="AA416" s="570"/>
      <c r="AB416" s="571"/>
      <c r="AC416" s="570"/>
      <c r="AD416" s="572">
        <f t="shared" si="35"/>
        <v>0</v>
      </c>
      <c r="AE416" s="573"/>
      <c r="AK416" s="80"/>
      <c r="AL416" s="88"/>
      <c r="AM416" s="88"/>
      <c r="AR416" s="14"/>
    </row>
    <row r="417" spans="1:44" x14ac:dyDescent="0.25">
      <c r="A417" s="547"/>
      <c r="B417" s="548"/>
      <c r="C417" s="549"/>
      <c r="D417" s="555"/>
      <c r="E417" s="548"/>
      <c r="F417" s="548"/>
      <c r="G417" s="548"/>
      <c r="H417" s="551"/>
      <c r="I417" s="552"/>
      <c r="J417" s="319"/>
      <c r="K417" s="319"/>
      <c r="L417" s="319"/>
      <c r="M417" s="92">
        <f t="shared" si="36"/>
        <v>0</v>
      </c>
      <c r="N417" s="459"/>
      <c r="O417" s="92">
        <f t="shared" si="37"/>
        <v>0</v>
      </c>
      <c r="P417" s="319"/>
      <c r="Q417" s="549"/>
      <c r="R417" s="549"/>
      <c r="S417" s="568">
        <f t="shared" si="38"/>
        <v>0</v>
      </c>
      <c r="T417" s="553"/>
      <c r="U417" s="85">
        <f t="shared" si="39"/>
        <v>6</v>
      </c>
      <c r="V417" s="574"/>
      <c r="W417" s="570"/>
      <c r="X417" s="570"/>
      <c r="Y417" s="570"/>
      <c r="Z417" s="570"/>
      <c r="AA417" s="570"/>
      <c r="AB417" s="571"/>
      <c r="AC417" s="570"/>
      <c r="AD417" s="572">
        <f t="shared" si="35"/>
        <v>0</v>
      </c>
      <c r="AE417" s="573"/>
      <c r="AK417" s="80"/>
      <c r="AL417" s="88"/>
      <c r="AM417" s="88"/>
      <c r="AR417" s="14"/>
    </row>
    <row r="418" spans="1:44" x14ac:dyDescent="0.25">
      <c r="A418" s="547"/>
      <c r="B418" s="548"/>
      <c r="C418" s="549"/>
      <c r="D418" s="555"/>
      <c r="E418" s="548"/>
      <c r="F418" s="548"/>
      <c r="G418" s="548"/>
      <c r="H418" s="551"/>
      <c r="I418" s="552"/>
      <c r="J418" s="319"/>
      <c r="K418" s="319"/>
      <c r="L418" s="319"/>
      <c r="M418" s="92">
        <f t="shared" si="36"/>
        <v>0</v>
      </c>
      <c r="N418" s="459"/>
      <c r="O418" s="92">
        <f t="shared" si="37"/>
        <v>0</v>
      </c>
      <c r="P418" s="319"/>
      <c r="Q418" s="549"/>
      <c r="R418" s="549"/>
      <c r="S418" s="568">
        <f t="shared" si="38"/>
        <v>0</v>
      </c>
      <c r="T418" s="553"/>
      <c r="U418" s="85">
        <f t="shared" si="39"/>
        <v>6</v>
      </c>
      <c r="V418" s="574"/>
      <c r="W418" s="570"/>
      <c r="X418" s="570"/>
      <c r="Y418" s="570"/>
      <c r="Z418" s="570"/>
      <c r="AA418" s="570"/>
      <c r="AB418" s="571"/>
      <c r="AC418" s="570"/>
      <c r="AD418" s="572">
        <f t="shared" si="35"/>
        <v>0</v>
      </c>
      <c r="AE418" s="573"/>
      <c r="AK418" s="80"/>
      <c r="AL418" s="88"/>
      <c r="AM418" s="88"/>
      <c r="AR418" s="14"/>
    </row>
    <row r="419" spans="1:44" x14ac:dyDescent="0.25">
      <c r="A419" s="547"/>
      <c r="B419" s="548"/>
      <c r="C419" s="549"/>
      <c r="D419" s="555"/>
      <c r="E419" s="548"/>
      <c r="F419" s="548"/>
      <c r="G419" s="548"/>
      <c r="H419" s="551"/>
      <c r="I419" s="552"/>
      <c r="J419" s="319"/>
      <c r="K419" s="319"/>
      <c r="L419" s="319"/>
      <c r="M419" s="92">
        <f t="shared" si="36"/>
        <v>0</v>
      </c>
      <c r="N419" s="459"/>
      <c r="O419" s="92">
        <f t="shared" si="37"/>
        <v>0</v>
      </c>
      <c r="P419" s="319"/>
      <c r="Q419" s="549"/>
      <c r="R419" s="549"/>
      <c r="S419" s="568">
        <f t="shared" si="38"/>
        <v>0</v>
      </c>
      <c r="T419" s="553"/>
      <c r="U419" s="85">
        <f t="shared" si="39"/>
        <v>6</v>
      </c>
      <c r="V419" s="574"/>
      <c r="W419" s="570"/>
      <c r="X419" s="570"/>
      <c r="Y419" s="570"/>
      <c r="Z419" s="570"/>
      <c r="AA419" s="570"/>
      <c r="AB419" s="571"/>
      <c r="AC419" s="570"/>
      <c r="AD419" s="572">
        <f t="shared" si="35"/>
        <v>0</v>
      </c>
      <c r="AE419" s="573"/>
      <c r="AK419" s="80"/>
      <c r="AL419" s="88"/>
      <c r="AM419" s="88"/>
      <c r="AR419" s="14"/>
    </row>
    <row r="420" spans="1:44" x14ac:dyDescent="0.25">
      <c r="A420" s="547"/>
      <c r="B420" s="548"/>
      <c r="C420" s="549"/>
      <c r="D420" s="555"/>
      <c r="E420" s="548"/>
      <c r="F420" s="548"/>
      <c r="G420" s="548"/>
      <c r="H420" s="551"/>
      <c r="I420" s="552"/>
      <c r="J420" s="319"/>
      <c r="K420" s="319"/>
      <c r="L420" s="319"/>
      <c r="M420" s="92">
        <f t="shared" si="36"/>
        <v>0</v>
      </c>
      <c r="N420" s="459"/>
      <c r="O420" s="92">
        <f t="shared" si="37"/>
        <v>0</v>
      </c>
      <c r="P420" s="319"/>
      <c r="Q420" s="549"/>
      <c r="R420" s="549"/>
      <c r="S420" s="568">
        <f t="shared" si="38"/>
        <v>0</v>
      </c>
      <c r="T420" s="553"/>
      <c r="U420" s="85">
        <f t="shared" si="39"/>
        <v>6</v>
      </c>
      <c r="V420" s="574"/>
      <c r="W420" s="570"/>
      <c r="X420" s="570"/>
      <c r="Y420" s="570"/>
      <c r="Z420" s="570"/>
      <c r="AA420" s="570"/>
      <c r="AB420" s="571"/>
      <c r="AC420" s="570"/>
      <c r="AD420" s="572">
        <f t="shared" si="35"/>
        <v>0</v>
      </c>
      <c r="AE420" s="573"/>
      <c r="AK420" s="80"/>
      <c r="AL420" s="88"/>
      <c r="AM420" s="88"/>
      <c r="AR420" s="14"/>
    </row>
    <row r="421" spans="1:44" x14ac:dyDescent="0.25">
      <c r="A421" s="547"/>
      <c r="B421" s="548"/>
      <c r="C421" s="549"/>
      <c r="D421" s="555"/>
      <c r="E421" s="548"/>
      <c r="F421" s="548"/>
      <c r="G421" s="548"/>
      <c r="H421" s="551"/>
      <c r="I421" s="552"/>
      <c r="J421" s="319"/>
      <c r="K421" s="319"/>
      <c r="L421" s="319"/>
      <c r="M421" s="92">
        <f t="shared" si="36"/>
        <v>0</v>
      </c>
      <c r="N421" s="459"/>
      <c r="O421" s="92">
        <f t="shared" si="37"/>
        <v>0</v>
      </c>
      <c r="P421" s="319"/>
      <c r="Q421" s="549"/>
      <c r="R421" s="549"/>
      <c r="S421" s="568">
        <f t="shared" si="38"/>
        <v>0</v>
      </c>
      <c r="T421" s="553"/>
      <c r="U421" s="85">
        <f t="shared" si="39"/>
        <v>6</v>
      </c>
      <c r="V421" s="574"/>
      <c r="W421" s="570"/>
      <c r="X421" s="570"/>
      <c r="Y421" s="570"/>
      <c r="Z421" s="570"/>
      <c r="AA421" s="570"/>
      <c r="AB421" s="571"/>
      <c r="AC421" s="570"/>
      <c r="AD421" s="572">
        <f t="shared" si="35"/>
        <v>0</v>
      </c>
      <c r="AE421" s="573"/>
      <c r="AK421" s="80"/>
      <c r="AL421" s="88"/>
      <c r="AM421" s="88"/>
      <c r="AR421" s="14"/>
    </row>
    <row r="422" spans="1:44" x14ac:dyDescent="0.25">
      <c r="A422" s="547"/>
      <c r="B422" s="548"/>
      <c r="C422" s="549"/>
      <c r="D422" s="555"/>
      <c r="E422" s="548"/>
      <c r="F422" s="548"/>
      <c r="G422" s="548"/>
      <c r="H422" s="551"/>
      <c r="I422" s="552"/>
      <c r="J422" s="319"/>
      <c r="K422" s="319"/>
      <c r="L422" s="319"/>
      <c r="M422" s="92">
        <f t="shared" si="36"/>
        <v>0</v>
      </c>
      <c r="N422" s="459"/>
      <c r="O422" s="92">
        <f t="shared" si="37"/>
        <v>0</v>
      </c>
      <c r="P422" s="319"/>
      <c r="Q422" s="549"/>
      <c r="R422" s="549"/>
      <c r="S422" s="568">
        <f t="shared" si="38"/>
        <v>0</v>
      </c>
      <c r="T422" s="553"/>
      <c r="U422" s="85">
        <f t="shared" si="39"/>
        <v>6</v>
      </c>
      <c r="V422" s="574"/>
      <c r="W422" s="570"/>
      <c r="X422" s="570"/>
      <c r="Y422" s="570"/>
      <c r="Z422" s="570"/>
      <c r="AA422" s="570"/>
      <c r="AB422" s="571"/>
      <c r="AC422" s="570"/>
      <c r="AD422" s="572">
        <f t="shared" si="35"/>
        <v>0</v>
      </c>
      <c r="AE422" s="573"/>
      <c r="AK422" s="80"/>
      <c r="AL422" s="88"/>
      <c r="AM422" s="88"/>
      <c r="AR422" s="14"/>
    </row>
    <row r="423" spans="1:44" x14ac:dyDescent="0.25">
      <c r="A423" s="547"/>
      <c r="B423" s="548"/>
      <c r="C423" s="549"/>
      <c r="D423" s="555"/>
      <c r="E423" s="548"/>
      <c r="F423" s="548"/>
      <c r="G423" s="548"/>
      <c r="H423" s="551"/>
      <c r="I423" s="552"/>
      <c r="J423" s="319"/>
      <c r="K423" s="319"/>
      <c r="L423" s="319"/>
      <c r="M423" s="92">
        <f t="shared" si="36"/>
        <v>0</v>
      </c>
      <c r="N423" s="459"/>
      <c r="O423" s="92">
        <f t="shared" si="37"/>
        <v>0</v>
      </c>
      <c r="P423" s="319"/>
      <c r="Q423" s="549"/>
      <c r="R423" s="549"/>
      <c r="S423" s="568">
        <f t="shared" si="38"/>
        <v>0</v>
      </c>
      <c r="T423" s="553"/>
      <c r="U423" s="85">
        <f t="shared" si="39"/>
        <v>6</v>
      </c>
      <c r="V423" s="574"/>
      <c r="W423" s="570"/>
      <c r="X423" s="570"/>
      <c r="Y423" s="570"/>
      <c r="Z423" s="570"/>
      <c r="AA423" s="570"/>
      <c r="AB423" s="571"/>
      <c r="AC423" s="570"/>
      <c r="AD423" s="572">
        <f t="shared" si="35"/>
        <v>0</v>
      </c>
      <c r="AE423" s="573"/>
      <c r="AK423" s="80"/>
      <c r="AL423" s="88"/>
      <c r="AM423" s="88"/>
      <c r="AR423" s="14"/>
    </row>
    <row r="424" spans="1:44" x14ac:dyDescent="0.25">
      <c r="A424" s="547"/>
      <c r="B424" s="548"/>
      <c r="C424" s="549"/>
      <c r="D424" s="555"/>
      <c r="E424" s="548"/>
      <c r="F424" s="548"/>
      <c r="G424" s="548"/>
      <c r="H424" s="551"/>
      <c r="I424" s="552"/>
      <c r="J424" s="319"/>
      <c r="K424" s="319"/>
      <c r="L424" s="319"/>
      <c r="M424" s="92">
        <f t="shared" si="36"/>
        <v>0</v>
      </c>
      <c r="N424" s="459"/>
      <c r="O424" s="92">
        <f t="shared" si="37"/>
        <v>0</v>
      </c>
      <c r="P424" s="319"/>
      <c r="Q424" s="549"/>
      <c r="R424" s="549"/>
      <c r="S424" s="568">
        <f t="shared" si="38"/>
        <v>0</v>
      </c>
      <c r="T424" s="553"/>
      <c r="U424" s="85">
        <f t="shared" si="39"/>
        <v>6</v>
      </c>
      <c r="V424" s="574"/>
      <c r="W424" s="570"/>
      <c r="X424" s="570"/>
      <c r="Y424" s="570"/>
      <c r="Z424" s="570"/>
      <c r="AA424" s="570"/>
      <c r="AB424" s="571"/>
      <c r="AC424" s="570"/>
      <c r="AD424" s="572">
        <f t="shared" si="35"/>
        <v>0</v>
      </c>
      <c r="AE424" s="573"/>
      <c r="AK424" s="80"/>
      <c r="AL424" s="88"/>
      <c r="AM424" s="88"/>
      <c r="AR424" s="14"/>
    </row>
    <row r="425" spans="1:44" x14ac:dyDescent="0.25">
      <c r="A425" s="547"/>
      <c r="B425" s="548"/>
      <c r="C425" s="549"/>
      <c r="D425" s="555"/>
      <c r="E425" s="548"/>
      <c r="F425" s="548"/>
      <c r="G425" s="548"/>
      <c r="H425" s="551"/>
      <c r="I425" s="552"/>
      <c r="J425" s="319"/>
      <c r="K425" s="319"/>
      <c r="L425" s="319"/>
      <c r="M425" s="92">
        <f t="shared" si="36"/>
        <v>0</v>
      </c>
      <c r="N425" s="459"/>
      <c r="O425" s="92">
        <f t="shared" si="37"/>
        <v>0</v>
      </c>
      <c r="P425" s="319"/>
      <c r="Q425" s="549"/>
      <c r="R425" s="549"/>
      <c r="S425" s="568">
        <f t="shared" si="38"/>
        <v>0</v>
      </c>
      <c r="T425" s="553"/>
      <c r="U425" s="85">
        <f t="shared" si="39"/>
        <v>6</v>
      </c>
      <c r="V425" s="574"/>
      <c r="W425" s="570"/>
      <c r="X425" s="570"/>
      <c r="Y425" s="570"/>
      <c r="Z425" s="570"/>
      <c r="AA425" s="570"/>
      <c r="AB425" s="571"/>
      <c r="AC425" s="570"/>
      <c r="AD425" s="572">
        <f t="shared" si="35"/>
        <v>0</v>
      </c>
      <c r="AE425" s="573"/>
      <c r="AK425" s="80"/>
      <c r="AL425" s="88"/>
      <c r="AM425" s="88"/>
      <c r="AR425" s="14"/>
    </row>
    <row r="426" spans="1:44" x14ac:dyDescent="0.25">
      <c r="A426" s="547"/>
      <c r="B426" s="548"/>
      <c r="C426" s="549"/>
      <c r="D426" s="555"/>
      <c r="E426" s="548"/>
      <c r="F426" s="548"/>
      <c r="G426" s="548"/>
      <c r="H426" s="551"/>
      <c r="I426" s="552"/>
      <c r="J426" s="319"/>
      <c r="K426" s="319"/>
      <c r="L426" s="319"/>
      <c r="M426" s="92">
        <f t="shared" si="36"/>
        <v>0</v>
      </c>
      <c r="N426" s="459"/>
      <c r="O426" s="92">
        <f t="shared" si="37"/>
        <v>0</v>
      </c>
      <c r="P426" s="319"/>
      <c r="Q426" s="549"/>
      <c r="R426" s="549"/>
      <c r="S426" s="568">
        <f t="shared" si="38"/>
        <v>0</v>
      </c>
      <c r="T426" s="553"/>
      <c r="U426" s="85">
        <f t="shared" si="39"/>
        <v>6</v>
      </c>
      <c r="V426" s="574"/>
      <c r="W426" s="570"/>
      <c r="X426" s="570"/>
      <c r="Y426" s="570"/>
      <c r="Z426" s="570"/>
      <c r="AA426" s="570"/>
      <c r="AB426" s="571"/>
      <c r="AC426" s="570"/>
      <c r="AD426" s="572">
        <f t="shared" ref="AD426:AD448" si="40">IF(U426=6,S426,"")</f>
        <v>0</v>
      </c>
      <c r="AE426" s="573"/>
      <c r="AK426" s="80"/>
      <c r="AL426" s="88"/>
      <c r="AM426" s="88"/>
      <c r="AR426" s="14"/>
    </row>
    <row r="427" spans="1:44" x14ac:dyDescent="0.25">
      <c r="A427" s="547"/>
      <c r="B427" s="548"/>
      <c r="C427" s="549"/>
      <c r="D427" s="555"/>
      <c r="E427" s="548"/>
      <c r="F427" s="548"/>
      <c r="G427" s="548"/>
      <c r="H427" s="551"/>
      <c r="I427" s="552"/>
      <c r="J427" s="319"/>
      <c r="K427" s="319"/>
      <c r="L427" s="319"/>
      <c r="M427" s="92">
        <f t="shared" si="36"/>
        <v>0</v>
      </c>
      <c r="N427" s="459"/>
      <c r="O427" s="92">
        <f t="shared" si="37"/>
        <v>0</v>
      </c>
      <c r="P427" s="319"/>
      <c r="Q427" s="549"/>
      <c r="R427" s="549"/>
      <c r="S427" s="568">
        <f t="shared" si="38"/>
        <v>0</v>
      </c>
      <c r="T427" s="553"/>
      <c r="U427" s="85">
        <f t="shared" si="39"/>
        <v>6</v>
      </c>
      <c r="V427" s="574"/>
      <c r="W427" s="570"/>
      <c r="X427" s="570"/>
      <c r="Y427" s="570"/>
      <c r="Z427" s="570"/>
      <c r="AA427" s="570"/>
      <c r="AB427" s="571"/>
      <c r="AC427" s="570"/>
      <c r="AD427" s="572">
        <f t="shared" si="40"/>
        <v>0</v>
      </c>
      <c r="AE427" s="573"/>
      <c r="AK427" s="80"/>
      <c r="AL427" s="88"/>
      <c r="AM427" s="88"/>
      <c r="AR427" s="14"/>
    </row>
    <row r="428" spans="1:44" x14ac:dyDescent="0.25">
      <c r="A428" s="547"/>
      <c r="B428" s="548"/>
      <c r="C428" s="549"/>
      <c r="D428" s="555"/>
      <c r="E428" s="548"/>
      <c r="F428" s="548"/>
      <c r="G428" s="548"/>
      <c r="H428" s="551"/>
      <c r="I428" s="552"/>
      <c r="J428" s="319"/>
      <c r="K428" s="319"/>
      <c r="L428" s="319"/>
      <c r="M428" s="92">
        <f t="shared" si="36"/>
        <v>0</v>
      </c>
      <c r="N428" s="459"/>
      <c r="O428" s="92">
        <f t="shared" si="37"/>
        <v>0</v>
      </c>
      <c r="P428" s="319"/>
      <c r="Q428" s="549"/>
      <c r="R428" s="549"/>
      <c r="S428" s="568">
        <f t="shared" si="38"/>
        <v>0</v>
      </c>
      <c r="T428" s="553"/>
      <c r="U428" s="85">
        <f t="shared" si="39"/>
        <v>6</v>
      </c>
      <c r="V428" s="574"/>
      <c r="W428" s="570"/>
      <c r="X428" s="570"/>
      <c r="Y428" s="570"/>
      <c r="Z428" s="570"/>
      <c r="AA428" s="570"/>
      <c r="AB428" s="571"/>
      <c r="AC428" s="570"/>
      <c r="AD428" s="572">
        <f t="shared" si="40"/>
        <v>0</v>
      </c>
      <c r="AE428" s="573"/>
      <c r="AK428" s="80"/>
      <c r="AL428" s="88"/>
      <c r="AM428" s="88"/>
      <c r="AR428" s="14"/>
    </row>
    <row r="429" spans="1:44" x14ac:dyDescent="0.25">
      <c r="A429" s="547"/>
      <c r="B429" s="548"/>
      <c r="C429" s="549"/>
      <c r="D429" s="555"/>
      <c r="E429" s="548"/>
      <c r="F429" s="548"/>
      <c r="G429" s="548"/>
      <c r="H429" s="551"/>
      <c r="I429" s="552"/>
      <c r="J429" s="319"/>
      <c r="K429" s="319"/>
      <c r="L429" s="319"/>
      <c r="M429" s="92">
        <f t="shared" si="36"/>
        <v>0</v>
      </c>
      <c r="N429" s="459"/>
      <c r="O429" s="92">
        <f t="shared" si="37"/>
        <v>0</v>
      </c>
      <c r="P429" s="319"/>
      <c r="Q429" s="549"/>
      <c r="R429" s="549"/>
      <c r="S429" s="568">
        <f t="shared" si="38"/>
        <v>0</v>
      </c>
      <c r="T429" s="553"/>
      <c r="U429" s="85">
        <f t="shared" si="39"/>
        <v>6</v>
      </c>
      <c r="V429" s="574"/>
      <c r="W429" s="570"/>
      <c r="X429" s="570"/>
      <c r="Y429" s="570"/>
      <c r="Z429" s="570"/>
      <c r="AA429" s="570"/>
      <c r="AB429" s="571"/>
      <c r="AC429" s="570"/>
      <c r="AD429" s="572">
        <f t="shared" si="40"/>
        <v>0</v>
      </c>
      <c r="AE429" s="573"/>
      <c r="AK429" s="80"/>
      <c r="AL429" s="88"/>
      <c r="AM429" s="88"/>
      <c r="AR429" s="14"/>
    </row>
    <row r="430" spans="1:44" x14ac:dyDescent="0.25">
      <c r="A430" s="547"/>
      <c r="B430" s="548"/>
      <c r="C430" s="549"/>
      <c r="D430" s="555"/>
      <c r="E430" s="548"/>
      <c r="F430" s="548"/>
      <c r="G430" s="548"/>
      <c r="H430" s="551"/>
      <c r="I430" s="552"/>
      <c r="J430" s="319"/>
      <c r="K430" s="319"/>
      <c r="L430" s="319"/>
      <c r="M430" s="92">
        <f t="shared" si="36"/>
        <v>0</v>
      </c>
      <c r="N430" s="459"/>
      <c r="O430" s="92">
        <f t="shared" si="37"/>
        <v>0</v>
      </c>
      <c r="P430" s="319"/>
      <c r="Q430" s="549"/>
      <c r="R430" s="549"/>
      <c r="S430" s="568">
        <f t="shared" si="38"/>
        <v>0</v>
      </c>
      <c r="T430" s="553"/>
      <c r="U430" s="85">
        <f t="shared" si="39"/>
        <v>6</v>
      </c>
      <c r="V430" s="574"/>
      <c r="W430" s="570"/>
      <c r="X430" s="570"/>
      <c r="Y430" s="570"/>
      <c r="Z430" s="570"/>
      <c r="AA430" s="570"/>
      <c r="AB430" s="571"/>
      <c r="AC430" s="570"/>
      <c r="AD430" s="572">
        <f t="shared" si="40"/>
        <v>0</v>
      </c>
      <c r="AE430" s="573"/>
      <c r="AK430" s="80"/>
      <c r="AL430" s="88"/>
      <c r="AM430" s="88"/>
      <c r="AR430" s="14"/>
    </row>
    <row r="431" spans="1:44" x14ac:dyDescent="0.25">
      <c r="A431" s="547"/>
      <c r="B431" s="548"/>
      <c r="C431" s="549"/>
      <c r="D431" s="555"/>
      <c r="E431" s="548"/>
      <c r="F431" s="548"/>
      <c r="G431" s="548"/>
      <c r="H431" s="551"/>
      <c r="I431" s="552"/>
      <c r="J431" s="319"/>
      <c r="K431" s="319"/>
      <c r="L431" s="319"/>
      <c r="M431" s="92">
        <f t="shared" si="36"/>
        <v>0</v>
      </c>
      <c r="N431" s="459"/>
      <c r="O431" s="92">
        <f t="shared" si="37"/>
        <v>0</v>
      </c>
      <c r="P431" s="319"/>
      <c r="Q431" s="549"/>
      <c r="R431" s="549"/>
      <c r="S431" s="568">
        <f t="shared" si="38"/>
        <v>0</v>
      </c>
      <c r="T431" s="553"/>
      <c r="U431" s="85">
        <f t="shared" si="39"/>
        <v>6</v>
      </c>
      <c r="V431" s="574"/>
      <c r="W431" s="570"/>
      <c r="X431" s="570"/>
      <c r="Y431" s="570"/>
      <c r="Z431" s="570"/>
      <c r="AA431" s="570"/>
      <c r="AB431" s="571"/>
      <c r="AC431" s="570"/>
      <c r="AD431" s="572">
        <f t="shared" si="40"/>
        <v>0</v>
      </c>
      <c r="AE431" s="573"/>
      <c r="AK431" s="80"/>
      <c r="AL431" s="88"/>
      <c r="AM431" s="88"/>
      <c r="AR431" s="14"/>
    </row>
    <row r="432" spans="1:44" x14ac:dyDescent="0.25">
      <c r="A432" s="547"/>
      <c r="B432" s="548"/>
      <c r="C432" s="549"/>
      <c r="D432" s="555"/>
      <c r="E432" s="548"/>
      <c r="F432" s="548"/>
      <c r="G432" s="548"/>
      <c r="H432" s="551"/>
      <c r="I432" s="552"/>
      <c r="J432" s="319"/>
      <c r="K432" s="319"/>
      <c r="L432" s="319"/>
      <c r="M432" s="92">
        <f t="shared" si="36"/>
        <v>0</v>
      </c>
      <c r="N432" s="459"/>
      <c r="O432" s="92">
        <f t="shared" si="37"/>
        <v>0</v>
      </c>
      <c r="P432" s="319"/>
      <c r="Q432" s="549"/>
      <c r="R432" s="549"/>
      <c r="S432" s="568">
        <f t="shared" si="38"/>
        <v>0</v>
      </c>
      <c r="T432" s="553"/>
      <c r="U432" s="85">
        <f t="shared" si="39"/>
        <v>6</v>
      </c>
      <c r="V432" s="574"/>
      <c r="W432" s="570"/>
      <c r="X432" s="570"/>
      <c r="Y432" s="570"/>
      <c r="Z432" s="570"/>
      <c r="AA432" s="570"/>
      <c r="AB432" s="571"/>
      <c r="AC432" s="570"/>
      <c r="AD432" s="572">
        <f t="shared" si="40"/>
        <v>0</v>
      </c>
      <c r="AE432" s="573"/>
      <c r="AK432" s="80"/>
      <c r="AL432" s="88"/>
      <c r="AM432" s="88"/>
      <c r="AR432" s="14"/>
    </row>
    <row r="433" spans="1:47" x14ac:dyDescent="0.25">
      <c r="A433" s="547"/>
      <c r="B433" s="548"/>
      <c r="C433" s="549"/>
      <c r="D433" s="555"/>
      <c r="E433" s="548"/>
      <c r="F433" s="548"/>
      <c r="G433" s="548"/>
      <c r="H433" s="551"/>
      <c r="I433" s="552"/>
      <c r="J433" s="319"/>
      <c r="K433" s="319"/>
      <c r="L433" s="319"/>
      <c r="M433" s="92">
        <f t="shared" si="36"/>
        <v>0</v>
      </c>
      <c r="N433" s="459"/>
      <c r="O433" s="92">
        <f t="shared" si="37"/>
        <v>0</v>
      </c>
      <c r="P433" s="319"/>
      <c r="Q433" s="549"/>
      <c r="R433" s="549"/>
      <c r="S433" s="568">
        <f t="shared" si="38"/>
        <v>0</v>
      </c>
      <c r="T433" s="553"/>
      <c r="U433" s="85">
        <f t="shared" si="39"/>
        <v>6</v>
      </c>
      <c r="V433" s="574"/>
      <c r="W433" s="570"/>
      <c r="X433" s="570"/>
      <c r="Y433" s="570"/>
      <c r="Z433" s="570"/>
      <c r="AA433" s="570"/>
      <c r="AB433" s="571"/>
      <c r="AC433" s="570"/>
      <c r="AD433" s="572">
        <f t="shared" si="40"/>
        <v>0</v>
      </c>
      <c r="AE433" s="573"/>
      <c r="AK433" s="80"/>
      <c r="AL433" s="88"/>
      <c r="AM433" s="88"/>
    </row>
    <row r="434" spans="1:47" x14ac:dyDescent="0.25">
      <c r="A434" s="547"/>
      <c r="B434" s="548"/>
      <c r="C434" s="549"/>
      <c r="D434" s="555"/>
      <c r="E434" s="548"/>
      <c r="F434" s="548"/>
      <c r="G434" s="548"/>
      <c r="H434" s="551"/>
      <c r="I434" s="552"/>
      <c r="J434" s="319"/>
      <c r="K434" s="319"/>
      <c r="L434" s="319"/>
      <c r="M434" s="92">
        <f t="shared" si="36"/>
        <v>0</v>
      </c>
      <c r="N434" s="459"/>
      <c r="O434" s="92">
        <f t="shared" si="37"/>
        <v>0</v>
      </c>
      <c r="P434" s="319"/>
      <c r="Q434" s="549"/>
      <c r="R434" s="549"/>
      <c r="S434" s="568">
        <f t="shared" si="38"/>
        <v>0</v>
      </c>
      <c r="T434" s="553"/>
      <c r="U434" s="85">
        <f t="shared" si="39"/>
        <v>6</v>
      </c>
      <c r="V434" s="574"/>
      <c r="W434" s="570"/>
      <c r="X434" s="570"/>
      <c r="Y434" s="570"/>
      <c r="Z434" s="570"/>
      <c r="AA434" s="570"/>
      <c r="AB434" s="571"/>
      <c r="AC434" s="570"/>
      <c r="AD434" s="572">
        <f t="shared" si="40"/>
        <v>0</v>
      </c>
      <c r="AE434" s="573"/>
      <c r="AK434" s="80"/>
      <c r="AL434" s="88"/>
      <c r="AM434" s="88"/>
    </row>
    <row r="435" spans="1:47" x14ac:dyDescent="0.25">
      <c r="A435" s="547"/>
      <c r="B435" s="548"/>
      <c r="C435" s="549"/>
      <c r="D435" s="555"/>
      <c r="E435" s="548"/>
      <c r="F435" s="548"/>
      <c r="G435" s="548"/>
      <c r="H435" s="551"/>
      <c r="I435" s="552"/>
      <c r="J435" s="319"/>
      <c r="K435" s="319"/>
      <c r="L435" s="319"/>
      <c r="M435" s="92">
        <f t="shared" si="36"/>
        <v>0</v>
      </c>
      <c r="N435" s="459"/>
      <c r="O435" s="92">
        <f t="shared" si="37"/>
        <v>0</v>
      </c>
      <c r="P435" s="319"/>
      <c r="Q435" s="549"/>
      <c r="R435" s="549"/>
      <c r="S435" s="568">
        <f t="shared" si="38"/>
        <v>0</v>
      </c>
      <c r="T435" s="553"/>
      <c r="U435" s="85">
        <f t="shared" si="39"/>
        <v>6</v>
      </c>
      <c r="V435" s="574"/>
      <c r="W435" s="570"/>
      <c r="X435" s="570"/>
      <c r="Y435" s="570"/>
      <c r="Z435" s="570"/>
      <c r="AA435" s="570"/>
      <c r="AB435" s="571"/>
      <c r="AC435" s="570"/>
      <c r="AD435" s="572">
        <f t="shared" si="40"/>
        <v>0</v>
      </c>
      <c r="AE435" s="573"/>
      <c r="AK435" s="80"/>
      <c r="AL435" s="88"/>
      <c r="AM435" s="88"/>
    </row>
    <row r="436" spans="1:47" x14ac:dyDescent="0.25">
      <c r="A436" s="547"/>
      <c r="B436" s="548"/>
      <c r="C436" s="549"/>
      <c r="D436" s="555"/>
      <c r="E436" s="548"/>
      <c r="F436" s="548"/>
      <c r="G436" s="548"/>
      <c r="H436" s="551"/>
      <c r="I436" s="552"/>
      <c r="J436" s="319"/>
      <c r="K436" s="319"/>
      <c r="L436" s="319"/>
      <c r="M436" s="92">
        <f t="shared" si="36"/>
        <v>0</v>
      </c>
      <c r="N436" s="459"/>
      <c r="O436" s="92">
        <f t="shared" si="37"/>
        <v>0</v>
      </c>
      <c r="P436" s="319"/>
      <c r="Q436" s="549"/>
      <c r="R436" s="549"/>
      <c r="S436" s="568">
        <f t="shared" si="38"/>
        <v>0</v>
      </c>
      <c r="T436" s="553"/>
      <c r="U436" s="85">
        <f t="shared" si="39"/>
        <v>6</v>
      </c>
      <c r="V436" s="574"/>
      <c r="W436" s="570"/>
      <c r="X436" s="570"/>
      <c r="Y436" s="570"/>
      <c r="Z436" s="570"/>
      <c r="AA436" s="570"/>
      <c r="AB436" s="571"/>
      <c r="AC436" s="570"/>
      <c r="AD436" s="572">
        <f t="shared" si="40"/>
        <v>0</v>
      </c>
      <c r="AE436" s="573"/>
      <c r="AK436" s="80"/>
      <c r="AL436" s="88"/>
      <c r="AM436" s="88"/>
      <c r="AN436" s="16"/>
      <c r="AO436" s="16"/>
      <c r="AP436" s="16"/>
      <c r="AQ436" s="16"/>
      <c r="AR436" s="86"/>
      <c r="AS436" s="87"/>
      <c r="AT436" s="87"/>
      <c r="AU436" s="87"/>
    </row>
    <row r="437" spans="1:47" x14ac:dyDescent="0.25">
      <c r="A437" s="547"/>
      <c r="B437" s="548"/>
      <c r="C437" s="549"/>
      <c r="D437" s="555"/>
      <c r="E437" s="548"/>
      <c r="F437" s="548"/>
      <c r="G437" s="548"/>
      <c r="H437" s="551"/>
      <c r="I437" s="552"/>
      <c r="J437" s="319"/>
      <c r="K437" s="319"/>
      <c r="L437" s="319"/>
      <c r="M437" s="92">
        <f t="shared" si="36"/>
        <v>0</v>
      </c>
      <c r="N437" s="459"/>
      <c r="O437" s="92">
        <f t="shared" si="37"/>
        <v>0</v>
      </c>
      <c r="P437" s="319"/>
      <c r="Q437" s="549"/>
      <c r="R437" s="549"/>
      <c r="S437" s="568">
        <f t="shared" si="38"/>
        <v>0</v>
      </c>
      <c r="T437" s="553"/>
      <c r="U437" s="85">
        <f t="shared" si="39"/>
        <v>6</v>
      </c>
      <c r="V437" s="574"/>
      <c r="W437" s="570"/>
      <c r="X437" s="570"/>
      <c r="Y437" s="570"/>
      <c r="Z437" s="570"/>
      <c r="AA437" s="570"/>
      <c r="AB437" s="571"/>
      <c r="AC437" s="570"/>
      <c r="AD437" s="572">
        <f t="shared" si="40"/>
        <v>0</v>
      </c>
      <c r="AE437" s="573"/>
      <c r="AK437" s="80"/>
      <c r="AL437" s="88"/>
      <c r="AM437" s="88"/>
      <c r="AR437" s="86"/>
      <c r="AS437" s="87"/>
      <c r="AT437" s="87"/>
      <c r="AU437" s="87"/>
    </row>
    <row r="438" spans="1:47" x14ac:dyDescent="0.25">
      <c r="A438" s="547"/>
      <c r="B438" s="548"/>
      <c r="C438" s="549"/>
      <c r="D438" s="555"/>
      <c r="E438" s="548"/>
      <c r="F438" s="548"/>
      <c r="G438" s="548"/>
      <c r="H438" s="551"/>
      <c r="I438" s="552"/>
      <c r="J438" s="319"/>
      <c r="K438" s="319"/>
      <c r="L438" s="319"/>
      <c r="M438" s="92">
        <f t="shared" si="36"/>
        <v>0</v>
      </c>
      <c r="N438" s="459"/>
      <c r="O438" s="92">
        <f t="shared" si="37"/>
        <v>0</v>
      </c>
      <c r="P438" s="319"/>
      <c r="Q438" s="549"/>
      <c r="R438" s="549"/>
      <c r="S438" s="568">
        <f t="shared" si="38"/>
        <v>0</v>
      </c>
      <c r="T438" s="553"/>
      <c r="U438" s="85">
        <f t="shared" si="39"/>
        <v>6</v>
      </c>
      <c r="V438" s="574"/>
      <c r="W438" s="570"/>
      <c r="X438" s="570"/>
      <c r="Y438" s="570"/>
      <c r="Z438" s="570"/>
      <c r="AA438" s="570"/>
      <c r="AB438" s="571"/>
      <c r="AC438" s="570"/>
      <c r="AD438" s="572">
        <f t="shared" si="40"/>
        <v>0</v>
      </c>
      <c r="AE438" s="573"/>
      <c r="AK438" s="80"/>
      <c r="AL438" s="88"/>
      <c r="AM438" s="88"/>
      <c r="AN438" s="16"/>
      <c r="AO438" s="16"/>
      <c r="AP438" s="16"/>
      <c r="AQ438" s="16"/>
      <c r="AR438" s="86"/>
      <c r="AS438" s="87"/>
      <c r="AT438" s="87"/>
      <c r="AU438" s="87"/>
    </row>
    <row r="439" spans="1:47" x14ac:dyDescent="0.25">
      <c r="A439" s="547"/>
      <c r="B439" s="548"/>
      <c r="C439" s="549"/>
      <c r="D439" s="555"/>
      <c r="E439" s="548"/>
      <c r="F439" s="548"/>
      <c r="G439" s="548"/>
      <c r="H439" s="551"/>
      <c r="I439" s="552"/>
      <c r="J439" s="319"/>
      <c r="K439" s="319"/>
      <c r="L439" s="319"/>
      <c r="M439" s="92">
        <f t="shared" si="36"/>
        <v>0</v>
      </c>
      <c r="N439" s="459"/>
      <c r="O439" s="92">
        <f t="shared" si="37"/>
        <v>0</v>
      </c>
      <c r="P439" s="319"/>
      <c r="Q439" s="549"/>
      <c r="R439" s="549"/>
      <c r="S439" s="568">
        <f t="shared" si="38"/>
        <v>0</v>
      </c>
      <c r="T439" s="553"/>
      <c r="U439" s="85">
        <f t="shared" si="39"/>
        <v>6</v>
      </c>
      <c r="V439" s="574"/>
      <c r="W439" s="570"/>
      <c r="X439" s="570"/>
      <c r="Y439" s="570"/>
      <c r="Z439" s="570"/>
      <c r="AA439" s="570"/>
      <c r="AB439" s="571"/>
      <c r="AC439" s="570"/>
      <c r="AD439" s="572">
        <f t="shared" si="40"/>
        <v>0</v>
      </c>
      <c r="AE439" s="573"/>
      <c r="AK439" s="80"/>
      <c r="AL439" s="88"/>
      <c r="AM439" s="88"/>
      <c r="AR439" s="694"/>
      <c r="AS439" s="694"/>
      <c r="AT439" s="694"/>
      <c r="AU439" s="694"/>
    </row>
    <row r="440" spans="1:47" x14ac:dyDescent="0.25">
      <c r="A440" s="547"/>
      <c r="B440" s="548"/>
      <c r="C440" s="549"/>
      <c r="D440" s="555"/>
      <c r="E440" s="548"/>
      <c r="F440" s="548"/>
      <c r="G440" s="548"/>
      <c r="H440" s="551"/>
      <c r="I440" s="552"/>
      <c r="J440" s="319"/>
      <c r="K440" s="319"/>
      <c r="L440" s="319"/>
      <c r="M440" s="92">
        <f t="shared" si="36"/>
        <v>0</v>
      </c>
      <c r="N440" s="459"/>
      <c r="O440" s="92">
        <f t="shared" si="37"/>
        <v>0</v>
      </c>
      <c r="P440" s="319"/>
      <c r="Q440" s="549"/>
      <c r="R440" s="549"/>
      <c r="S440" s="568">
        <f t="shared" si="38"/>
        <v>0</v>
      </c>
      <c r="T440" s="553"/>
      <c r="U440" s="85">
        <f t="shared" si="39"/>
        <v>6</v>
      </c>
      <c r="V440" s="574"/>
      <c r="W440" s="570"/>
      <c r="X440" s="570"/>
      <c r="Y440" s="570"/>
      <c r="Z440" s="570"/>
      <c r="AA440" s="570"/>
      <c r="AB440" s="571"/>
      <c r="AC440" s="570"/>
      <c r="AD440" s="572">
        <f t="shared" si="40"/>
        <v>0</v>
      </c>
      <c r="AE440" s="573"/>
      <c r="AK440" s="80"/>
      <c r="AL440" s="88"/>
      <c r="AM440" s="88"/>
    </row>
    <row r="441" spans="1:47" x14ac:dyDescent="0.25">
      <c r="A441" s="547"/>
      <c r="B441" s="548"/>
      <c r="C441" s="549"/>
      <c r="D441" s="555"/>
      <c r="E441" s="548"/>
      <c r="F441" s="548"/>
      <c r="G441" s="548"/>
      <c r="H441" s="551"/>
      <c r="I441" s="552"/>
      <c r="J441" s="319"/>
      <c r="K441" s="319"/>
      <c r="L441" s="319"/>
      <c r="M441" s="92">
        <f t="shared" si="36"/>
        <v>0</v>
      </c>
      <c r="N441" s="459"/>
      <c r="O441" s="92">
        <f t="shared" si="37"/>
        <v>0</v>
      </c>
      <c r="P441" s="319"/>
      <c r="Q441" s="549"/>
      <c r="R441" s="549"/>
      <c r="S441" s="568">
        <f t="shared" si="38"/>
        <v>0</v>
      </c>
      <c r="T441" s="553"/>
      <c r="U441" s="85">
        <f t="shared" si="39"/>
        <v>6</v>
      </c>
      <c r="V441" s="574"/>
      <c r="W441" s="570"/>
      <c r="X441" s="570"/>
      <c r="Y441" s="570"/>
      <c r="Z441" s="570"/>
      <c r="AA441" s="570"/>
      <c r="AB441" s="571"/>
      <c r="AC441" s="570"/>
      <c r="AD441" s="572">
        <f t="shared" si="40"/>
        <v>0</v>
      </c>
      <c r="AE441" s="573"/>
      <c r="AK441" s="80"/>
      <c r="AL441" s="88"/>
      <c r="AM441" s="88"/>
    </row>
    <row r="442" spans="1:47" x14ac:dyDescent="0.25">
      <c r="A442" s="547"/>
      <c r="B442" s="548"/>
      <c r="C442" s="549"/>
      <c r="D442" s="555"/>
      <c r="E442" s="548"/>
      <c r="F442" s="548"/>
      <c r="G442" s="548"/>
      <c r="H442" s="551"/>
      <c r="I442" s="552"/>
      <c r="J442" s="319"/>
      <c r="K442" s="319"/>
      <c r="L442" s="319"/>
      <c r="M442" s="92">
        <f t="shared" si="36"/>
        <v>0</v>
      </c>
      <c r="N442" s="459"/>
      <c r="O442" s="92">
        <f t="shared" si="37"/>
        <v>0</v>
      </c>
      <c r="P442" s="319"/>
      <c r="Q442" s="549"/>
      <c r="R442" s="549"/>
      <c r="S442" s="568">
        <f t="shared" si="38"/>
        <v>0</v>
      </c>
      <c r="T442" s="553"/>
      <c r="U442" s="85">
        <f t="shared" si="39"/>
        <v>6</v>
      </c>
      <c r="V442" s="574"/>
      <c r="W442" s="570"/>
      <c r="X442" s="570"/>
      <c r="Y442" s="570"/>
      <c r="Z442" s="570"/>
      <c r="AA442" s="570"/>
      <c r="AB442" s="571"/>
      <c r="AC442" s="570"/>
      <c r="AD442" s="572">
        <f t="shared" si="40"/>
        <v>0</v>
      </c>
      <c r="AE442" s="573"/>
      <c r="AK442" s="80"/>
      <c r="AL442" s="88"/>
      <c r="AM442" s="88"/>
    </row>
    <row r="443" spans="1:47" x14ac:dyDescent="0.25">
      <c r="A443" s="547"/>
      <c r="B443" s="548"/>
      <c r="C443" s="549"/>
      <c r="D443" s="555"/>
      <c r="E443" s="548"/>
      <c r="F443" s="548"/>
      <c r="G443" s="548"/>
      <c r="H443" s="551"/>
      <c r="I443" s="552"/>
      <c r="J443" s="319"/>
      <c r="K443" s="319"/>
      <c r="L443" s="319"/>
      <c r="M443" s="92">
        <f t="shared" si="36"/>
        <v>0</v>
      </c>
      <c r="N443" s="459"/>
      <c r="O443" s="92">
        <f t="shared" si="37"/>
        <v>0</v>
      </c>
      <c r="P443" s="319"/>
      <c r="Q443" s="549"/>
      <c r="R443" s="549"/>
      <c r="S443" s="568">
        <f t="shared" si="38"/>
        <v>0</v>
      </c>
      <c r="T443" s="553"/>
      <c r="U443" s="85">
        <f t="shared" si="39"/>
        <v>6</v>
      </c>
      <c r="V443" s="574"/>
      <c r="W443" s="570"/>
      <c r="X443" s="570"/>
      <c r="Y443" s="570"/>
      <c r="Z443" s="570"/>
      <c r="AA443" s="570"/>
      <c r="AB443" s="571"/>
      <c r="AC443" s="570"/>
      <c r="AD443" s="572">
        <f t="shared" si="40"/>
        <v>0</v>
      </c>
      <c r="AE443" s="573"/>
      <c r="AK443" s="80"/>
      <c r="AL443" s="88"/>
      <c r="AM443" s="88"/>
    </row>
    <row r="444" spans="1:47" x14ac:dyDescent="0.25">
      <c r="A444" s="547"/>
      <c r="B444" s="548"/>
      <c r="C444" s="549"/>
      <c r="D444" s="555"/>
      <c r="E444" s="548"/>
      <c r="F444" s="548"/>
      <c r="G444" s="548"/>
      <c r="H444" s="551"/>
      <c r="I444" s="552"/>
      <c r="J444" s="319"/>
      <c r="K444" s="319"/>
      <c r="L444" s="319"/>
      <c r="M444" s="92">
        <f t="shared" si="36"/>
        <v>0</v>
      </c>
      <c r="N444" s="459"/>
      <c r="O444" s="92">
        <f t="shared" si="37"/>
        <v>0</v>
      </c>
      <c r="P444" s="319"/>
      <c r="Q444" s="549"/>
      <c r="R444" s="549"/>
      <c r="S444" s="568">
        <f t="shared" si="38"/>
        <v>0</v>
      </c>
      <c r="T444" s="553"/>
      <c r="U444" s="85">
        <f t="shared" si="39"/>
        <v>6</v>
      </c>
      <c r="V444" s="574"/>
      <c r="W444" s="570"/>
      <c r="X444" s="570"/>
      <c r="Y444" s="570"/>
      <c r="Z444" s="570"/>
      <c r="AA444" s="570"/>
      <c r="AB444" s="571"/>
      <c r="AC444" s="570"/>
      <c r="AD444" s="572">
        <f t="shared" si="40"/>
        <v>0</v>
      </c>
      <c r="AE444" s="573"/>
      <c r="AK444" s="80"/>
      <c r="AL444" s="88"/>
      <c r="AM444" s="88"/>
    </row>
    <row r="445" spans="1:47" x14ac:dyDescent="0.25">
      <c r="A445" s="547"/>
      <c r="B445" s="548"/>
      <c r="C445" s="549"/>
      <c r="D445" s="555"/>
      <c r="E445" s="548"/>
      <c r="F445" s="548"/>
      <c r="G445" s="548"/>
      <c r="H445" s="551"/>
      <c r="I445" s="552"/>
      <c r="J445" s="319"/>
      <c r="K445" s="319"/>
      <c r="L445" s="319"/>
      <c r="M445" s="92">
        <f t="shared" si="36"/>
        <v>0</v>
      </c>
      <c r="N445" s="459"/>
      <c r="O445" s="92">
        <f t="shared" si="37"/>
        <v>0</v>
      </c>
      <c r="P445" s="319"/>
      <c r="Q445" s="549"/>
      <c r="R445" s="549"/>
      <c r="S445" s="568">
        <f t="shared" si="38"/>
        <v>0</v>
      </c>
      <c r="T445" s="553"/>
      <c r="U445" s="85">
        <f t="shared" ref="U445:U455" si="41">COUNTIF(V445:AA445,"")</f>
        <v>6</v>
      </c>
      <c r="V445" s="574"/>
      <c r="W445" s="570"/>
      <c r="X445" s="570"/>
      <c r="Y445" s="570"/>
      <c r="Z445" s="570"/>
      <c r="AA445" s="570"/>
      <c r="AB445" s="571"/>
      <c r="AC445" s="570"/>
      <c r="AD445" s="572">
        <f t="shared" si="40"/>
        <v>0</v>
      </c>
      <c r="AE445" s="573"/>
      <c r="AK445" s="80"/>
      <c r="AL445" s="88"/>
      <c r="AM445" s="88"/>
    </row>
    <row r="446" spans="1:47" x14ac:dyDescent="0.25">
      <c r="A446" s="547"/>
      <c r="B446" s="548"/>
      <c r="C446" s="549"/>
      <c r="D446" s="555"/>
      <c r="E446" s="548"/>
      <c r="F446" s="548"/>
      <c r="G446" s="548"/>
      <c r="H446" s="551"/>
      <c r="I446" s="552"/>
      <c r="J446" s="319"/>
      <c r="K446" s="319"/>
      <c r="L446" s="319"/>
      <c r="M446" s="92">
        <f t="shared" si="36"/>
        <v>0</v>
      </c>
      <c r="N446" s="459"/>
      <c r="O446" s="92">
        <f t="shared" si="37"/>
        <v>0</v>
      </c>
      <c r="P446" s="319"/>
      <c r="Q446" s="549"/>
      <c r="R446" s="549"/>
      <c r="S446" s="568">
        <f t="shared" si="38"/>
        <v>0</v>
      </c>
      <c r="T446" s="553"/>
      <c r="U446" s="85">
        <f t="shared" si="41"/>
        <v>6</v>
      </c>
      <c r="V446" s="574"/>
      <c r="W446" s="570"/>
      <c r="X446" s="570"/>
      <c r="Y446" s="570"/>
      <c r="Z446" s="570"/>
      <c r="AA446" s="570"/>
      <c r="AB446" s="571"/>
      <c r="AC446" s="570"/>
      <c r="AD446" s="572">
        <f t="shared" si="40"/>
        <v>0</v>
      </c>
      <c r="AE446" s="573"/>
      <c r="AK446" s="80"/>
      <c r="AL446" s="88"/>
      <c r="AM446" s="88"/>
    </row>
    <row r="447" spans="1:47" x14ac:dyDescent="0.25">
      <c r="A447" s="547"/>
      <c r="B447" s="548"/>
      <c r="C447" s="549"/>
      <c r="D447" s="555"/>
      <c r="E447" s="548"/>
      <c r="F447" s="548"/>
      <c r="G447" s="548"/>
      <c r="H447" s="551"/>
      <c r="I447" s="552"/>
      <c r="J447" s="319"/>
      <c r="K447" s="319"/>
      <c r="L447" s="319"/>
      <c r="M447" s="92">
        <f t="shared" si="36"/>
        <v>0</v>
      </c>
      <c r="N447" s="459"/>
      <c r="O447" s="92">
        <f t="shared" si="37"/>
        <v>0</v>
      </c>
      <c r="P447" s="319"/>
      <c r="Q447" s="549"/>
      <c r="R447" s="549"/>
      <c r="S447" s="568">
        <f t="shared" si="38"/>
        <v>0</v>
      </c>
      <c r="T447" s="553"/>
      <c r="U447" s="85">
        <f t="shared" si="41"/>
        <v>6</v>
      </c>
      <c r="V447" s="574"/>
      <c r="W447" s="570"/>
      <c r="X447" s="570"/>
      <c r="Y447" s="570"/>
      <c r="Z447" s="570"/>
      <c r="AA447" s="570"/>
      <c r="AB447" s="571"/>
      <c r="AC447" s="570"/>
      <c r="AD447" s="572">
        <f t="shared" si="40"/>
        <v>0</v>
      </c>
      <c r="AE447" s="573"/>
      <c r="AK447" s="80"/>
      <c r="AL447" s="88"/>
      <c r="AM447" s="88"/>
    </row>
    <row r="448" spans="1:47" x14ac:dyDescent="0.25">
      <c r="A448" s="547"/>
      <c r="B448" s="548"/>
      <c r="C448" s="549"/>
      <c r="D448" s="555"/>
      <c r="E448" s="548"/>
      <c r="F448" s="548"/>
      <c r="G448" s="548"/>
      <c r="H448" s="551"/>
      <c r="I448" s="552"/>
      <c r="J448" s="319"/>
      <c r="K448" s="319"/>
      <c r="L448" s="319"/>
      <c r="M448" s="92">
        <f t="shared" si="36"/>
        <v>0</v>
      </c>
      <c r="N448" s="459"/>
      <c r="O448" s="92">
        <f t="shared" si="37"/>
        <v>0</v>
      </c>
      <c r="P448" s="319"/>
      <c r="Q448" s="549"/>
      <c r="R448" s="549"/>
      <c r="S448" s="568">
        <f t="shared" si="38"/>
        <v>0</v>
      </c>
      <c r="T448" s="553"/>
      <c r="U448" s="85">
        <f t="shared" si="41"/>
        <v>6</v>
      </c>
      <c r="V448" s="574"/>
      <c r="W448" s="570"/>
      <c r="X448" s="570"/>
      <c r="Y448" s="570"/>
      <c r="Z448" s="570"/>
      <c r="AA448" s="570"/>
      <c r="AB448" s="571"/>
      <c r="AC448" s="570"/>
      <c r="AD448" s="572">
        <f t="shared" si="40"/>
        <v>0</v>
      </c>
      <c r="AE448" s="573"/>
      <c r="AK448" s="80"/>
      <c r="AL448" s="88"/>
      <c r="AM448" s="88"/>
    </row>
    <row r="449" spans="1:71" x14ac:dyDescent="0.25">
      <c r="A449" s="547"/>
      <c r="B449" s="548"/>
      <c r="C449" s="549"/>
      <c r="D449" s="555"/>
      <c r="E449" s="548"/>
      <c r="F449" s="548"/>
      <c r="G449" s="548"/>
      <c r="H449" s="551"/>
      <c r="I449" s="552"/>
      <c r="J449" s="319"/>
      <c r="K449" s="319"/>
      <c r="L449" s="319"/>
      <c r="M449" s="92">
        <f t="shared" si="36"/>
        <v>0</v>
      </c>
      <c r="N449" s="459"/>
      <c r="O449" s="92">
        <f t="shared" si="37"/>
        <v>0</v>
      </c>
      <c r="P449" s="319"/>
      <c r="Q449" s="549"/>
      <c r="R449" s="549"/>
      <c r="S449" s="568">
        <f t="shared" si="38"/>
        <v>0</v>
      </c>
      <c r="T449" s="553"/>
      <c r="U449" s="85">
        <f t="shared" si="41"/>
        <v>6</v>
      </c>
      <c r="V449" s="574"/>
      <c r="W449" s="570"/>
      <c r="X449" s="570"/>
      <c r="Y449" s="570"/>
      <c r="Z449" s="570"/>
      <c r="AA449" s="570"/>
      <c r="AB449" s="571"/>
      <c r="AC449" s="570"/>
      <c r="AD449" s="572">
        <f t="shared" si="16"/>
        <v>0</v>
      </c>
      <c r="AE449" s="573"/>
      <c r="AK449" s="80"/>
      <c r="AL449" s="88"/>
      <c r="AM449" s="88"/>
    </row>
    <row r="450" spans="1:71" x14ac:dyDescent="0.25">
      <c r="A450" s="547"/>
      <c r="B450" s="548"/>
      <c r="C450" s="549"/>
      <c r="D450" s="555"/>
      <c r="E450" s="548"/>
      <c r="F450" s="548"/>
      <c r="G450" s="548"/>
      <c r="H450" s="551"/>
      <c r="I450" s="552"/>
      <c r="J450" s="319"/>
      <c r="K450" s="319"/>
      <c r="L450" s="319"/>
      <c r="M450" s="92">
        <f t="shared" si="36"/>
        <v>0</v>
      </c>
      <c r="N450" s="459"/>
      <c r="O450" s="92">
        <f t="shared" si="37"/>
        <v>0</v>
      </c>
      <c r="P450" s="319"/>
      <c r="Q450" s="549"/>
      <c r="R450" s="549"/>
      <c r="S450" s="568">
        <f t="shared" si="38"/>
        <v>0</v>
      </c>
      <c r="T450" s="553"/>
      <c r="U450" s="85">
        <f t="shared" si="41"/>
        <v>6</v>
      </c>
      <c r="V450" s="574"/>
      <c r="W450" s="570"/>
      <c r="X450" s="570"/>
      <c r="Y450" s="570"/>
      <c r="Z450" s="570"/>
      <c r="AA450" s="570"/>
      <c r="AB450" s="571"/>
      <c r="AC450" s="570"/>
      <c r="AD450" s="572">
        <f t="shared" si="16"/>
        <v>0</v>
      </c>
      <c r="AE450" s="573"/>
      <c r="AK450" s="80"/>
      <c r="AL450" s="88"/>
      <c r="AM450" s="88"/>
    </row>
    <row r="451" spans="1:71" x14ac:dyDescent="0.25">
      <c r="A451" s="547"/>
      <c r="B451" s="548"/>
      <c r="C451" s="549"/>
      <c r="D451" s="555"/>
      <c r="E451" s="548"/>
      <c r="F451" s="548"/>
      <c r="G451" s="548"/>
      <c r="H451" s="551"/>
      <c r="I451" s="552"/>
      <c r="J451" s="319"/>
      <c r="K451" s="319"/>
      <c r="L451" s="319"/>
      <c r="M451" s="92">
        <f t="shared" si="36"/>
        <v>0</v>
      </c>
      <c r="N451" s="459"/>
      <c r="O451" s="92">
        <f t="shared" si="37"/>
        <v>0</v>
      </c>
      <c r="P451" s="319"/>
      <c r="Q451" s="549"/>
      <c r="R451" s="549"/>
      <c r="S451" s="568">
        <f t="shared" si="38"/>
        <v>0</v>
      </c>
      <c r="T451" s="553"/>
      <c r="U451" s="85">
        <f t="shared" si="41"/>
        <v>6</v>
      </c>
      <c r="V451" s="574"/>
      <c r="W451" s="570"/>
      <c r="X451" s="570"/>
      <c r="Y451" s="570"/>
      <c r="Z451" s="570"/>
      <c r="AA451" s="570"/>
      <c r="AB451" s="571"/>
      <c r="AC451" s="570"/>
      <c r="AD451" s="572">
        <f t="shared" si="16"/>
        <v>0</v>
      </c>
      <c r="AE451" s="573"/>
      <c r="AK451" s="80"/>
      <c r="AL451" s="88"/>
      <c r="AM451" s="88"/>
    </row>
    <row r="452" spans="1:71" x14ac:dyDescent="0.25">
      <c r="A452" s="547"/>
      <c r="B452" s="548"/>
      <c r="C452" s="549"/>
      <c r="D452" s="555"/>
      <c r="E452" s="548"/>
      <c r="F452" s="548"/>
      <c r="G452" s="548"/>
      <c r="H452" s="551"/>
      <c r="I452" s="552"/>
      <c r="J452" s="319"/>
      <c r="K452" s="319"/>
      <c r="L452" s="319"/>
      <c r="M452" s="92">
        <f t="shared" si="36"/>
        <v>0</v>
      </c>
      <c r="N452" s="459"/>
      <c r="O452" s="92">
        <f t="shared" si="37"/>
        <v>0</v>
      </c>
      <c r="P452" s="319"/>
      <c r="Q452" s="549"/>
      <c r="R452" s="549"/>
      <c r="S452" s="568">
        <f t="shared" si="38"/>
        <v>0</v>
      </c>
      <c r="T452" s="553"/>
      <c r="U452" s="85">
        <f t="shared" si="41"/>
        <v>6</v>
      </c>
      <c r="V452" s="574"/>
      <c r="W452" s="570"/>
      <c r="X452" s="570"/>
      <c r="Y452" s="570"/>
      <c r="Z452" s="570"/>
      <c r="AA452" s="570"/>
      <c r="AB452" s="571"/>
      <c r="AC452" s="570"/>
      <c r="AD452" s="572">
        <f t="shared" si="16"/>
        <v>0</v>
      </c>
      <c r="AE452" s="573"/>
      <c r="AK452" s="80"/>
      <c r="AL452" s="88"/>
      <c r="AM452" s="88"/>
    </row>
    <row r="453" spans="1:71" x14ac:dyDescent="0.25">
      <c r="A453" s="547"/>
      <c r="B453" s="548"/>
      <c r="C453" s="549"/>
      <c r="D453" s="555"/>
      <c r="E453" s="548"/>
      <c r="F453" s="548"/>
      <c r="G453" s="548"/>
      <c r="H453" s="551"/>
      <c r="I453" s="552"/>
      <c r="J453" s="319"/>
      <c r="K453" s="319"/>
      <c r="L453" s="319"/>
      <c r="M453" s="92">
        <f t="shared" si="36"/>
        <v>0</v>
      </c>
      <c r="N453" s="459"/>
      <c r="O453" s="92">
        <f t="shared" si="37"/>
        <v>0</v>
      </c>
      <c r="P453" s="319"/>
      <c r="Q453" s="549"/>
      <c r="R453" s="549"/>
      <c r="S453" s="568">
        <f t="shared" si="38"/>
        <v>0</v>
      </c>
      <c r="T453" s="553"/>
      <c r="U453" s="85">
        <f t="shared" si="41"/>
        <v>6</v>
      </c>
      <c r="V453" s="574"/>
      <c r="W453" s="570"/>
      <c r="X453" s="570"/>
      <c r="Y453" s="570"/>
      <c r="Z453" s="570"/>
      <c r="AA453" s="570"/>
      <c r="AB453" s="571"/>
      <c r="AC453" s="570"/>
      <c r="AD453" s="572">
        <f t="shared" si="16"/>
        <v>0</v>
      </c>
      <c r="AE453" s="573"/>
      <c r="AK453" s="80"/>
      <c r="AL453" s="88"/>
      <c r="AM453" s="88"/>
    </row>
    <row r="454" spans="1:71" x14ac:dyDescent="0.25">
      <c r="A454" s="547"/>
      <c r="B454" s="548"/>
      <c r="C454" s="549"/>
      <c r="D454" s="555"/>
      <c r="E454" s="548"/>
      <c r="F454" s="548"/>
      <c r="G454" s="548"/>
      <c r="H454" s="551"/>
      <c r="I454" s="552"/>
      <c r="J454" s="319"/>
      <c r="K454" s="319"/>
      <c r="L454" s="319"/>
      <c r="M454" s="92">
        <f t="shared" si="36"/>
        <v>0</v>
      </c>
      <c r="N454" s="459"/>
      <c r="O454" s="92">
        <f t="shared" si="37"/>
        <v>0</v>
      </c>
      <c r="P454" s="319"/>
      <c r="Q454" s="549"/>
      <c r="R454" s="549"/>
      <c r="S454" s="568">
        <f t="shared" si="38"/>
        <v>0</v>
      </c>
      <c r="T454" s="553"/>
      <c r="U454" s="85">
        <f t="shared" si="41"/>
        <v>6</v>
      </c>
      <c r="V454" s="574"/>
      <c r="W454" s="570"/>
      <c r="X454" s="570"/>
      <c r="Y454" s="570"/>
      <c r="Z454" s="570"/>
      <c r="AA454" s="570"/>
      <c r="AB454" s="571"/>
      <c r="AC454" s="570"/>
      <c r="AD454" s="572">
        <f t="shared" si="16"/>
        <v>0</v>
      </c>
      <c r="AE454" s="573"/>
      <c r="AK454" s="80"/>
      <c r="AL454" s="88"/>
      <c r="AM454" s="88"/>
    </row>
    <row r="455" spans="1:71" x14ac:dyDescent="0.25">
      <c r="A455" s="547"/>
      <c r="B455" s="548"/>
      <c r="C455" s="549"/>
      <c r="D455" s="555"/>
      <c r="E455" s="548"/>
      <c r="F455" s="548"/>
      <c r="G455" s="548"/>
      <c r="H455" s="551"/>
      <c r="I455" s="552"/>
      <c r="J455" s="319"/>
      <c r="K455" s="319"/>
      <c r="L455" s="319"/>
      <c r="M455" s="92">
        <f t="shared" si="36"/>
        <v>0</v>
      </c>
      <c r="N455" s="459"/>
      <c r="O455" s="92">
        <f t="shared" si="37"/>
        <v>0</v>
      </c>
      <c r="P455" s="319"/>
      <c r="Q455" s="549"/>
      <c r="R455" s="549"/>
      <c r="S455" s="568">
        <f t="shared" si="38"/>
        <v>0</v>
      </c>
      <c r="T455" s="553"/>
      <c r="U455" s="85">
        <f t="shared" si="41"/>
        <v>6</v>
      </c>
      <c r="V455" s="574"/>
      <c r="W455" s="570"/>
      <c r="X455" s="570"/>
      <c r="Y455" s="570"/>
      <c r="Z455" s="570"/>
      <c r="AA455" s="570"/>
      <c r="AB455" s="571"/>
      <c r="AC455" s="570"/>
      <c r="AD455" s="572">
        <f t="shared" si="16"/>
        <v>0</v>
      </c>
      <c r="AE455" s="573"/>
      <c r="AK455" s="80"/>
      <c r="AL455" s="88"/>
      <c r="AM455" s="88"/>
    </row>
    <row r="456" spans="1:71" s="29" customFormat="1" ht="18.75" x14ac:dyDescent="0.25">
      <c r="A456" s="556"/>
      <c r="B456" s="556"/>
      <c r="C456" s="557"/>
      <c r="D456" s="557"/>
      <c r="E456" s="556"/>
      <c r="F456" s="556"/>
      <c r="G456" s="556"/>
      <c r="H456" s="558" t="s">
        <v>15</v>
      </c>
      <c r="I456" s="559"/>
      <c r="J456" s="560">
        <f>SUM(J9:J455)</f>
        <v>0</v>
      </c>
      <c r="K456" s="560">
        <f>SUM(K9:K455)</f>
        <v>0</v>
      </c>
      <c r="L456" s="560">
        <f>SUM(L9:L455)</f>
        <v>0</v>
      </c>
      <c r="M456" s="560">
        <f>SUM(M9:M455)</f>
        <v>0</v>
      </c>
      <c r="N456" s="561"/>
      <c r="O456" s="569">
        <f>SUM(O9:O455)</f>
        <v>0</v>
      </c>
      <c r="P456" s="561"/>
      <c r="Q456" s="561"/>
      <c r="R456" s="561"/>
      <c r="S456" s="569">
        <f>SUM(S9:S455)</f>
        <v>0</v>
      </c>
      <c r="T456" s="562"/>
      <c r="U456" s="63"/>
      <c r="V456" s="698" t="s">
        <v>14</v>
      </c>
      <c r="W456" s="699"/>
      <c r="X456" s="699"/>
      <c r="Y456" s="699"/>
      <c r="Z456" s="699"/>
      <c r="AA456" s="699"/>
      <c r="AB456" s="699"/>
      <c r="AC456" s="700"/>
      <c r="AD456" s="572">
        <f>SUM(AD9:AD455)</f>
        <v>0</v>
      </c>
      <c r="AE456" s="556"/>
      <c r="AF456" s="62"/>
      <c r="AG456" s="63"/>
      <c r="AH456" s="63"/>
      <c r="AI456" s="63"/>
      <c r="AJ456" s="63"/>
      <c r="AK456" s="63"/>
      <c r="AL456" s="64"/>
      <c r="AM456" s="64"/>
      <c r="AN456" s="64"/>
      <c r="AO456" s="64"/>
      <c r="AP456" s="64"/>
      <c r="AQ456" s="64"/>
      <c r="AR456" s="64"/>
      <c r="AS456" s="64"/>
      <c r="AT456" s="64"/>
      <c r="AU456" s="64"/>
      <c r="AV456" s="64"/>
      <c r="AW456" s="64"/>
      <c r="AX456" s="64"/>
      <c r="AY456" s="64"/>
      <c r="AZ456" s="64"/>
      <c r="BA456" s="64"/>
      <c r="BB456" s="64"/>
      <c r="BC456" s="64"/>
      <c r="BD456" s="64"/>
      <c r="BE456" s="64"/>
      <c r="BF456" s="64"/>
      <c r="BG456" s="64"/>
      <c r="BH456" s="64"/>
      <c r="BI456" s="64"/>
      <c r="BJ456" s="64"/>
      <c r="BK456" s="64"/>
      <c r="BL456" s="64"/>
      <c r="BM456" s="64"/>
      <c r="BN456" s="64"/>
      <c r="BO456" s="64"/>
      <c r="BP456" s="64"/>
      <c r="BQ456" s="64"/>
      <c r="BR456" s="64"/>
      <c r="BS456" s="64"/>
    </row>
    <row r="457" spans="1:71" s="29" customFormat="1" ht="90" x14ac:dyDescent="0.25">
      <c r="A457" s="556"/>
      <c r="B457" s="556"/>
      <c r="C457" s="557"/>
      <c r="D457" s="557"/>
      <c r="E457" s="556"/>
      <c r="F457" s="556"/>
      <c r="G457" s="556"/>
      <c r="H457" s="556"/>
      <c r="I457" s="556"/>
      <c r="J457" s="563"/>
      <c r="K457" s="564"/>
      <c r="L457" s="564"/>
      <c r="M457" s="563"/>
      <c r="N457" s="565"/>
      <c r="O457" s="565"/>
      <c r="P457" s="565"/>
      <c r="Q457" s="565"/>
      <c r="R457" s="565"/>
      <c r="S457" s="566" t="s">
        <v>158</v>
      </c>
      <c r="T457" s="567"/>
      <c r="U457" s="63"/>
      <c r="V457" s="62"/>
      <c r="W457" s="62"/>
      <c r="X457" s="62"/>
      <c r="Y457" s="62"/>
      <c r="Z457" s="62"/>
      <c r="AA457" s="62"/>
      <c r="AB457" s="63"/>
      <c r="AC457" s="62"/>
      <c r="AD457" s="62"/>
      <c r="AE457" s="62"/>
      <c r="AF457" s="62"/>
      <c r="AG457" s="63"/>
      <c r="AH457" s="63"/>
      <c r="AI457" s="63"/>
      <c r="AJ457" s="63"/>
      <c r="AK457" s="63"/>
      <c r="AL457" s="64"/>
      <c r="AM457" s="64"/>
      <c r="AN457" s="64"/>
      <c r="AO457" s="64"/>
      <c r="AP457" s="64"/>
      <c r="AQ457" s="64"/>
      <c r="AR457" s="64"/>
      <c r="AS457" s="64"/>
      <c r="AT457" s="64"/>
      <c r="AU457" s="64"/>
      <c r="AV457" s="64"/>
      <c r="AW457" s="64"/>
      <c r="AX457" s="64"/>
      <c r="AY457" s="64"/>
      <c r="AZ457" s="64"/>
      <c r="BA457" s="64"/>
      <c r="BB457" s="64"/>
      <c r="BC457" s="64"/>
      <c r="BD457" s="64"/>
      <c r="BE457" s="64"/>
      <c r="BF457" s="64"/>
      <c r="BG457" s="64"/>
      <c r="BH457" s="64"/>
      <c r="BI457" s="64"/>
      <c r="BJ457" s="64"/>
      <c r="BK457" s="64"/>
      <c r="BL457" s="64"/>
      <c r="BM457" s="64"/>
      <c r="BN457" s="64"/>
      <c r="BO457" s="64"/>
      <c r="BP457" s="64"/>
      <c r="BQ457" s="64"/>
      <c r="BR457" s="64"/>
      <c r="BS457" s="64"/>
    </row>
    <row r="458" spans="1:71" s="29" customFormat="1" x14ac:dyDescent="0.25">
      <c r="A458" s="62"/>
      <c r="B458" s="62"/>
      <c r="C458" s="89"/>
      <c r="D458" s="89"/>
      <c r="E458" s="62"/>
      <c r="F458" s="62"/>
      <c r="G458" s="62"/>
      <c r="H458" s="62"/>
      <c r="I458" s="62"/>
      <c r="J458" s="62"/>
      <c r="K458" s="62"/>
      <c r="L458" s="62"/>
      <c r="M458" s="62"/>
      <c r="N458" s="62"/>
      <c r="O458" s="62"/>
      <c r="P458" s="62"/>
      <c r="Q458" s="62"/>
      <c r="R458" s="62"/>
      <c r="S458"/>
      <c r="T458" s="63"/>
      <c r="U458" s="63"/>
      <c r="V458" s="62"/>
      <c r="W458" s="62"/>
      <c r="X458" s="62"/>
      <c r="Y458" s="62"/>
      <c r="Z458" s="62"/>
      <c r="AA458" s="62"/>
      <c r="AB458" s="63"/>
      <c r="AC458" s="62"/>
      <c r="AD458" s="62"/>
      <c r="AE458" s="62"/>
      <c r="AF458" s="62"/>
      <c r="AG458" s="63"/>
      <c r="AH458" s="63"/>
      <c r="AI458" s="63"/>
      <c r="AJ458" s="63"/>
      <c r="AK458" s="63"/>
      <c r="AL458" s="64"/>
      <c r="AM458" s="64"/>
      <c r="AN458" s="64"/>
      <c r="AO458" s="64"/>
      <c r="AP458" s="64"/>
      <c r="AQ458" s="64"/>
      <c r="AR458" s="64"/>
      <c r="AS458" s="64"/>
      <c r="AT458" s="64"/>
      <c r="AU458" s="64"/>
      <c r="AV458" s="64"/>
      <c r="AW458" s="64"/>
      <c r="AX458" s="64"/>
      <c r="AY458" s="64"/>
      <c r="AZ458" s="64"/>
      <c r="BA458" s="64"/>
      <c r="BB458" s="64"/>
      <c r="BC458" s="64"/>
      <c r="BD458" s="64"/>
      <c r="BE458" s="64"/>
      <c r="BF458" s="64"/>
      <c r="BG458" s="64"/>
      <c r="BH458" s="64"/>
      <c r="BI458" s="64"/>
      <c r="BJ458" s="64"/>
      <c r="BK458" s="64"/>
      <c r="BL458" s="64"/>
      <c r="BM458" s="64"/>
      <c r="BN458" s="64"/>
      <c r="BO458" s="64"/>
      <c r="BP458" s="64"/>
      <c r="BQ458" s="64"/>
      <c r="BR458" s="64"/>
      <c r="BS458" s="64"/>
    </row>
    <row r="459" spans="1:71" s="29" customFormat="1" x14ac:dyDescent="0.25">
      <c r="A459" s="62"/>
      <c r="B459" s="62"/>
      <c r="C459" s="89"/>
      <c r="D459" s="89"/>
      <c r="E459" s="62"/>
      <c r="F459" s="62"/>
      <c r="G459" s="62"/>
      <c r="H459" s="62"/>
      <c r="I459" s="62"/>
      <c r="J459" s="62"/>
      <c r="K459" s="62"/>
      <c r="L459" s="62"/>
      <c r="M459" s="62"/>
      <c r="N459" s="62"/>
      <c r="O459" s="62"/>
      <c r="P459" s="62"/>
      <c r="Q459" s="62"/>
      <c r="R459" s="62"/>
      <c r="S459"/>
      <c r="T459" s="63"/>
      <c r="U459" s="63"/>
      <c r="V459" s="62"/>
      <c r="W459" s="62"/>
      <c r="X459" s="62"/>
      <c r="Y459" s="62"/>
      <c r="Z459" s="62"/>
      <c r="AA459" s="62"/>
      <c r="AB459" s="63"/>
      <c r="AC459" s="62"/>
      <c r="AD459" s="62"/>
      <c r="AE459" s="62"/>
      <c r="AF459" s="62"/>
      <c r="AG459" s="63"/>
      <c r="AH459" s="63"/>
      <c r="AI459" s="63"/>
      <c r="AJ459" s="63"/>
      <c r="AK459" s="63"/>
      <c r="AL459" s="64"/>
      <c r="AM459" s="64"/>
      <c r="AN459" s="64"/>
      <c r="AO459" s="64"/>
      <c r="AP459" s="64"/>
      <c r="AQ459" s="64"/>
      <c r="AR459" s="64"/>
      <c r="AS459" s="64"/>
      <c r="AT459" s="64"/>
      <c r="AU459" s="64"/>
      <c r="AV459" s="64"/>
      <c r="AW459" s="64"/>
      <c r="AX459" s="64"/>
      <c r="AY459" s="64"/>
      <c r="AZ459" s="64"/>
      <c r="BA459" s="64"/>
      <c r="BB459" s="64"/>
      <c r="BC459" s="64"/>
      <c r="BD459" s="64"/>
      <c r="BE459" s="64"/>
      <c r="BF459" s="64"/>
      <c r="BG459" s="64"/>
      <c r="BH459" s="64"/>
      <c r="BI459" s="64"/>
      <c r="BJ459" s="64"/>
      <c r="BK459" s="64"/>
      <c r="BL459" s="64"/>
      <c r="BM459" s="64"/>
      <c r="BN459" s="64"/>
      <c r="BO459" s="64"/>
      <c r="BP459" s="64"/>
      <c r="BQ459" s="64"/>
      <c r="BR459" s="64"/>
      <c r="BS459" s="64"/>
    </row>
    <row r="460" spans="1:71" s="29" customFormat="1" x14ac:dyDescent="0.25">
      <c r="A460" s="62"/>
      <c r="B460" s="62"/>
      <c r="C460" s="89"/>
      <c r="D460" s="89"/>
      <c r="E460" s="62"/>
      <c r="F460" s="62"/>
      <c r="G460" s="62"/>
      <c r="H460" s="62"/>
      <c r="I460" s="62"/>
      <c r="J460" s="62"/>
      <c r="K460" s="62"/>
      <c r="L460" s="62"/>
      <c r="M460" s="62"/>
      <c r="N460" s="62"/>
      <c r="O460" s="62"/>
      <c r="P460" s="62"/>
      <c r="Q460" s="62"/>
      <c r="R460" s="62"/>
      <c r="S460"/>
      <c r="T460" s="63"/>
      <c r="U460" s="63"/>
      <c r="V460" s="62"/>
      <c r="W460" s="62"/>
      <c r="X460" s="62"/>
      <c r="Y460" s="62"/>
      <c r="Z460" s="62"/>
      <c r="AA460" s="62"/>
      <c r="AB460" s="63"/>
      <c r="AC460" s="62"/>
      <c r="AD460" s="62"/>
      <c r="AE460" s="62"/>
      <c r="AF460" s="62"/>
      <c r="AG460" s="63"/>
      <c r="AH460" s="63"/>
      <c r="AI460" s="63"/>
      <c r="AJ460" s="63"/>
      <c r="AK460" s="63"/>
      <c r="AL460" s="64"/>
      <c r="AM460" s="64"/>
      <c r="AN460" s="64"/>
      <c r="AO460" s="64"/>
      <c r="AP460" s="64"/>
      <c r="AQ460" s="64"/>
      <c r="AR460" s="64"/>
      <c r="AS460" s="64"/>
      <c r="AT460" s="64"/>
      <c r="AU460" s="64"/>
      <c r="AV460" s="64"/>
      <c r="AW460" s="64"/>
      <c r="AX460" s="64"/>
      <c r="AY460" s="64"/>
      <c r="AZ460" s="64"/>
      <c r="BA460" s="64"/>
      <c r="BB460" s="64"/>
      <c r="BC460" s="64"/>
      <c r="BD460" s="64"/>
      <c r="BE460" s="64"/>
      <c r="BF460" s="64"/>
      <c r="BG460" s="64"/>
      <c r="BH460" s="64"/>
      <c r="BI460" s="64"/>
      <c r="BJ460" s="64"/>
      <c r="BK460" s="64"/>
      <c r="BL460" s="64"/>
      <c r="BM460" s="64"/>
      <c r="BN460" s="64"/>
      <c r="BO460" s="64"/>
      <c r="BP460" s="64"/>
      <c r="BQ460" s="64"/>
      <c r="BR460" s="64"/>
      <c r="BS460" s="64"/>
    </row>
    <row r="461" spans="1:71" s="29" customFormat="1" x14ac:dyDescent="0.25">
      <c r="A461" s="62"/>
      <c r="B461" s="62"/>
      <c r="C461" s="89"/>
      <c r="D461" s="89"/>
      <c r="E461" s="62"/>
      <c r="F461" s="62"/>
      <c r="G461" s="62"/>
      <c r="H461" s="62"/>
      <c r="I461" s="62"/>
      <c r="J461" s="62"/>
      <c r="K461" s="62"/>
      <c r="L461" s="62"/>
      <c r="M461" s="62"/>
      <c r="N461" s="62"/>
      <c r="O461" s="62"/>
      <c r="P461" s="62"/>
      <c r="Q461" s="62"/>
      <c r="R461" s="62"/>
      <c r="S461"/>
      <c r="T461" s="63"/>
      <c r="U461" s="63"/>
      <c r="V461" s="62"/>
      <c r="W461" s="62"/>
      <c r="X461" s="62"/>
      <c r="Y461" s="62"/>
      <c r="Z461" s="62"/>
      <c r="AA461" s="62"/>
      <c r="AB461" s="63"/>
      <c r="AC461" s="62"/>
      <c r="AD461" s="62"/>
      <c r="AE461" s="62"/>
      <c r="AF461" s="62"/>
      <c r="AG461" s="63"/>
      <c r="AH461" s="63"/>
      <c r="AI461" s="63"/>
      <c r="AJ461" s="63"/>
      <c r="AK461" s="63"/>
      <c r="AL461" s="64"/>
      <c r="AM461" s="64"/>
      <c r="AN461" s="64"/>
      <c r="AO461" s="64"/>
      <c r="AP461" s="64"/>
      <c r="AQ461" s="64"/>
      <c r="AR461" s="64"/>
      <c r="AS461" s="64"/>
      <c r="AT461" s="64"/>
      <c r="AU461" s="64"/>
      <c r="AV461" s="64"/>
      <c r="AW461" s="64"/>
      <c r="AX461" s="64"/>
      <c r="AY461" s="64"/>
      <c r="AZ461" s="64"/>
      <c r="BA461" s="64"/>
      <c r="BB461" s="64"/>
      <c r="BC461" s="64"/>
      <c r="BD461" s="64"/>
      <c r="BE461" s="64"/>
      <c r="BF461" s="64"/>
      <c r="BG461" s="64"/>
      <c r="BH461" s="64"/>
      <c r="BI461" s="64"/>
      <c r="BJ461" s="64"/>
      <c r="BK461" s="64"/>
      <c r="BL461" s="64"/>
      <c r="BM461" s="64"/>
      <c r="BN461" s="64"/>
      <c r="BO461" s="64"/>
      <c r="BP461" s="64"/>
      <c r="BQ461" s="64"/>
      <c r="BR461" s="64"/>
      <c r="BS461" s="64"/>
    </row>
    <row r="462" spans="1:71" s="29" customFormat="1" x14ac:dyDescent="0.25">
      <c r="A462" s="62"/>
      <c r="B462" s="62"/>
      <c r="C462" s="89"/>
      <c r="D462" s="89"/>
      <c r="E462" s="62"/>
      <c r="F462" s="62"/>
      <c r="G462" s="62"/>
      <c r="H462" s="62"/>
      <c r="I462" s="62"/>
      <c r="J462" s="62"/>
      <c r="K462" s="62"/>
      <c r="L462" s="62"/>
      <c r="M462" s="62"/>
      <c r="N462" s="62"/>
      <c r="O462" s="62"/>
      <c r="P462" s="62"/>
      <c r="Q462" s="62"/>
      <c r="R462" s="62"/>
      <c r="S462"/>
      <c r="T462" s="63"/>
      <c r="U462" s="63"/>
      <c r="V462" s="62"/>
      <c r="W462" s="62"/>
      <c r="X462" s="62"/>
      <c r="Y462" s="62"/>
      <c r="Z462" s="62"/>
      <c r="AA462" s="62"/>
      <c r="AB462" s="63"/>
      <c r="AC462" s="62"/>
      <c r="AD462" s="62"/>
      <c r="AE462" s="62"/>
      <c r="AF462" s="62"/>
      <c r="AG462" s="63"/>
      <c r="AH462" s="63"/>
      <c r="AI462" s="63"/>
      <c r="AJ462" s="63"/>
      <c r="AK462" s="63"/>
      <c r="AL462" s="64"/>
      <c r="AM462" s="64"/>
      <c r="AN462" s="64"/>
      <c r="AO462" s="64"/>
      <c r="AP462" s="64"/>
      <c r="AQ462" s="64"/>
      <c r="AR462" s="64"/>
      <c r="AS462" s="64"/>
      <c r="AT462" s="64"/>
      <c r="AU462" s="64"/>
      <c r="AV462" s="64"/>
      <c r="AW462" s="64"/>
      <c r="AX462" s="64"/>
      <c r="AY462" s="64"/>
      <c r="AZ462" s="64"/>
      <c r="BA462" s="64"/>
      <c r="BB462" s="64"/>
      <c r="BC462" s="64"/>
      <c r="BD462" s="64"/>
      <c r="BE462" s="64"/>
      <c r="BF462" s="64"/>
      <c r="BG462" s="64"/>
      <c r="BH462" s="64"/>
      <c r="BI462" s="64"/>
      <c r="BJ462" s="64"/>
      <c r="BK462" s="64"/>
      <c r="BL462" s="64"/>
      <c r="BM462" s="64"/>
      <c r="BN462" s="64"/>
      <c r="BO462" s="64"/>
      <c r="BP462" s="64"/>
      <c r="BQ462" s="64"/>
      <c r="BR462" s="64"/>
      <c r="BS462" s="64"/>
    </row>
    <row r="463" spans="1:71" s="29" customFormat="1" x14ac:dyDescent="0.25">
      <c r="A463" s="62"/>
      <c r="B463" s="62"/>
      <c r="C463" s="89"/>
      <c r="D463" s="89"/>
      <c r="E463" s="62"/>
      <c r="F463" s="62"/>
      <c r="G463" s="62"/>
      <c r="H463" s="62"/>
      <c r="I463" s="62"/>
      <c r="J463" s="62"/>
      <c r="K463" s="62"/>
      <c r="L463" s="62"/>
      <c r="M463" s="62"/>
      <c r="N463" s="62"/>
      <c r="O463" s="62"/>
      <c r="P463" s="62"/>
      <c r="Q463" s="62"/>
      <c r="R463" s="62"/>
      <c r="S463"/>
      <c r="T463" s="63"/>
      <c r="U463" s="63"/>
      <c r="V463" s="62"/>
      <c r="W463" s="62"/>
      <c r="X463" s="62"/>
      <c r="Y463" s="62"/>
      <c r="Z463" s="62"/>
      <c r="AA463" s="62"/>
      <c r="AB463" s="63"/>
      <c r="AC463" s="62"/>
      <c r="AD463" s="62"/>
      <c r="AE463" s="62"/>
      <c r="AF463" s="62"/>
      <c r="AG463" s="63"/>
      <c r="AH463" s="63"/>
      <c r="AI463" s="63"/>
      <c r="AJ463" s="63"/>
      <c r="AK463" s="63"/>
      <c r="AL463" s="64"/>
      <c r="AM463" s="64"/>
      <c r="AN463" s="64"/>
      <c r="AO463" s="64"/>
      <c r="AP463" s="64"/>
      <c r="AQ463" s="64"/>
      <c r="AR463" s="64"/>
      <c r="AS463" s="64"/>
      <c r="AT463" s="64"/>
      <c r="AU463" s="64"/>
      <c r="AV463" s="64"/>
      <c r="AW463" s="64"/>
      <c r="AX463" s="64"/>
      <c r="AY463" s="64"/>
      <c r="AZ463" s="64"/>
      <c r="BA463" s="64"/>
      <c r="BB463" s="64"/>
      <c r="BC463" s="64"/>
      <c r="BD463" s="64"/>
      <c r="BE463" s="64"/>
      <c r="BF463" s="64"/>
      <c r="BG463" s="64"/>
      <c r="BH463" s="64"/>
      <c r="BI463" s="64"/>
      <c r="BJ463" s="64"/>
      <c r="BK463" s="64"/>
      <c r="BL463" s="64"/>
      <c r="BM463" s="64"/>
      <c r="BN463" s="64"/>
      <c r="BO463" s="64"/>
      <c r="BP463" s="64"/>
      <c r="BQ463" s="64"/>
      <c r="BR463" s="64"/>
      <c r="BS463" s="64"/>
    </row>
    <row r="464" spans="1:71" s="29" customFormat="1" x14ac:dyDescent="0.25">
      <c r="A464" s="62"/>
      <c r="B464" s="62"/>
      <c r="C464" s="89"/>
      <c r="D464" s="89"/>
      <c r="E464" s="62"/>
      <c r="F464" s="62"/>
      <c r="G464" s="62"/>
      <c r="H464" s="62"/>
      <c r="I464" s="62"/>
      <c r="J464" s="62"/>
      <c r="K464" s="62"/>
      <c r="L464" s="62"/>
      <c r="M464" s="62"/>
      <c r="N464" s="62"/>
      <c r="O464" s="62"/>
      <c r="P464" s="62"/>
      <c r="Q464" s="62"/>
      <c r="R464" s="62"/>
      <c r="S464"/>
      <c r="T464" s="63"/>
      <c r="U464" s="63"/>
      <c r="V464" s="62"/>
      <c r="W464" s="62"/>
      <c r="X464" s="62"/>
      <c r="Y464" s="62"/>
      <c r="Z464" s="62"/>
      <c r="AA464" s="62"/>
      <c r="AB464" s="63"/>
      <c r="AC464" s="62"/>
      <c r="AD464" s="62"/>
      <c r="AE464" s="62"/>
      <c r="AF464" s="62"/>
      <c r="AG464" s="63"/>
      <c r="AH464" s="63"/>
      <c r="AI464" s="63"/>
      <c r="AJ464" s="63"/>
      <c r="AK464" s="63"/>
      <c r="AL464" s="64"/>
      <c r="AM464" s="64"/>
      <c r="AN464" s="64"/>
      <c r="AO464" s="64"/>
      <c r="AP464" s="64"/>
      <c r="AQ464" s="64"/>
      <c r="AR464" s="64"/>
      <c r="AS464" s="64"/>
      <c r="AT464" s="64"/>
      <c r="AU464" s="64"/>
      <c r="AV464" s="64"/>
      <c r="AW464" s="64"/>
      <c r="AX464" s="64"/>
      <c r="AY464" s="64"/>
      <c r="AZ464" s="64"/>
      <c r="BA464" s="64"/>
      <c r="BB464" s="64"/>
      <c r="BC464" s="64"/>
      <c r="BD464" s="64"/>
      <c r="BE464" s="64"/>
      <c r="BF464" s="64"/>
      <c r="BG464" s="64"/>
      <c r="BH464" s="64"/>
      <c r="BI464" s="64"/>
      <c r="BJ464" s="64"/>
      <c r="BK464" s="64"/>
      <c r="BL464" s="64"/>
      <c r="BM464" s="64"/>
      <c r="BN464" s="64"/>
      <c r="BO464" s="64"/>
      <c r="BP464" s="64"/>
      <c r="BQ464" s="64"/>
      <c r="BR464" s="64"/>
      <c r="BS464" s="64"/>
    </row>
    <row r="465" spans="1:71" s="29" customFormat="1" x14ac:dyDescent="0.25">
      <c r="A465" s="62"/>
      <c r="B465" s="62"/>
      <c r="C465" s="89"/>
      <c r="D465" s="89"/>
      <c r="E465" s="62"/>
      <c r="F465" s="62"/>
      <c r="G465" s="62"/>
      <c r="H465" s="62"/>
      <c r="I465" s="62"/>
      <c r="J465" s="62"/>
      <c r="K465" s="62"/>
      <c r="L465" s="62"/>
      <c r="M465" s="62"/>
      <c r="N465" s="62"/>
      <c r="O465" s="62"/>
      <c r="P465" s="62"/>
      <c r="Q465" s="62"/>
      <c r="R465" s="62"/>
      <c r="S465"/>
      <c r="T465" s="63"/>
      <c r="U465" s="63"/>
      <c r="V465" s="62"/>
      <c r="W465" s="62"/>
      <c r="X465" s="62"/>
      <c r="Y465" s="62"/>
      <c r="Z465" s="62"/>
      <c r="AA465" s="62"/>
      <c r="AB465" s="63"/>
      <c r="AC465" s="62"/>
      <c r="AD465" s="62"/>
      <c r="AE465" s="62"/>
      <c r="AF465" s="62"/>
      <c r="AG465" s="63"/>
      <c r="AH465" s="63"/>
      <c r="AI465" s="63"/>
      <c r="AJ465" s="63"/>
      <c r="AK465" s="63"/>
      <c r="AL465" s="64"/>
      <c r="AM465" s="64"/>
      <c r="AN465" s="64"/>
      <c r="AO465" s="64"/>
      <c r="AP465" s="64"/>
      <c r="AQ465" s="64"/>
      <c r="AR465" s="64"/>
      <c r="AS465" s="64"/>
      <c r="AT465" s="64"/>
      <c r="AU465" s="64"/>
      <c r="AV465" s="64"/>
      <c r="AW465" s="64"/>
      <c r="AX465" s="64"/>
      <c r="AY465" s="64"/>
      <c r="AZ465" s="64"/>
      <c r="BA465" s="64"/>
      <c r="BB465" s="64"/>
      <c r="BC465" s="64"/>
      <c r="BD465" s="64"/>
      <c r="BE465" s="64"/>
      <c r="BF465" s="64"/>
      <c r="BG465" s="64"/>
      <c r="BH465" s="64"/>
      <c r="BI465" s="64"/>
      <c r="BJ465" s="64"/>
      <c r="BK465" s="64"/>
      <c r="BL465" s="64"/>
      <c r="BM465" s="64"/>
      <c r="BN465" s="64"/>
      <c r="BO465" s="64"/>
      <c r="BP465" s="64"/>
      <c r="BQ465" s="64"/>
      <c r="BR465" s="64"/>
      <c r="BS465" s="64"/>
    </row>
    <row r="466" spans="1:71" s="29" customFormat="1" x14ac:dyDescent="0.25">
      <c r="A466" s="62"/>
      <c r="B466" s="62"/>
      <c r="C466" s="89"/>
      <c r="D466" s="89"/>
      <c r="E466" s="62"/>
      <c r="F466" s="62"/>
      <c r="G466" s="62"/>
      <c r="H466" s="62"/>
      <c r="I466" s="62"/>
      <c r="J466" s="62"/>
      <c r="K466" s="62"/>
      <c r="L466" s="62"/>
      <c r="M466" s="62"/>
      <c r="N466" s="62"/>
      <c r="O466" s="62"/>
      <c r="P466" s="62"/>
      <c r="Q466" s="62"/>
      <c r="R466" s="62"/>
      <c r="S466"/>
      <c r="T466" s="63"/>
      <c r="U466" s="63"/>
      <c r="V466" s="62"/>
      <c r="W466" s="62"/>
      <c r="X466" s="62"/>
      <c r="Y466" s="62"/>
      <c r="Z466" s="62"/>
      <c r="AA466" s="62"/>
      <c r="AB466" s="63"/>
      <c r="AC466" s="62"/>
      <c r="AD466" s="62"/>
      <c r="AE466" s="62"/>
      <c r="AF466" s="62"/>
      <c r="AG466" s="63"/>
      <c r="AH466" s="63"/>
      <c r="AI466" s="63"/>
      <c r="AJ466" s="63"/>
      <c r="AK466" s="63"/>
      <c r="AL466" s="64"/>
      <c r="AM466" s="64"/>
      <c r="AN466" s="64"/>
      <c r="AO466" s="64"/>
      <c r="AP466" s="64"/>
      <c r="AQ466" s="64"/>
      <c r="AR466" s="64"/>
      <c r="AS466" s="64"/>
      <c r="AT466" s="64"/>
      <c r="AU466" s="64"/>
      <c r="AV466" s="64"/>
      <c r="AW466" s="64"/>
      <c r="AX466" s="64"/>
      <c r="AY466" s="64"/>
      <c r="AZ466" s="64"/>
      <c r="BA466" s="64"/>
      <c r="BB466" s="64"/>
      <c r="BC466" s="64"/>
      <c r="BD466" s="64"/>
      <c r="BE466" s="64"/>
      <c r="BF466" s="64"/>
      <c r="BG466" s="64"/>
      <c r="BH466" s="64"/>
      <c r="BI466" s="64"/>
      <c r="BJ466" s="64"/>
      <c r="BK466" s="64"/>
      <c r="BL466" s="64"/>
      <c r="BM466" s="64"/>
      <c r="BN466" s="64"/>
      <c r="BO466" s="64"/>
      <c r="BP466" s="64"/>
      <c r="BQ466" s="64"/>
      <c r="BR466" s="64"/>
      <c r="BS466" s="64"/>
    </row>
    <row r="467" spans="1:71" s="29" customFormat="1" x14ac:dyDescent="0.25">
      <c r="A467" s="62"/>
      <c r="B467" s="62"/>
      <c r="C467" s="89"/>
      <c r="D467" s="89"/>
      <c r="E467" s="62"/>
      <c r="F467" s="62"/>
      <c r="G467" s="62"/>
      <c r="H467" s="62"/>
      <c r="I467" s="62"/>
      <c r="J467" s="62"/>
      <c r="K467" s="62"/>
      <c r="L467" s="62"/>
      <c r="M467" s="62"/>
      <c r="N467" s="62"/>
      <c r="O467" s="62"/>
      <c r="P467" s="62"/>
      <c r="Q467" s="62"/>
      <c r="R467" s="62"/>
      <c r="S467"/>
      <c r="T467" s="63"/>
      <c r="U467" s="63"/>
      <c r="V467" s="62"/>
      <c r="W467" s="62"/>
      <c r="X467" s="62"/>
      <c r="Y467" s="62"/>
      <c r="Z467" s="62"/>
      <c r="AA467" s="62"/>
      <c r="AB467" s="63"/>
      <c r="AC467" s="62"/>
      <c r="AD467" s="62"/>
      <c r="AE467" s="62"/>
      <c r="AF467" s="62"/>
      <c r="AG467" s="63"/>
      <c r="AH467" s="63"/>
      <c r="AI467" s="63"/>
      <c r="AJ467" s="63"/>
      <c r="AK467" s="63"/>
      <c r="AL467" s="64"/>
      <c r="AM467" s="64"/>
      <c r="AN467" s="64"/>
      <c r="AO467" s="64"/>
      <c r="AP467" s="64"/>
      <c r="AQ467" s="64"/>
      <c r="AR467" s="64"/>
      <c r="AS467" s="64"/>
      <c r="AT467" s="64"/>
      <c r="AU467" s="64"/>
      <c r="AV467" s="64"/>
      <c r="AW467" s="64"/>
      <c r="AX467" s="64"/>
      <c r="AY467" s="64"/>
      <c r="AZ467" s="64"/>
      <c r="BA467" s="64"/>
      <c r="BB467" s="64"/>
      <c r="BC467" s="64"/>
      <c r="BD467" s="64"/>
      <c r="BE467" s="64"/>
      <c r="BF467" s="64"/>
      <c r="BG467" s="64"/>
      <c r="BH467" s="64"/>
      <c r="BI467" s="64"/>
      <c r="BJ467" s="64"/>
      <c r="BK467" s="64"/>
      <c r="BL467" s="64"/>
      <c r="BM467" s="64"/>
      <c r="BN467" s="64"/>
      <c r="BO467" s="64"/>
      <c r="BP467" s="64"/>
      <c r="BQ467" s="64"/>
      <c r="BR467" s="64"/>
      <c r="BS467" s="64"/>
    </row>
    <row r="468" spans="1:71" s="29" customFormat="1" x14ac:dyDescent="0.25">
      <c r="A468" s="62"/>
      <c r="B468" s="62"/>
      <c r="C468" s="89"/>
      <c r="D468" s="89"/>
      <c r="E468" s="62"/>
      <c r="F468" s="62"/>
      <c r="G468" s="62"/>
      <c r="H468" s="62"/>
      <c r="I468" s="62"/>
      <c r="J468" s="62"/>
      <c r="K468" s="62"/>
      <c r="L468" s="62"/>
      <c r="M468" s="62"/>
      <c r="N468" s="62"/>
      <c r="O468" s="62"/>
      <c r="P468" s="62"/>
      <c r="Q468" s="62"/>
      <c r="R468" s="62"/>
      <c r="S468"/>
      <c r="T468" s="63"/>
      <c r="U468" s="63"/>
      <c r="V468" s="62"/>
      <c r="W468" s="62"/>
      <c r="X468" s="62"/>
      <c r="Y468" s="62"/>
      <c r="Z468" s="62"/>
      <c r="AA468" s="62"/>
      <c r="AB468" s="63"/>
      <c r="AC468" s="62"/>
      <c r="AD468" s="62"/>
      <c r="AE468" s="62"/>
      <c r="AF468" s="62"/>
      <c r="AG468" s="63"/>
      <c r="AH468" s="63"/>
      <c r="AI468" s="63"/>
      <c r="AJ468" s="63"/>
      <c r="AK468" s="63"/>
      <c r="AL468" s="64"/>
      <c r="AM468" s="64"/>
      <c r="AN468" s="64"/>
      <c r="AO468" s="64"/>
      <c r="AP468" s="64"/>
      <c r="AQ468" s="64"/>
      <c r="AR468" s="64"/>
      <c r="AS468" s="64"/>
      <c r="AT468" s="64"/>
      <c r="AU468" s="64"/>
      <c r="AV468" s="64"/>
      <c r="AW468" s="64"/>
      <c r="AX468" s="64"/>
      <c r="AY468" s="64"/>
      <c r="AZ468" s="64"/>
      <c r="BA468" s="64"/>
      <c r="BB468" s="64"/>
      <c r="BC468" s="64"/>
      <c r="BD468" s="64"/>
      <c r="BE468" s="64"/>
      <c r="BF468" s="64"/>
      <c r="BG468" s="64"/>
      <c r="BH468" s="64"/>
      <c r="BI468" s="64"/>
      <c r="BJ468" s="64"/>
      <c r="BK468" s="64"/>
      <c r="BL468" s="64"/>
      <c r="BM468" s="64"/>
      <c r="BN468" s="64"/>
      <c r="BO468" s="64"/>
      <c r="BP468" s="64"/>
      <c r="BQ468" s="64"/>
      <c r="BR468" s="64"/>
      <c r="BS468" s="64"/>
    </row>
    <row r="469" spans="1:71" s="29" customFormat="1" x14ac:dyDescent="0.25">
      <c r="A469" s="62"/>
      <c r="B469" s="62"/>
      <c r="C469" s="89"/>
      <c r="D469" s="89"/>
      <c r="E469" s="62"/>
      <c r="F469" s="62"/>
      <c r="G469" s="62"/>
      <c r="H469" s="62"/>
      <c r="I469" s="62"/>
      <c r="J469" s="62"/>
      <c r="K469" s="62"/>
      <c r="L469" s="62"/>
      <c r="M469" s="62"/>
      <c r="N469" s="62"/>
      <c r="O469" s="62"/>
      <c r="P469" s="62"/>
      <c r="Q469" s="62"/>
      <c r="R469" s="62"/>
      <c r="S469"/>
      <c r="T469" s="63"/>
      <c r="U469" s="63"/>
      <c r="V469" s="62"/>
      <c r="W469" s="62"/>
      <c r="X469" s="62"/>
      <c r="Y469" s="62"/>
      <c r="Z469" s="62"/>
      <c r="AA469" s="62"/>
      <c r="AB469" s="63"/>
      <c r="AC469" s="62"/>
      <c r="AD469" s="62"/>
      <c r="AE469" s="62"/>
      <c r="AF469" s="62"/>
      <c r="AG469" s="63"/>
      <c r="AH469" s="63"/>
      <c r="AI469" s="63"/>
      <c r="AJ469" s="63"/>
      <c r="AK469" s="63"/>
      <c r="AL469" s="64"/>
      <c r="AM469" s="64"/>
      <c r="AN469" s="64"/>
      <c r="AO469" s="64"/>
      <c r="AP469" s="64"/>
      <c r="AQ469" s="64"/>
      <c r="AR469" s="64"/>
      <c r="AS469" s="64"/>
      <c r="AT469" s="64"/>
      <c r="AU469" s="64"/>
      <c r="AV469" s="64"/>
      <c r="AW469" s="64"/>
      <c r="AX469" s="64"/>
      <c r="AY469" s="64"/>
      <c r="AZ469" s="64"/>
      <c r="BA469" s="64"/>
      <c r="BB469" s="64"/>
      <c r="BC469" s="64"/>
      <c r="BD469" s="64"/>
      <c r="BE469" s="64"/>
      <c r="BF469" s="64"/>
      <c r="BG469" s="64"/>
      <c r="BH469" s="64"/>
      <c r="BI469" s="64"/>
      <c r="BJ469" s="64"/>
      <c r="BK469" s="64"/>
      <c r="BL469" s="64"/>
      <c r="BM469" s="64"/>
      <c r="BN469" s="64"/>
      <c r="BO469" s="64"/>
      <c r="BP469" s="64"/>
      <c r="BQ469" s="64"/>
      <c r="BR469" s="64"/>
      <c r="BS469" s="64"/>
    </row>
    <row r="470" spans="1:71" s="29" customFormat="1" x14ac:dyDescent="0.25">
      <c r="A470" s="62"/>
      <c r="B470" s="62"/>
      <c r="C470" s="89"/>
      <c r="D470" s="89"/>
      <c r="E470" s="62"/>
      <c r="F470" s="62"/>
      <c r="G470" s="62"/>
      <c r="H470" s="62"/>
      <c r="I470" s="62"/>
      <c r="J470" s="62"/>
      <c r="K470" s="62"/>
      <c r="L470" s="62"/>
      <c r="M470" s="62"/>
      <c r="N470" s="62"/>
      <c r="O470" s="62"/>
      <c r="P470" s="62"/>
      <c r="Q470" s="62"/>
      <c r="R470" s="62"/>
      <c r="S470"/>
      <c r="T470" s="63"/>
      <c r="U470" s="63"/>
      <c r="V470" s="62"/>
      <c r="W470" s="62"/>
      <c r="X470" s="62"/>
      <c r="Y470" s="62"/>
      <c r="Z470" s="62"/>
      <c r="AA470" s="62"/>
      <c r="AB470" s="63"/>
      <c r="AC470" s="62"/>
      <c r="AD470" s="62"/>
      <c r="AE470" s="62"/>
      <c r="AF470" s="62"/>
      <c r="AG470" s="63"/>
      <c r="AH470" s="63"/>
      <c r="AI470" s="63"/>
      <c r="AJ470" s="63"/>
      <c r="AK470" s="63"/>
      <c r="AL470" s="64"/>
      <c r="AM470" s="64"/>
      <c r="AN470" s="64"/>
      <c r="AO470" s="64"/>
      <c r="AP470" s="64"/>
      <c r="AQ470" s="64"/>
      <c r="AR470" s="64"/>
      <c r="AS470" s="64"/>
      <c r="AT470" s="64"/>
      <c r="AU470" s="64"/>
      <c r="AV470" s="64"/>
      <c r="AW470" s="64"/>
      <c r="AX470" s="64"/>
      <c r="AY470" s="64"/>
      <c r="AZ470" s="64"/>
      <c r="BA470" s="64"/>
      <c r="BB470" s="64"/>
      <c r="BC470" s="64"/>
      <c r="BD470" s="64"/>
      <c r="BE470" s="64"/>
      <c r="BF470" s="64"/>
      <c r="BG470" s="64"/>
      <c r="BH470" s="64"/>
      <c r="BI470" s="64"/>
      <c r="BJ470" s="64"/>
      <c r="BK470" s="64"/>
      <c r="BL470" s="64"/>
      <c r="BM470" s="64"/>
      <c r="BN470" s="64"/>
      <c r="BO470" s="64"/>
      <c r="BP470" s="64"/>
      <c r="BQ470" s="64"/>
      <c r="BR470" s="64"/>
      <c r="BS470" s="64"/>
    </row>
    <row r="471" spans="1:71" s="29" customFormat="1" x14ac:dyDescent="0.25">
      <c r="A471" s="62"/>
      <c r="B471" s="62"/>
      <c r="C471" s="89"/>
      <c r="D471" s="89"/>
      <c r="E471" s="62"/>
      <c r="F471" s="62"/>
      <c r="G471" s="62"/>
      <c r="H471" s="62"/>
      <c r="I471" s="62"/>
      <c r="J471" s="62"/>
      <c r="K471" s="62"/>
      <c r="L471" s="62"/>
      <c r="M471" s="62"/>
      <c r="N471" s="62"/>
      <c r="O471" s="62"/>
      <c r="P471" s="62"/>
      <c r="Q471" s="62"/>
      <c r="R471" s="62"/>
      <c r="S471"/>
      <c r="T471" s="63"/>
      <c r="U471" s="63"/>
      <c r="V471" s="62"/>
      <c r="W471" s="62"/>
      <c r="X471" s="62"/>
      <c r="Y471" s="62"/>
      <c r="Z471" s="62"/>
      <c r="AA471" s="62"/>
      <c r="AB471" s="63"/>
      <c r="AC471" s="62"/>
      <c r="AD471" s="62"/>
      <c r="AE471" s="62"/>
      <c r="AF471" s="62"/>
      <c r="AG471" s="63"/>
      <c r="AH471" s="63"/>
      <c r="AI471" s="63"/>
      <c r="AJ471" s="63"/>
      <c r="AK471" s="63"/>
      <c r="AL471" s="64"/>
      <c r="AM471" s="64"/>
      <c r="AN471" s="64"/>
      <c r="AO471" s="64"/>
      <c r="AP471" s="64"/>
      <c r="AQ471" s="64"/>
      <c r="AR471" s="64"/>
      <c r="AS471" s="64"/>
      <c r="AT471" s="64"/>
      <c r="AU471" s="64"/>
      <c r="AV471" s="64"/>
      <c r="AW471" s="64"/>
      <c r="AX471" s="64"/>
      <c r="AY471" s="64"/>
      <c r="AZ471" s="64"/>
      <c r="BA471" s="64"/>
      <c r="BB471" s="64"/>
      <c r="BC471" s="64"/>
      <c r="BD471" s="64"/>
      <c r="BE471" s="64"/>
      <c r="BF471" s="64"/>
      <c r="BG471" s="64"/>
      <c r="BH471" s="64"/>
      <c r="BI471" s="64"/>
      <c r="BJ471" s="64"/>
      <c r="BK471" s="64"/>
      <c r="BL471" s="64"/>
      <c r="BM471" s="64"/>
      <c r="BN471" s="64"/>
      <c r="BO471" s="64"/>
      <c r="BP471" s="64"/>
      <c r="BQ471" s="64"/>
      <c r="BR471" s="64"/>
      <c r="BS471" s="64"/>
    </row>
    <row r="472" spans="1:71" s="29" customFormat="1" x14ac:dyDescent="0.25">
      <c r="A472" s="62"/>
      <c r="B472" s="62"/>
      <c r="C472" s="89"/>
      <c r="D472" s="89"/>
      <c r="E472" s="62"/>
      <c r="F472" s="62"/>
      <c r="G472" s="62"/>
      <c r="H472" s="62"/>
      <c r="I472" s="62"/>
      <c r="J472" s="62"/>
      <c r="K472" s="62"/>
      <c r="L472" s="62"/>
      <c r="M472" s="62"/>
      <c r="N472" s="62"/>
      <c r="O472" s="62"/>
      <c r="P472" s="62"/>
      <c r="Q472" s="62"/>
      <c r="R472" s="62"/>
      <c r="S472"/>
      <c r="T472" s="63"/>
      <c r="U472" s="63"/>
      <c r="V472" s="62"/>
      <c r="W472" s="62"/>
      <c r="X472" s="62"/>
      <c r="Y472" s="62"/>
      <c r="Z472" s="62"/>
      <c r="AA472" s="62"/>
      <c r="AB472" s="63"/>
      <c r="AC472" s="62"/>
      <c r="AD472" s="62"/>
      <c r="AE472" s="62"/>
      <c r="AF472" s="62"/>
      <c r="AG472" s="63"/>
      <c r="AH472" s="63"/>
      <c r="AI472" s="63"/>
      <c r="AJ472" s="63"/>
      <c r="AK472" s="63"/>
      <c r="AL472" s="64"/>
      <c r="AM472" s="64"/>
      <c r="AN472" s="64"/>
      <c r="AO472" s="64"/>
      <c r="AP472" s="64"/>
      <c r="AQ472" s="64"/>
      <c r="AR472" s="64"/>
      <c r="AS472" s="64"/>
      <c r="AT472" s="64"/>
      <c r="AU472" s="64"/>
      <c r="AV472" s="64"/>
      <c r="AW472" s="64"/>
      <c r="AX472" s="64"/>
      <c r="AY472" s="64"/>
      <c r="AZ472" s="64"/>
      <c r="BA472" s="64"/>
      <c r="BB472" s="64"/>
      <c r="BC472" s="64"/>
      <c r="BD472" s="64"/>
      <c r="BE472" s="64"/>
      <c r="BF472" s="64"/>
      <c r="BG472" s="64"/>
      <c r="BH472" s="64"/>
      <c r="BI472" s="64"/>
      <c r="BJ472" s="64"/>
      <c r="BK472" s="64"/>
      <c r="BL472" s="64"/>
      <c r="BM472" s="64"/>
      <c r="BN472" s="64"/>
      <c r="BO472" s="64"/>
      <c r="BP472" s="64"/>
      <c r="BQ472" s="64"/>
      <c r="BR472" s="64"/>
      <c r="BS472" s="64"/>
    </row>
    <row r="473" spans="1:71" s="29" customFormat="1" x14ac:dyDescent="0.25">
      <c r="A473" s="62"/>
      <c r="B473" s="62"/>
      <c r="C473" s="89"/>
      <c r="D473" s="89"/>
      <c r="E473" s="62"/>
      <c r="F473" s="62"/>
      <c r="G473" s="62"/>
      <c r="H473" s="62"/>
      <c r="I473" s="62"/>
      <c r="J473" s="62"/>
      <c r="K473" s="62"/>
      <c r="L473" s="62"/>
      <c r="M473" s="62"/>
      <c r="N473" s="62"/>
      <c r="O473" s="62"/>
      <c r="P473" s="62"/>
      <c r="Q473" s="62"/>
      <c r="R473" s="62"/>
      <c r="S473"/>
      <c r="T473" s="63"/>
      <c r="U473" s="63"/>
      <c r="V473" s="62"/>
      <c r="W473" s="62"/>
      <c r="X473" s="62"/>
      <c r="Y473" s="62"/>
      <c r="Z473" s="62"/>
      <c r="AA473" s="62"/>
      <c r="AB473" s="63"/>
      <c r="AC473" s="62"/>
      <c r="AD473" s="62"/>
      <c r="AE473" s="62"/>
      <c r="AF473" s="62"/>
      <c r="AG473" s="63"/>
      <c r="AH473" s="63"/>
      <c r="AI473" s="63"/>
      <c r="AJ473" s="63"/>
      <c r="AK473" s="63"/>
      <c r="AL473" s="64"/>
      <c r="AM473" s="64"/>
      <c r="AN473" s="64"/>
      <c r="AO473" s="64"/>
      <c r="AP473" s="64"/>
      <c r="AQ473" s="64"/>
      <c r="AR473" s="64"/>
      <c r="AS473" s="64"/>
      <c r="AT473" s="64"/>
      <c r="AU473" s="64"/>
      <c r="AV473" s="64"/>
      <c r="AW473" s="64"/>
      <c r="AX473" s="64"/>
      <c r="AY473" s="64"/>
      <c r="AZ473" s="64"/>
      <c r="BA473" s="64"/>
      <c r="BB473" s="64"/>
      <c r="BC473" s="64"/>
      <c r="BD473" s="64"/>
      <c r="BE473" s="64"/>
      <c r="BF473" s="64"/>
      <c r="BG473" s="64"/>
      <c r="BH473" s="64"/>
      <c r="BI473" s="64"/>
      <c r="BJ473" s="64"/>
      <c r="BK473" s="64"/>
      <c r="BL473" s="64"/>
      <c r="BM473" s="64"/>
      <c r="BN473" s="64"/>
      <c r="BO473" s="64"/>
      <c r="BP473" s="64"/>
      <c r="BQ473" s="64"/>
      <c r="BR473" s="64"/>
      <c r="BS473" s="64"/>
    </row>
    <row r="474" spans="1:71" s="29" customFormat="1" x14ac:dyDescent="0.25">
      <c r="A474" s="62"/>
      <c r="B474" s="62"/>
      <c r="C474" s="89"/>
      <c r="D474" s="89"/>
      <c r="E474" s="62"/>
      <c r="F474" s="62"/>
      <c r="G474" s="62"/>
      <c r="H474" s="62"/>
      <c r="I474" s="62"/>
      <c r="J474" s="62"/>
      <c r="K474" s="62"/>
      <c r="L474" s="62"/>
      <c r="M474" s="62"/>
      <c r="N474" s="62"/>
      <c r="O474" s="62"/>
      <c r="P474" s="62"/>
      <c r="Q474" s="62"/>
      <c r="R474" s="62"/>
      <c r="S474"/>
      <c r="T474" s="63"/>
      <c r="U474" s="63"/>
      <c r="V474" s="62"/>
      <c r="W474" s="62"/>
      <c r="X474" s="62"/>
      <c r="Y474" s="62"/>
      <c r="Z474" s="62"/>
      <c r="AA474" s="62"/>
      <c r="AB474" s="63"/>
      <c r="AC474" s="62"/>
      <c r="AD474" s="62"/>
      <c r="AE474" s="62"/>
      <c r="AF474" s="62"/>
      <c r="AG474" s="63"/>
      <c r="AH474" s="63"/>
      <c r="AI474" s="63"/>
      <c r="AJ474" s="63"/>
      <c r="AK474" s="63"/>
      <c r="AL474" s="64"/>
      <c r="AM474" s="64"/>
      <c r="AN474" s="64"/>
      <c r="AO474" s="64"/>
      <c r="AP474" s="64"/>
      <c r="AQ474" s="64"/>
      <c r="AR474" s="64"/>
      <c r="AS474" s="64"/>
      <c r="AT474" s="64"/>
      <c r="AU474" s="64"/>
      <c r="AV474" s="64"/>
      <c r="AW474" s="64"/>
      <c r="AX474" s="64"/>
      <c r="AY474" s="64"/>
      <c r="AZ474" s="64"/>
      <c r="BA474" s="64"/>
      <c r="BB474" s="64"/>
      <c r="BC474" s="64"/>
      <c r="BD474" s="64"/>
      <c r="BE474" s="64"/>
      <c r="BF474" s="64"/>
      <c r="BG474" s="64"/>
      <c r="BH474" s="64"/>
      <c r="BI474" s="64"/>
      <c r="BJ474" s="64"/>
      <c r="BK474" s="64"/>
      <c r="BL474" s="64"/>
      <c r="BM474" s="64"/>
      <c r="BN474" s="64"/>
      <c r="BO474" s="64"/>
      <c r="BP474" s="64"/>
      <c r="BQ474" s="64"/>
      <c r="BR474" s="64"/>
      <c r="BS474" s="64"/>
    </row>
    <row r="475" spans="1:71" s="29" customFormat="1" x14ac:dyDescent="0.25">
      <c r="A475" s="62"/>
      <c r="B475" s="62"/>
      <c r="C475" s="89"/>
      <c r="D475" s="89"/>
      <c r="E475" s="62"/>
      <c r="F475" s="62"/>
      <c r="G475" s="62"/>
      <c r="H475" s="62"/>
      <c r="I475" s="62"/>
      <c r="J475" s="62"/>
      <c r="K475" s="62"/>
      <c r="L475" s="62"/>
      <c r="M475" s="62"/>
      <c r="N475" s="62"/>
      <c r="O475" s="62"/>
      <c r="P475" s="62"/>
      <c r="Q475" s="62"/>
      <c r="R475" s="62"/>
      <c r="S475"/>
      <c r="T475" s="62"/>
      <c r="U475" s="62"/>
      <c r="V475" s="62"/>
      <c r="W475" s="62"/>
      <c r="X475" s="62"/>
      <c r="Y475" s="62"/>
      <c r="Z475" s="62"/>
      <c r="AA475" s="62"/>
      <c r="AB475" s="63"/>
      <c r="AC475" s="62"/>
      <c r="AD475" s="62"/>
      <c r="AE475" s="62"/>
      <c r="AF475" s="62"/>
      <c r="AG475" s="63"/>
      <c r="AH475" s="63"/>
      <c r="AI475" s="63"/>
      <c r="AJ475" s="63"/>
      <c r="AK475" s="63"/>
      <c r="AL475" s="64"/>
      <c r="AM475" s="64"/>
      <c r="AN475" s="64"/>
      <c r="AO475" s="64"/>
      <c r="AP475" s="64"/>
      <c r="AQ475" s="64"/>
      <c r="AR475" s="64"/>
      <c r="AS475" s="64"/>
      <c r="AT475" s="64"/>
      <c r="AU475" s="64"/>
      <c r="AV475" s="64"/>
      <c r="AW475" s="64"/>
      <c r="AX475" s="64"/>
      <c r="AY475" s="64"/>
      <c r="AZ475" s="64"/>
      <c r="BA475" s="64"/>
      <c r="BB475" s="64"/>
      <c r="BC475" s="64"/>
      <c r="BD475" s="64"/>
      <c r="BE475" s="64"/>
      <c r="BF475" s="64"/>
      <c r="BG475" s="64"/>
      <c r="BH475" s="64"/>
      <c r="BI475" s="64"/>
      <c r="BJ475" s="64"/>
      <c r="BK475" s="64"/>
      <c r="BL475" s="64"/>
      <c r="BM475" s="64"/>
      <c r="BN475" s="64"/>
      <c r="BO475" s="64"/>
      <c r="BP475" s="64"/>
      <c r="BQ475" s="64"/>
      <c r="BR475" s="64"/>
      <c r="BS475" s="64"/>
    </row>
    <row r="476" spans="1:71" x14ac:dyDescent="0.25">
      <c r="S476"/>
    </row>
    <row r="477" spans="1:71" x14ac:dyDescent="0.25">
      <c r="S477"/>
    </row>
    <row r="478" spans="1:71" x14ac:dyDescent="0.25">
      <c r="S478"/>
    </row>
    <row r="479" spans="1:71" x14ac:dyDescent="0.25">
      <c r="S479"/>
    </row>
    <row r="480" spans="1:71" x14ac:dyDescent="0.25">
      <c r="S480"/>
    </row>
    <row r="481" spans="19:19" x14ac:dyDescent="0.25">
      <c r="S481"/>
    </row>
    <row r="482" spans="19:19" x14ac:dyDescent="0.25">
      <c r="S482"/>
    </row>
    <row r="483" spans="19:19" x14ac:dyDescent="0.25">
      <c r="S483"/>
    </row>
    <row r="484" spans="19:19" x14ac:dyDescent="0.25">
      <c r="S484"/>
    </row>
    <row r="485" spans="19:19" x14ac:dyDescent="0.25">
      <c r="S485"/>
    </row>
    <row r="486" spans="19:19" x14ac:dyDescent="0.25">
      <c r="S486"/>
    </row>
    <row r="487" spans="19:19" x14ac:dyDescent="0.25">
      <c r="S487"/>
    </row>
    <row r="488" spans="19:19" x14ac:dyDescent="0.25">
      <c r="S488"/>
    </row>
    <row r="489" spans="19:19" x14ac:dyDescent="0.25">
      <c r="S489"/>
    </row>
    <row r="490" spans="19:19" x14ac:dyDescent="0.25">
      <c r="S490"/>
    </row>
    <row r="491" spans="19:19" x14ac:dyDescent="0.25">
      <c r="S491"/>
    </row>
    <row r="492" spans="19:19" x14ac:dyDescent="0.25">
      <c r="S492"/>
    </row>
    <row r="493" spans="19:19" x14ac:dyDescent="0.25">
      <c r="S493"/>
    </row>
    <row r="494" spans="19:19" x14ac:dyDescent="0.25">
      <c r="S494"/>
    </row>
    <row r="495" spans="19:19" x14ac:dyDescent="0.25">
      <c r="S495"/>
    </row>
    <row r="496" spans="19:19" x14ac:dyDescent="0.25">
      <c r="S496"/>
    </row>
    <row r="497" spans="19:19" x14ac:dyDescent="0.25">
      <c r="S497"/>
    </row>
    <row r="498" spans="19:19" x14ac:dyDescent="0.25">
      <c r="S498"/>
    </row>
    <row r="499" spans="19:19" x14ac:dyDescent="0.25">
      <c r="S499"/>
    </row>
    <row r="500" spans="19:19" x14ac:dyDescent="0.25">
      <c r="S500"/>
    </row>
    <row r="501" spans="19:19" x14ac:dyDescent="0.25">
      <c r="S501"/>
    </row>
    <row r="502" spans="19:19" x14ac:dyDescent="0.25">
      <c r="S502"/>
    </row>
    <row r="503" spans="19:19" x14ac:dyDescent="0.25">
      <c r="S503"/>
    </row>
    <row r="504" spans="19:19" x14ac:dyDescent="0.25">
      <c r="S504"/>
    </row>
    <row r="505" spans="19:19" x14ac:dyDescent="0.25">
      <c r="S505"/>
    </row>
    <row r="506" spans="19:19" x14ac:dyDescent="0.25">
      <c r="S506"/>
    </row>
    <row r="507" spans="19:19" x14ac:dyDescent="0.25">
      <c r="S507"/>
    </row>
    <row r="508" spans="19:19" x14ac:dyDescent="0.25">
      <c r="S508"/>
    </row>
    <row r="509" spans="19:19" x14ac:dyDescent="0.25">
      <c r="S509"/>
    </row>
    <row r="510" spans="19:19" x14ac:dyDescent="0.25">
      <c r="S510"/>
    </row>
    <row r="511" spans="19:19" x14ac:dyDescent="0.25">
      <c r="S511"/>
    </row>
    <row r="512" spans="19:19" x14ac:dyDescent="0.25">
      <c r="S512"/>
    </row>
    <row r="513" spans="19:19" x14ac:dyDescent="0.25">
      <c r="S513"/>
    </row>
    <row r="514" spans="19:19" x14ac:dyDescent="0.25">
      <c r="S514"/>
    </row>
    <row r="515" spans="19:19" x14ac:dyDescent="0.25">
      <c r="S515"/>
    </row>
    <row r="516" spans="19:19" x14ac:dyDescent="0.25">
      <c r="S516"/>
    </row>
    <row r="517" spans="19:19" x14ac:dyDescent="0.25">
      <c r="S517"/>
    </row>
    <row r="518" spans="19:19" x14ac:dyDescent="0.25">
      <c r="S518"/>
    </row>
    <row r="519" spans="19:19" x14ac:dyDescent="0.25">
      <c r="S519"/>
    </row>
    <row r="520" spans="19:19" x14ac:dyDescent="0.25">
      <c r="S520"/>
    </row>
    <row r="521" spans="19:19" x14ac:dyDescent="0.25">
      <c r="S521"/>
    </row>
    <row r="522" spans="19:19" x14ac:dyDescent="0.25">
      <c r="S522"/>
    </row>
    <row r="523" spans="19:19" x14ac:dyDescent="0.25">
      <c r="S523"/>
    </row>
    <row r="524" spans="19:19" x14ac:dyDescent="0.25">
      <c r="S524"/>
    </row>
    <row r="525" spans="19:19" x14ac:dyDescent="0.25">
      <c r="S525"/>
    </row>
    <row r="526" spans="19:19" x14ac:dyDescent="0.25">
      <c r="S526"/>
    </row>
    <row r="527" spans="19:19" x14ac:dyDescent="0.25">
      <c r="S527"/>
    </row>
    <row r="528" spans="19:19" x14ac:dyDescent="0.25">
      <c r="S528"/>
    </row>
    <row r="529" spans="19:19" x14ac:dyDescent="0.25">
      <c r="S529"/>
    </row>
    <row r="530" spans="19:19" x14ac:dyDescent="0.25">
      <c r="S530"/>
    </row>
    <row r="531" spans="19:19" x14ac:dyDescent="0.25">
      <c r="S531"/>
    </row>
    <row r="532" spans="19:19" x14ac:dyDescent="0.25">
      <c r="S532"/>
    </row>
    <row r="533" spans="19:19" x14ac:dyDescent="0.25">
      <c r="S533"/>
    </row>
    <row r="534" spans="19:19" x14ac:dyDescent="0.25">
      <c r="S534"/>
    </row>
    <row r="535" spans="19:19" x14ac:dyDescent="0.25">
      <c r="S535"/>
    </row>
    <row r="536" spans="19:19" x14ac:dyDescent="0.25">
      <c r="S536"/>
    </row>
    <row r="537" spans="19:19" x14ac:dyDescent="0.25">
      <c r="S537"/>
    </row>
    <row r="538" spans="19:19" x14ac:dyDescent="0.25">
      <c r="S538"/>
    </row>
    <row r="539" spans="19:19" x14ac:dyDescent="0.25">
      <c r="S539"/>
    </row>
    <row r="540" spans="19:19" x14ac:dyDescent="0.25">
      <c r="S540"/>
    </row>
    <row r="541" spans="19:19" x14ac:dyDescent="0.25">
      <c r="S541"/>
    </row>
    <row r="542" spans="19:19" x14ac:dyDescent="0.25">
      <c r="S542"/>
    </row>
    <row r="543" spans="19:19" x14ac:dyDescent="0.25">
      <c r="S543"/>
    </row>
    <row r="544" spans="19:19" x14ac:dyDescent="0.25">
      <c r="S544"/>
    </row>
    <row r="545" spans="19:19" x14ac:dyDescent="0.25">
      <c r="S545"/>
    </row>
    <row r="546" spans="19:19" x14ac:dyDescent="0.25">
      <c r="S546"/>
    </row>
    <row r="547" spans="19:19" x14ac:dyDescent="0.25">
      <c r="S547"/>
    </row>
    <row r="548" spans="19:19" x14ac:dyDescent="0.25">
      <c r="S548"/>
    </row>
    <row r="549" spans="19:19" x14ac:dyDescent="0.25">
      <c r="S549"/>
    </row>
    <row r="550" spans="19:19" x14ac:dyDescent="0.25">
      <c r="S550"/>
    </row>
    <row r="551" spans="19:19" x14ac:dyDescent="0.25">
      <c r="S551"/>
    </row>
    <row r="552" spans="19:19" x14ac:dyDescent="0.25">
      <c r="S552"/>
    </row>
    <row r="553" spans="19:19" x14ac:dyDescent="0.25">
      <c r="S553"/>
    </row>
    <row r="554" spans="19:19" x14ac:dyDescent="0.25">
      <c r="S554"/>
    </row>
  </sheetData>
  <sheetProtection algorithmName="SHA-512" hashValue="Cc49tJcQwXp6JZ4DTuS0HQhy9j29cmawCOHPXgKrA37s17Yl0rT2m6Xc+z4lkqVBetKU++OQVZ+ApXY3ReSPlg==" saltValue="NNNiKdkeNi959SyWdCtZwA==" spinCount="100000" sheet="1" objects="1" scenarios="1"/>
  <mergeCells count="22">
    <mergeCell ref="A1:F2"/>
    <mergeCell ref="V456:AC456"/>
    <mergeCell ref="AN12:AQ12"/>
    <mergeCell ref="AN21:AQ21"/>
    <mergeCell ref="AN70:AQ70"/>
    <mergeCell ref="AK2:AL2"/>
    <mergeCell ref="AG2:AI2"/>
    <mergeCell ref="AN9:AQ9"/>
    <mergeCell ref="AN10:AQ10"/>
    <mergeCell ref="AN11:AQ11"/>
    <mergeCell ref="C3:H3"/>
    <mergeCell ref="G1:H2"/>
    <mergeCell ref="AR439:AS439"/>
    <mergeCell ref="AT439:AU439"/>
    <mergeCell ref="AN13:AQ13"/>
    <mergeCell ref="AN14:AQ14"/>
    <mergeCell ref="AN15:AQ15"/>
    <mergeCell ref="AN16:AQ16"/>
    <mergeCell ref="AN17:AQ17"/>
    <mergeCell ref="AN19:AQ19"/>
    <mergeCell ref="AN20:AQ20"/>
    <mergeCell ref="AN68:AQ68"/>
  </mergeCells>
  <dataValidations count="2">
    <dataValidation type="list" allowBlank="1" showInputMessage="1" showErrorMessage="1" sqref="P9:P455">
      <formula1>$AH$9:$AH$10</formula1>
    </dataValidation>
    <dataValidation type="list" allowBlank="1" showInputMessage="1" showErrorMessage="1" sqref="H9:I455">
      <formula1>$AI$9:$AI$18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F454"/>
  <sheetViews>
    <sheetView showGridLines="0" workbookViewId="0">
      <selection activeCell="C2" sqref="C2:L2"/>
    </sheetView>
  </sheetViews>
  <sheetFormatPr baseColWidth="10" defaultColWidth="11.42578125" defaultRowHeight="12.75" x14ac:dyDescent="0.2"/>
  <cols>
    <col min="1" max="1" width="3" style="172" customWidth="1"/>
    <col min="2" max="2" width="9.85546875" style="172" customWidth="1"/>
    <col min="3" max="3" width="23.140625" style="172" customWidth="1"/>
    <col min="4" max="4" width="15" style="172" bestFit="1" customWidth="1"/>
    <col min="5" max="5" width="34.42578125" style="172" customWidth="1"/>
    <col min="6" max="6" width="18.7109375" style="172" customWidth="1"/>
    <col min="7" max="7" width="17.85546875" style="172" customWidth="1"/>
    <col min="8" max="8" width="19.5703125" style="172" customWidth="1"/>
    <col min="9" max="9" width="17.28515625" style="172" customWidth="1"/>
    <col min="10" max="10" width="13" style="172" customWidth="1"/>
    <col min="11" max="11" width="13.140625" style="172" customWidth="1"/>
    <col min="12" max="12" width="13.140625" style="171" customWidth="1"/>
    <col min="13" max="13" width="10.5703125" style="171" customWidth="1"/>
    <col min="14" max="14" width="42.28515625" style="171" customWidth="1"/>
    <col min="15" max="15" width="9.140625" style="171" customWidth="1"/>
    <col min="16" max="16" width="4" style="171" customWidth="1"/>
    <col min="17" max="17" width="4.140625" style="171" customWidth="1"/>
    <col min="18" max="18" width="5" style="171" customWidth="1"/>
    <col min="19" max="20" width="3.7109375" style="171" customWidth="1"/>
    <col min="21" max="22" width="4.42578125" style="171" customWidth="1"/>
    <col min="23" max="23" width="3.7109375" style="171" customWidth="1"/>
    <col min="24" max="24" width="4.42578125" style="171" customWidth="1"/>
    <col min="25" max="25" width="3.7109375" style="171" customWidth="1"/>
    <col min="26" max="26" width="27.140625" style="171" customWidth="1"/>
    <col min="27" max="27" width="38" style="171" customWidth="1"/>
    <col min="28" max="32" width="11.42578125" style="171"/>
    <col min="33" max="16384" width="11.42578125" style="172"/>
  </cols>
  <sheetData>
    <row r="1" spans="1:29" x14ac:dyDescent="0.2">
      <c r="A1" s="277"/>
      <c r="B1" s="277"/>
      <c r="C1" s="278"/>
      <c r="D1" s="278"/>
      <c r="E1" s="278"/>
      <c r="F1" s="278"/>
      <c r="G1" s="278"/>
      <c r="H1" s="278"/>
      <c r="I1" s="278"/>
      <c r="J1" s="278"/>
      <c r="K1" s="278"/>
      <c r="L1" s="278"/>
      <c r="M1" s="278"/>
      <c r="N1" s="278"/>
      <c r="O1" s="277"/>
      <c r="Q1" s="178" t="s">
        <v>62</v>
      </c>
    </row>
    <row r="2" spans="1:29" ht="39" customHeight="1" x14ac:dyDescent="0.2">
      <c r="A2" s="277"/>
      <c r="B2" s="279" t="s">
        <v>168</v>
      </c>
      <c r="C2" s="677" t="s">
        <v>717</v>
      </c>
      <c r="D2" s="677"/>
      <c r="E2" s="677"/>
      <c r="F2" s="677"/>
      <c r="G2" s="677"/>
      <c r="H2" s="677"/>
      <c r="I2" s="677"/>
      <c r="J2" s="677"/>
      <c r="K2" s="677"/>
      <c r="L2" s="677"/>
      <c r="M2" s="256"/>
      <c r="N2" s="256"/>
      <c r="O2" s="277"/>
      <c r="Q2" s="178" t="s">
        <v>63</v>
      </c>
    </row>
    <row r="3" spans="1:29" s="171" customFormat="1" ht="33.75" customHeight="1" x14ac:dyDescent="0.2">
      <c r="A3" s="277"/>
      <c r="B3" s="280"/>
      <c r="C3" s="281"/>
      <c r="D3" s="277"/>
      <c r="E3" s="277"/>
      <c r="F3" s="277"/>
      <c r="G3" s="277"/>
      <c r="H3" s="277"/>
      <c r="I3" s="277"/>
      <c r="J3" s="277"/>
      <c r="K3" s="277"/>
      <c r="L3" s="277"/>
      <c r="M3" s="277"/>
      <c r="N3" s="277"/>
      <c r="O3" s="277"/>
    </row>
    <row r="4" spans="1:29" ht="31.5" customHeight="1" x14ac:dyDescent="0.25">
      <c r="A4" s="277"/>
      <c r="B4" s="277"/>
      <c r="C4" s="282" t="s">
        <v>64</v>
      </c>
      <c r="D4" s="283">
        <v>1184</v>
      </c>
      <c r="E4" s="284" t="s">
        <v>65</v>
      </c>
      <c r="F4" s="283">
        <f>(D4*14)/12</f>
        <v>1381.3333333333333</v>
      </c>
      <c r="G4" s="714" t="s">
        <v>66</v>
      </c>
      <c r="H4" s="715"/>
      <c r="I4" s="716"/>
      <c r="J4" s="717">
        <f>F4*3</f>
        <v>4144</v>
      </c>
      <c r="K4" s="718"/>
      <c r="L4" s="719" t="s">
        <v>67</v>
      </c>
      <c r="M4" s="720" t="s">
        <v>46</v>
      </c>
      <c r="N4" s="705" t="s">
        <v>6</v>
      </c>
      <c r="O4" s="277"/>
      <c r="R4" s="285" t="s">
        <v>22</v>
      </c>
      <c r="S4" s="286"/>
      <c r="T4" s="286"/>
      <c r="U4" s="323"/>
      <c r="V4" s="323"/>
      <c r="W4" s="323"/>
      <c r="X4" s="286"/>
      <c r="Y4" s="286"/>
    </row>
    <row r="5" spans="1:29" s="171" customFormat="1" ht="13.5" customHeight="1" x14ac:dyDescent="0.2">
      <c r="A5" s="277"/>
      <c r="B5" s="277"/>
      <c r="C5" s="287" t="s">
        <v>69</v>
      </c>
      <c r="D5" s="277"/>
      <c r="E5" s="277"/>
      <c r="F5" s="277"/>
      <c r="G5" s="277"/>
      <c r="H5" s="277"/>
      <c r="I5" s="277"/>
      <c r="J5" s="277"/>
      <c r="K5" s="277"/>
      <c r="L5" s="719"/>
      <c r="M5" s="721"/>
      <c r="N5" s="706"/>
      <c r="O5" s="277"/>
      <c r="R5" s="286"/>
      <c r="S5" s="286"/>
      <c r="T5" s="286"/>
      <c r="U5" s="323"/>
      <c r="V5" s="323"/>
      <c r="W5" s="323"/>
      <c r="X5" s="286"/>
      <c r="Y5" s="286"/>
      <c r="Z5" s="288"/>
      <c r="AA5" s="289"/>
    </row>
    <row r="6" spans="1:29" ht="57.75" customHeight="1" x14ac:dyDescent="0.2">
      <c r="A6" s="277"/>
      <c r="B6" s="290" t="s">
        <v>68</v>
      </c>
      <c r="C6" s="291" t="s">
        <v>70</v>
      </c>
      <c r="D6" s="292" t="s">
        <v>71</v>
      </c>
      <c r="E6" s="292" t="s">
        <v>72</v>
      </c>
      <c r="F6" s="292" t="s">
        <v>73</v>
      </c>
      <c r="G6" s="292" t="s">
        <v>159</v>
      </c>
      <c r="H6" s="292" t="s">
        <v>160</v>
      </c>
      <c r="I6" s="292" t="s">
        <v>161</v>
      </c>
      <c r="J6" s="293" t="s">
        <v>74</v>
      </c>
      <c r="K6" s="294" t="s">
        <v>75</v>
      </c>
      <c r="L6" s="719"/>
      <c r="M6" s="722"/>
      <c r="N6" s="707"/>
      <c r="O6" s="277"/>
      <c r="R6" s="295" t="s">
        <v>179</v>
      </c>
      <c r="S6" s="295" t="s">
        <v>18</v>
      </c>
      <c r="T6" s="295" t="s">
        <v>162</v>
      </c>
      <c r="U6" s="324" t="s">
        <v>180</v>
      </c>
      <c r="V6" s="76" t="s">
        <v>26</v>
      </c>
      <c r="W6" s="76" t="s">
        <v>181</v>
      </c>
      <c r="X6" s="296" t="s">
        <v>163</v>
      </c>
      <c r="Y6" s="295" t="s">
        <v>20</v>
      </c>
      <c r="Z6" s="297" t="s">
        <v>164</v>
      </c>
      <c r="AA6" s="298" t="s">
        <v>6</v>
      </c>
      <c r="AB6" s="299" t="s">
        <v>165</v>
      </c>
      <c r="AC6" s="299" t="s">
        <v>166</v>
      </c>
    </row>
    <row r="7" spans="1:29" ht="15" x14ac:dyDescent="0.25">
      <c r="A7" s="277"/>
      <c r="B7" s="173"/>
      <c r="C7" s="316"/>
      <c r="D7" s="174"/>
      <c r="E7" s="317"/>
      <c r="F7" s="175"/>
      <c r="G7" s="175"/>
      <c r="H7" s="175"/>
      <c r="I7" s="175"/>
      <c r="J7" s="176"/>
      <c r="K7" s="300">
        <f>(F7+I7)*J7</f>
        <v>0</v>
      </c>
      <c r="L7" s="301">
        <f>IF(F7&lt;=$J$4,K7,($J$4+0.35*$J$4)*J7)</f>
        <v>0</v>
      </c>
      <c r="M7" s="541"/>
      <c r="N7" s="542"/>
      <c r="O7" s="302" t="s">
        <v>39</v>
      </c>
      <c r="Q7" s="303">
        <f>COUNTIF(R7:Y7,"")</f>
        <v>8</v>
      </c>
      <c r="R7" s="304"/>
      <c r="S7" s="304"/>
      <c r="T7" s="304"/>
      <c r="U7" s="325"/>
      <c r="V7" s="326"/>
      <c r="W7" s="326"/>
      <c r="X7" s="304"/>
      <c r="Y7" s="304"/>
      <c r="Z7" s="305">
        <f t="shared" ref="Z7:Z71" si="0">IF(Q7=8,L7,"")</f>
        <v>0</v>
      </c>
      <c r="AA7" s="306"/>
      <c r="AB7" s="307"/>
      <c r="AC7" s="307"/>
    </row>
    <row r="8" spans="1:29" ht="15" x14ac:dyDescent="0.25">
      <c r="A8" s="277"/>
      <c r="B8" s="173"/>
      <c r="C8" s="316"/>
      <c r="D8" s="174"/>
      <c r="E8" s="317"/>
      <c r="F8" s="175"/>
      <c r="G8" s="175"/>
      <c r="H8" s="175"/>
      <c r="I8" s="175"/>
      <c r="J8" s="176"/>
      <c r="K8" s="300">
        <f t="shared" ref="K8:K71" si="1">(F8+I8)*J8</f>
        <v>0</v>
      </c>
      <c r="L8" s="301">
        <f t="shared" ref="L8:L71" si="2">IF(F8&lt;=$J$4,K8,($J$4+0.35*$J$4)*J8)</f>
        <v>0</v>
      </c>
      <c r="M8" s="541"/>
      <c r="N8" s="542"/>
      <c r="O8" s="302" t="s">
        <v>39</v>
      </c>
      <c r="Q8" s="303">
        <f t="shared" ref="Q8:Q71" si="3">COUNTIF(R8:Y8,"")</f>
        <v>8</v>
      </c>
      <c r="R8" s="304"/>
      <c r="S8" s="304"/>
      <c r="T8" s="304"/>
      <c r="U8" s="325"/>
      <c r="V8" s="326"/>
      <c r="W8" s="326"/>
      <c r="X8" s="304"/>
      <c r="Y8" s="304"/>
      <c r="Z8" s="305">
        <f t="shared" si="0"/>
        <v>0</v>
      </c>
      <c r="AA8" s="306"/>
      <c r="AB8" s="307"/>
      <c r="AC8" s="307"/>
    </row>
    <row r="9" spans="1:29" ht="15" x14ac:dyDescent="0.25">
      <c r="A9" s="277"/>
      <c r="B9" s="173"/>
      <c r="C9" s="316"/>
      <c r="D9" s="174"/>
      <c r="E9" s="317"/>
      <c r="F9" s="175"/>
      <c r="G9" s="175"/>
      <c r="H9" s="175"/>
      <c r="I9" s="175"/>
      <c r="J9" s="176"/>
      <c r="K9" s="300">
        <f t="shared" si="1"/>
        <v>0</v>
      </c>
      <c r="L9" s="301">
        <f t="shared" si="2"/>
        <v>0</v>
      </c>
      <c r="M9" s="541"/>
      <c r="N9" s="542"/>
      <c r="O9" s="302" t="s">
        <v>39</v>
      </c>
      <c r="Q9" s="303">
        <f t="shared" si="3"/>
        <v>8</v>
      </c>
      <c r="R9" s="304"/>
      <c r="S9" s="304"/>
      <c r="T9" s="304"/>
      <c r="U9" s="325"/>
      <c r="V9" s="326"/>
      <c r="W9" s="326"/>
      <c r="X9" s="304"/>
      <c r="Y9" s="304"/>
      <c r="Z9" s="305">
        <f t="shared" si="0"/>
        <v>0</v>
      </c>
      <c r="AA9" s="306"/>
      <c r="AB9" s="307"/>
      <c r="AC9" s="307"/>
    </row>
    <row r="10" spans="1:29" ht="15" x14ac:dyDescent="0.25">
      <c r="A10" s="277"/>
      <c r="B10" s="173"/>
      <c r="C10" s="316"/>
      <c r="D10" s="174"/>
      <c r="E10" s="317"/>
      <c r="F10" s="175"/>
      <c r="G10" s="175"/>
      <c r="H10" s="175"/>
      <c r="I10" s="175"/>
      <c r="J10" s="176"/>
      <c r="K10" s="300">
        <f t="shared" si="1"/>
        <v>0</v>
      </c>
      <c r="L10" s="301">
        <f t="shared" si="2"/>
        <v>0</v>
      </c>
      <c r="M10" s="541"/>
      <c r="N10" s="542"/>
      <c r="O10" s="302" t="s">
        <v>39</v>
      </c>
      <c r="Q10" s="303">
        <f t="shared" si="3"/>
        <v>8</v>
      </c>
      <c r="R10" s="304"/>
      <c r="S10" s="304"/>
      <c r="T10" s="304"/>
      <c r="U10" s="325"/>
      <c r="V10" s="326"/>
      <c r="W10" s="326"/>
      <c r="X10" s="304"/>
      <c r="Y10" s="304"/>
      <c r="Z10" s="305">
        <f t="shared" si="0"/>
        <v>0</v>
      </c>
      <c r="AA10" s="306"/>
      <c r="AB10" s="307"/>
      <c r="AC10" s="307"/>
    </row>
    <row r="11" spans="1:29" ht="15" x14ac:dyDescent="0.25">
      <c r="A11" s="277"/>
      <c r="B11" s="173"/>
      <c r="C11" s="316"/>
      <c r="D11" s="174"/>
      <c r="E11" s="317"/>
      <c r="F11" s="175"/>
      <c r="G11" s="175"/>
      <c r="H11" s="175"/>
      <c r="I11" s="175"/>
      <c r="J11" s="176"/>
      <c r="K11" s="300">
        <f t="shared" si="1"/>
        <v>0</v>
      </c>
      <c r="L11" s="301">
        <f t="shared" si="2"/>
        <v>0</v>
      </c>
      <c r="M11" s="541"/>
      <c r="N11" s="542"/>
      <c r="O11" s="302" t="s">
        <v>39</v>
      </c>
      <c r="Q11" s="303">
        <f t="shared" si="3"/>
        <v>8</v>
      </c>
      <c r="R11" s="304"/>
      <c r="S11" s="304"/>
      <c r="T11" s="304"/>
      <c r="U11" s="325"/>
      <c r="V11" s="326"/>
      <c r="W11" s="326"/>
      <c r="X11" s="304"/>
      <c r="Y11" s="304"/>
      <c r="Z11" s="305">
        <f t="shared" si="0"/>
        <v>0</v>
      </c>
      <c r="AA11" s="306"/>
      <c r="AB11" s="307"/>
      <c r="AC11" s="307"/>
    </row>
    <row r="12" spans="1:29" ht="15" x14ac:dyDescent="0.25">
      <c r="A12" s="277"/>
      <c r="B12" s="173"/>
      <c r="C12" s="316"/>
      <c r="D12" s="174"/>
      <c r="E12" s="317"/>
      <c r="F12" s="175"/>
      <c r="G12" s="175"/>
      <c r="H12" s="175"/>
      <c r="I12" s="175"/>
      <c r="J12" s="176"/>
      <c r="K12" s="300">
        <f t="shared" si="1"/>
        <v>0</v>
      </c>
      <c r="L12" s="301">
        <f t="shared" si="2"/>
        <v>0</v>
      </c>
      <c r="M12" s="541"/>
      <c r="N12" s="542"/>
      <c r="O12" s="302" t="s">
        <v>39</v>
      </c>
      <c r="Q12" s="303">
        <f t="shared" si="3"/>
        <v>8</v>
      </c>
      <c r="R12" s="304"/>
      <c r="S12" s="304"/>
      <c r="T12" s="304"/>
      <c r="U12" s="325"/>
      <c r="V12" s="326"/>
      <c r="W12" s="326"/>
      <c r="X12" s="304"/>
      <c r="Y12" s="304"/>
      <c r="Z12" s="305">
        <f t="shared" si="0"/>
        <v>0</v>
      </c>
      <c r="AA12" s="306"/>
      <c r="AB12" s="307"/>
      <c r="AC12" s="307"/>
    </row>
    <row r="13" spans="1:29" ht="15" x14ac:dyDescent="0.25">
      <c r="A13" s="277"/>
      <c r="B13" s="173"/>
      <c r="C13" s="316"/>
      <c r="D13" s="174"/>
      <c r="E13" s="317"/>
      <c r="F13" s="175"/>
      <c r="G13" s="175"/>
      <c r="H13" s="175"/>
      <c r="I13" s="175"/>
      <c r="J13" s="176"/>
      <c r="K13" s="300">
        <f t="shared" si="1"/>
        <v>0</v>
      </c>
      <c r="L13" s="301">
        <f t="shared" si="2"/>
        <v>0</v>
      </c>
      <c r="M13" s="541"/>
      <c r="N13" s="543"/>
      <c r="O13" s="302" t="s">
        <v>39</v>
      </c>
      <c r="Q13" s="303">
        <f t="shared" si="3"/>
        <v>8</v>
      </c>
      <c r="R13" s="304"/>
      <c r="S13" s="304"/>
      <c r="T13" s="304"/>
      <c r="U13" s="325"/>
      <c r="V13" s="326"/>
      <c r="W13" s="326"/>
      <c r="X13" s="304"/>
      <c r="Y13" s="304"/>
      <c r="Z13" s="305">
        <f t="shared" si="0"/>
        <v>0</v>
      </c>
      <c r="AA13" s="306"/>
      <c r="AB13" s="307"/>
      <c r="AC13" s="307"/>
    </row>
    <row r="14" spans="1:29" ht="15" x14ac:dyDescent="0.25">
      <c r="A14" s="277"/>
      <c r="B14" s="173"/>
      <c r="C14" s="316"/>
      <c r="D14" s="174"/>
      <c r="E14" s="317"/>
      <c r="F14" s="175"/>
      <c r="G14" s="175"/>
      <c r="H14" s="175"/>
      <c r="I14" s="175"/>
      <c r="J14" s="176"/>
      <c r="K14" s="300">
        <f t="shared" si="1"/>
        <v>0</v>
      </c>
      <c r="L14" s="301">
        <f t="shared" si="2"/>
        <v>0</v>
      </c>
      <c r="M14" s="541"/>
      <c r="N14" s="543"/>
      <c r="O14" s="302" t="s">
        <v>39</v>
      </c>
      <c r="Q14" s="303">
        <f t="shared" si="3"/>
        <v>8</v>
      </c>
      <c r="R14" s="304"/>
      <c r="S14" s="304"/>
      <c r="T14" s="304"/>
      <c r="U14" s="325"/>
      <c r="V14" s="326"/>
      <c r="W14" s="326"/>
      <c r="X14" s="304"/>
      <c r="Y14" s="304"/>
      <c r="Z14" s="305">
        <f t="shared" si="0"/>
        <v>0</v>
      </c>
      <c r="AA14" s="306"/>
      <c r="AB14" s="307"/>
      <c r="AC14" s="307"/>
    </row>
    <row r="15" spans="1:29" ht="15" x14ac:dyDescent="0.25">
      <c r="A15" s="277"/>
      <c r="B15" s="173"/>
      <c r="C15" s="316"/>
      <c r="D15" s="174"/>
      <c r="E15" s="317"/>
      <c r="F15" s="175"/>
      <c r="G15" s="175"/>
      <c r="H15" s="175"/>
      <c r="I15" s="175"/>
      <c r="J15" s="176"/>
      <c r="K15" s="300">
        <f t="shared" si="1"/>
        <v>0</v>
      </c>
      <c r="L15" s="301">
        <f t="shared" si="2"/>
        <v>0</v>
      </c>
      <c r="M15" s="541"/>
      <c r="N15" s="543"/>
      <c r="O15" s="302" t="s">
        <v>39</v>
      </c>
      <c r="Q15" s="303">
        <f t="shared" si="3"/>
        <v>8</v>
      </c>
      <c r="R15" s="304"/>
      <c r="S15" s="304"/>
      <c r="T15" s="304"/>
      <c r="U15" s="325"/>
      <c r="V15" s="326"/>
      <c r="W15" s="326"/>
      <c r="X15" s="304"/>
      <c r="Y15" s="304"/>
      <c r="Z15" s="305">
        <f t="shared" si="0"/>
        <v>0</v>
      </c>
      <c r="AA15" s="306"/>
      <c r="AB15" s="307"/>
      <c r="AC15" s="307"/>
    </row>
    <row r="16" spans="1:29" ht="15" x14ac:dyDescent="0.25">
      <c r="A16" s="277"/>
      <c r="B16" s="173"/>
      <c r="C16" s="316"/>
      <c r="D16" s="174"/>
      <c r="E16" s="317"/>
      <c r="F16" s="175"/>
      <c r="G16" s="175"/>
      <c r="H16" s="175"/>
      <c r="I16" s="175"/>
      <c r="J16" s="176"/>
      <c r="K16" s="300">
        <f t="shared" si="1"/>
        <v>0</v>
      </c>
      <c r="L16" s="301">
        <f t="shared" si="2"/>
        <v>0</v>
      </c>
      <c r="M16" s="541"/>
      <c r="N16" s="543"/>
      <c r="O16" s="302" t="s">
        <v>39</v>
      </c>
      <c r="Q16" s="303">
        <f t="shared" si="3"/>
        <v>8</v>
      </c>
      <c r="R16" s="304"/>
      <c r="S16" s="304"/>
      <c r="T16" s="304"/>
      <c r="U16" s="325"/>
      <c r="V16" s="326"/>
      <c r="W16" s="326"/>
      <c r="X16" s="304"/>
      <c r="Y16" s="304"/>
      <c r="Z16" s="305">
        <f t="shared" si="0"/>
        <v>0</v>
      </c>
      <c r="AA16" s="306"/>
      <c r="AB16" s="307"/>
      <c r="AC16" s="307"/>
    </row>
    <row r="17" spans="1:29" ht="15" x14ac:dyDescent="0.25">
      <c r="A17" s="277"/>
      <c r="B17" s="173"/>
      <c r="C17" s="316"/>
      <c r="D17" s="174"/>
      <c r="E17" s="317"/>
      <c r="F17" s="175"/>
      <c r="G17" s="175"/>
      <c r="H17" s="175"/>
      <c r="I17" s="175"/>
      <c r="J17" s="176"/>
      <c r="K17" s="300">
        <f t="shared" si="1"/>
        <v>0</v>
      </c>
      <c r="L17" s="301">
        <f t="shared" si="2"/>
        <v>0</v>
      </c>
      <c r="M17" s="541"/>
      <c r="N17" s="543"/>
      <c r="O17" s="302" t="s">
        <v>39</v>
      </c>
      <c r="Q17" s="303">
        <f t="shared" si="3"/>
        <v>8</v>
      </c>
      <c r="R17" s="304"/>
      <c r="S17" s="304"/>
      <c r="T17" s="304"/>
      <c r="U17" s="325"/>
      <c r="V17" s="326"/>
      <c r="W17" s="326"/>
      <c r="X17" s="304"/>
      <c r="Y17" s="304"/>
      <c r="Z17" s="305">
        <f t="shared" si="0"/>
        <v>0</v>
      </c>
      <c r="AA17" s="306"/>
      <c r="AB17" s="307"/>
      <c r="AC17" s="307"/>
    </row>
    <row r="18" spans="1:29" ht="15" x14ac:dyDescent="0.25">
      <c r="A18" s="277"/>
      <c r="B18" s="173"/>
      <c r="C18" s="316"/>
      <c r="D18" s="174"/>
      <c r="E18" s="317"/>
      <c r="F18" s="175"/>
      <c r="G18" s="175"/>
      <c r="H18" s="175"/>
      <c r="I18" s="175"/>
      <c r="J18" s="176"/>
      <c r="K18" s="300">
        <f t="shared" si="1"/>
        <v>0</v>
      </c>
      <c r="L18" s="301">
        <f t="shared" si="2"/>
        <v>0</v>
      </c>
      <c r="M18" s="541"/>
      <c r="N18" s="543"/>
      <c r="O18" s="302" t="s">
        <v>39</v>
      </c>
      <c r="Q18" s="303">
        <f t="shared" si="3"/>
        <v>8</v>
      </c>
      <c r="R18" s="304"/>
      <c r="S18" s="304"/>
      <c r="T18" s="304"/>
      <c r="U18" s="325"/>
      <c r="V18" s="326"/>
      <c r="W18" s="326"/>
      <c r="X18" s="304"/>
      <c r="Y18" s="304"/>
      <c r="Z18" s="305">
        <f t="shared" si="0"/>
        <v>0</v>
      </c>
      <c r="AA18" s="306"/>
      <c r="AB18" s="307"/>
      <c r="AC18" s="307"/>
    </row>
    <row r="19" spans="1:29" ht="15" x14ac:dyDescent="0.25">
      <c r="A19" s="277"/>
      <c r="B19" s="173"/>
      <c r="C19" s="316"/>
      <c r="D19" s="174"/>
      <c r="E19" s="317"/>
      <c r="F19" s="175"/>
      <c r="G19" s="175"/>
      <c r="H19" s="175"/>
      <c r="I19" s="175"/>
      <c r="J19" s="176"/>
      <c r="K19" s="300">
        <f t="shared" si="1"/>
        <v>0</v>
      </c>
      <c r="L19" s="301">
        <f t="shared" si="2"/>
        <v>0</v>
      </c>
      <c r="M19" s="541"/>
      <c r="N19" s="543"/>
      <c r="O19" s="302" t="s">
        <v>39</v>
      </c>
      <c r="Q19" s="303">
        <f t="shared" si="3"/>
        <v>8</v>
      </c>
      <c r="R19" s="304"/>
      <c r="S19" s="304"/>
      <c r="T19" s="304"/>
      <c r="U19" s="325"/>
      <c r="V19" s="326"/>
      <c r="W19" s="326"/>
      <c r="X19" s="304"/>
      <c r="Y19" s="304"/>
      <c r="Z19" s="305">
        <f t="shared" si="0"/>
        <v>0</v>
      </c>
      <c r="AA19" s="306"/>
      <c r="AB19" s="307"/>
      <c r="AC19" s="307"/>
    </row>
    <row r="20" spans="1:29" ht="15" x14ac:dyDescent="0.25">
      <c r="A20" s="277"/>
      <c r="B20" s="173"/>
      <c r="C20" s="316"/>
      <c r="D20" s="174"/>
      <c r="E20" s="317"/>
      <c r="F20" s="175"/>
      <c r="G20" s="175"/>
      <c r="H20" s="175"/>
      <c r="I20" s="175"/>
      <c r="J20" s="176"/>
      <c r="K20" s="300">
        <f t="shared" si="1"/>
        <v>0</v>
      </c>
      <c r="L20" s="301">
        <f t="shared" si="2"/>
        <v>0</v>
      </c>
      <c r="M20" s="541"/>
      <c r="N20" s="543"/>
      <c r="O20" s="302" t="s">
        <v>39</v>
      </c>
      <c r="Q20" s="303">
        <f t="shared" si="3"/>
        <v>8</v>
      </c>
      <c r="R20" s="304"/>
      <c r="S20" s="304"/>
      <c r="T20" s="304"/>
      <c r="U20" s="325"/>
      <c r="V20" s="326"/>
      <c r="W20" s="326"/>
      <c r="X20" s="304"/>
      <c r="Y20" s="304"/>
      <c r="Z20" s="305">
        <f t="shared" si="0"/>
        <v>0</v>
      </c>
      <c r="AA20" s="306"/>
      <c r="AB20" s="307"/>
      <c r="AC20" s="307"/>
    </row>
    <row r="21" spans="1:29" ht="15" x14ac:dyDescent="0.25">
      <c r="A21" s="277"/>
      <c r="B21" s="173"/>
      <c r="C21" s="316"/>
      <c r="D21" s="174"/>
      <c r="E21" s="317"/>
      <c r="F21" s="175"/>
      <c r="G21" s="175"/>
      <c r="H21" s="175"/>
      <c r="I21" s="175"/>
      <c r="J21" s="176"/>
      <c r="K21" s="300">
        <f t="shared" si="1"/>
        <v>0</v>
      </c>
      <c r="L21" s="301">
        <f t="shared" si="2"/>
        <v>0</v>
      </c>
      <c r="M21" s="541"/>
      <c r="N21" s="543"/>
      <c r="O21" s="302" t="s">
        <v>39</v>
      </c>
      <c r="Q21" s="303">
        <f t="shared" si="3"/>
        <v>8</v>
      </c>
      <c r="R21" s="304"/>
      <c r="S21" s="304"/>
      <c r="T21" s="304"/>
      <c r="U21" s="325"/>
      <c r="V21" s="326"/>
      <c r="W21" s="326"/>
      <c r="X21" s="304"/>
      <c r="Y21" s="304"/>
      <c r="Z21" s="305">
        <f t="shared" si="0"/>
        <v>0</v>
      </c>
      <c r="AA21" s="306"/>
      <c r="AB21" s="307"/>
      <c r="AC21" s="307"/>
    </row>
    <row r="22" spans="1:29" ht="15" x14ac:dyDescent="0.25">
      <c r="A22" s="277"/>
      <c r="B22" s="173"/>
      <c r="C22" s="316"/>
      <c r="D22" s="174"/>
      <c r="E22" s="317"/>
      <c r="F22" s="175"/>
      <c r="G22" s="175"/>
      <c r="H22" s="175"/>
      <c r="I22" s="175"/>
      <c r="J22" s="176"/>
      <c r="K22" s="300">
        <f t="shared" si="1"/>
        <v>0</v>
      </c>
      <c r="L22" s="301">
        <f t="shared" si="2"/>
        <v>0</v>
      </c>
      <c r="M22" s="541"/>
      <c r="N22" s="543"/>
      <c r="O22" s="302" t="s">
        <v>39</v>
      </c>
      <c r="Q22" s="303">
        <f t="shared" si="3"/>
        <v>8</v>
      </c>
      <c r="R22" s="304"/>
      <c r="S22" s="304"/>
      <c r="T22" s="304"/>
      <c r="U22" s="325"/>
      <c r="V22" s="326"/>
      <c r="W22" s="326"/>
      <c r="X22" s="304"/>
      <c r="Y22" s="304"/>
      <c r="Z22" s="305">
        <f t="shared" si="0"/>
        <v>0</v>
      </c>
      <c r="AA22" s="306"/>
      <c r="AB22" s="307"/>
      <c r="AC22" s="307"/>
    </row>
    <row r="23" spans="1:29" ht="15" x14ac:dyDescent="0.25">
      <c r="A23" s="277"/>
      <c r="B23" s="173"/>
      <c r="C23" s="316"/>
      <c r="D23" s="174"/>
      <c r="E23" s="317"/>
      <c r="F23" s="175"/>
      <c r="G23" s="175"/>
      <c r="H23" s="175"/>
      <c r="I23" s="175"/>
      <c r="J23" s="176"/>
      <c r="K23" s="300">
        <f t="shared" si="1"/>
        <v>0</v>
      </c>
      <c r="L23" s="301">
        <f t="shared" si="2"/>
        <v>0</v>
      </c>
      <c r="M23" s="541"/>
      <c r="N23" s="543"/>
      <c r="O23" s="302" t="s">
        <v>39</v>
      </c>
      <c r="Q23" s="303">
        <f t="shared" si="3"/>
        <v>8</v>
      </c>
      <c r="R23" s="304"/>
      <c r="S23" s="304"/>
      <c r="T23" s="304"/>
      <c r="U23" s="325"/>
      <c r="V23" s="326"/>
      <c r="W23" s="326"/>
      <c r="X23" s="304"/>
      <c r="Y23" s="304"/>
      <c r="Z23" s="305">
        <f t="shared" si="0"/>
        <v>0</v>
      </c>
      <c r="AA23" s="306"/>
      <c r="AB23" s="307"/>
      <c r="AC23" s="307"/>
    </row>
    <row r="24" spans="1:29" ht="15" x14ac:dyDescent="0.25">
      <c r="A24" s="277"/>
      <c r="B24" s="173"/>
      <c r="C24" s="316"/>
      <c r="D24" s="174"/>
      <c r="E24" s="317"/>
      <c r="F24" s="175"/>
      <c r="G24" s="175"/>
      <c r="H24" s="175"/>
      <c r="I24" s="175"/>
      <c r="J24" s="176"/>
      <c r="K24" s="300">
        <f t="shared" si="1"/>
        <v>0</v>
      </c>
      <c r="L24" s="301">
        <f t="shared" si="2"/>
        <v>0</v>
      </c>
      <c r="M24" s="541"/>
      <c r="N24" s="543"/>
      <c r="O24" s="302" t="s">
        <v>39</v>
      </c>
      <c r="Q24" s="303">
        <f t="shared" si="3"/>
        <v>8</v>
      </c>
      <c r="R24" s="304"/>
      <c r="S24" s="304"/>
      <c r="T24" s="304"/>
      <c r="U24" s="325"/>
      <c r="V24" s="326"/>
      <c r="W24" s="326"/>
      <c r="X24" s="304"/>
      <c r="Y24" s="304"/>
      <c r="Z24" s="305">
        <f t="shared" si="0"/>
        <v>0</v>
      </c>
      <c r="AA24" s="306"/>
      <c r="AB24" s="307"/>
      <c r="AC24" s="307"/>
    </row>
    <row r="25" spans="1:29" ht="15" x14ac:dyDescent="0.25">
      <c r="A25" s="277"/>
      <c r="B25" s="173"/>
      <c r="C25" s="316"/>
      <c r="D25" s="174"/>
      <c r="E25" s="317"/>
      <c r="F25" s="175"/>
      <c r="G25" s="175"/>
      <c r="H25" s="175"/>
      <c r="I25" s="175"/>
      <c r="J25" s="176"/>
      <c r="K25" s="300">
        <f t="shared" si="1"/>
        <v>0</v>
      </c>
      <c r="L25" s="301">
        <f t="shared" si="2"/>
        <v>0</v>
      </c>
      <c r="M25" s="541"/>
      <c r="N25" s="543"/>
      <c r="O25" s="302" t="s">
        <v>39</v>
      </c>
      <c r="Q25" s="303">
        <f t="shared" si="3"/>
        <v>8</v>
      </c>
      <c r="R25" s="304"/>
      <c r="S25" s="304"/>
      <c r="T25" s="304"/>
      <c r="U25" s="325"/>
      <c r="V25" s="326"/>
      <c r="W25" s="326"/>
      <c r="X25" s="304"/>
      <c r="Y25" s="304"/>
      <c r="Z25" s="305">
        <f t="shared" si="0"/>
        <v>0</v>
      </c>
      <c r="AA25" s="306"/>
      <c r="AB25" s="307"/>
      <c r="AC25" s="307"/>
    </row>
    <row r="26" spans="1:29" ht="15" x14ac:dyDescent="0.25">
      <c r="A26" s="277"/>
      <c r="B26" s="173"/>
      <c r="C26" s="316"/>
      <c r="D26" s="174"/>
      <c r="E26" s="317"/>
      <c r="F26" s="175"/>
      <c r="G26" s="175"/>
      <c r="H26" s="175"/>
      <c r="I26" s="175"/>
      <c r="J26" s="176"/>
      <c r="K26" s="300">
        <f t="shared" si="1"/>
        <v>0</v>
      </c>
      <c r="L26" s="301">
        <f t="shared" si="2"/>
        <v>0</v>
      </c>
      <c r="M26" s="541"/>
      <c r="N26" s="543"/>
      <c r="O26" s="302" t="s">
        <v>39</v>
      </c>
      <c r="Q26" s="303">
        <f t="shared" si="3"/>
        <v>8</v>
      </c>
      <c r="R26" s="304"/>
      <c r="S26" s="304"/>
      <c r="T26" s="304"/>
      <c r="U26" s="325"/>
      <c r="V26" s="326"/>
      <c r="W26" s="326"/>
      <c r="X26" s="304"/>
      <c r="Y26" s="304"/>
      <c r="Z26" s="305">
        <f t="shared" si="0"/>
        <v>0</v>
      </c>
      <c r="AA26" s="306"/>
      <c r="AB26" s="307"/>
      <c r="AC26" s="307"/>
    </row>
    <row r="27" spans="1:29" ht="15" x14ac:dyDescent="0.25">
      <c r="A27" s="277"/>
      <c r="B27" s="173"/>
      <c r="C27" s="316"/>
      <c r="D27" s="174"/>
      <c r="E27" s="317"/>
      <c r="F27" s="175"/>
      <c r="G27" s="175"/>
      <c r="H27" s="175"/>
      <c r="I27" s="175"/>
      <c r="J27" s="176"/>
      <c r="K27" s="300">
        <f t="shared" si="1"/>
        <v>0</v>
      </c>
      <c r="L27" s="301">
        <f t="shared" si="2"/>
        <v>0</v>
      </c>
      <c r="M27" s="541"/>
      <c r="N27" s="543"/>
      <c r="O27" s="302" t="s">
        <v>39</v>
      </c>
      <c r="Q27" s="303">
        <f t="shared" si="3"/>
        <v>8</v>
      </c>
      <c r="R27" s="304"/>
      <c r="S27" s="304"/>
      <c r="T27" s="304"/>
      <c r="U27" s="325"/>
      <c r="V27" s="326"/>
      <c r="W27" s="326"/>
      <c r="X27" s="304"/>
      <c r="Y27" s="304"/>
      <c r="Z27" s="305">
        <f t="shared" si="0"/>
        <v>0</v>
      </c>
      <c r="AA27" s="306"/>
      <c r="AB27" s="307"/>
      <c r="AC27" s="307"/>
    </row>
    <row r="28" spans="1:29" ht="15" x14ac:dyDescent="0.25">
      <c r="A28" s="277"/>
      <c r="B28" s="173"/>
      <c r="C28" s="316"/>
      <c r="D28" s="174"/>
      <c r="E28" s="317"/>
      <c r="F28" s="175"/>
      <c r="G28" s="175"/>
      <c r="H28" s="175"/>
      <c r="I28" s="175"/>
      <c r="J28" s="176"/>
      <c r="K28" s="300">
        <f t="shared" si="1"/>
        <v>0</v>
      </c>
      <c r="L28" s="301">
        <f t="shared" si="2"/>
        <v>0</v>
      </c>
      <c r="M28" s="541"/>
      <c r="N28" s="543"/>
      <c r="O28" s="302" t="s">
        <v>39</v>
      </c>
      <c r="Q28" s="303">
        <f t="shared" si="3"/>
        <v>8</v>
      </c>
      <c r="R28" s="304"/>
      <c r="S28" s="304"/>
      <c r="T28" s="304"/>
      <c r="U28" s="325"/>
      <c r="V28" s="326"/>
      <c r="W28" s="326"/>
      <c r="X28" s="304"/>
      <c r="Y28" s="304"/>
      <c r="Z28" s="305">
        <f t="shared" si="0"/>
        <v>0</v>
      </c>
      <c r="AA28" s="306"/>
      <c r="AB28" s="307"/>
      <c r="AC28" s="307"/>
    </row>
    <row r="29" spans="1:29" ht="15" x14ac:dyDescent="0.25">
      <c r="A29" s="277"/>
      <c r="B29" s="173"/>
      <c r="C29" s="316"/>
      <c r="D29" s="174"/>
      <c r="E29" s="317"/>
      <c r="F29" s="175"/>
      <c r="G29" s="175"/>
      <c r="H29" s="175"/>
      <c r="I29" s="175"/>
      <c r="J29" s="176"/>
      <c r="K29" s="300">
        <f t="shared" si="1"/>
        <v>0</v>
      </c>
      <c r="L29" s="301">
        <f t="shared" si="2"/>
        <v>0</v>
      </c>
      <c r="M29" s="541"/>
      <c r="N29" s="543"/>
      <c r="O29" s="302" t="s">
        <v>39</v>
      </c>
      <c r="Q29" s="303">
        <f t="shared" si="3"/>
        <v>8</v>
      </c>
      <c r="R29" s="304"/>
      <c r="S29" s="304"/>
      <c r="T29" s="304"/>
      <c r="U29" s="325"/>
      <c r="V29" s="326"/>
      <c r="W29" s="326"/>
      <c r="X29" s="304"/>
      <c r="Y29" s="304"/>
      <c r="Z29" s="305">
        <f t="shared" si="0"/>
        <v>0</v>
      </c>
      <c r="AA29" s="306"/>
      <c r="AB29" s="307"/>
      <c r="AC29" s="307"/>
    </row>
    <row r="30" spans="1:29" ht="15" x14ac:dyDescent="0.25">
      <c r="A30" s="277"/>
      <c r="B30" s="173"/>
      <c r="C30" s="316"/>
      <c r="D30" s="174"/>
      <c r="E30" s="317"/>
      <c r="F30" s="175"/>
      <c r="G30" s="175"/>
      <c r="H30" s="175"/>
      <c r="I30" s="175"/>
      <c r="J30" s="176"/>
      <c r="K30" s="300">
        <f t="shared" si="1"/>
        <v>0</v>
      </c>
      <c r="L30" s="301">
        <f t="shared" si="2"/>
        <v>0</v>
      </c>
      <c r="M30" s="541"/>
      <c r="N30" s="543"/>
      <c r="O30" s="302" t="s">
        <v>39</v>
      </c>
      <c r="Q30" s="303">
        <f t="shared" si="3"/>
        <v>8</v>
      </c>
      <c r="R30" s="304"/>
      <c r="S30" s="304"/>
      <c r="T30" s="304"/>
      <c r="U30" s="325"/>
      <c r="V30" s="326"/>
      <c r="W30" s="326"/>
      <c r="X30" s="304"/>
      <c r="Y30" s="304"/>
      <c r="Z30" s="305">
        <f t="shared" si="0"/>
        <v>0</v>
      </c>
      <c r="AA30" s="306"/>
      <c r="AB30" s="307"/>
      <c r="AC30" s="307"/>
    </row>
    <row r="31" spans="1:29" ht="15" x14ac:dyDescent="0.25">
      <c r="A31" s="277"/>
      <c r="B31" s="173"/>
      <c r="C31" s="316"/>
      <c r="D31" s="174"/>
      <c r="E31" s="317"/>
      <c r="F31" s="175"/>
      <c r="G31" s="175"/>
      <c r="H31" s="175"/>
      <c r="I31" s="175"/>
      <c r="J31" s="176"/>
      <c r="K31" s="300">
        <f t="shared" si="1"/>
        <v>0</v>
      </c>
      <c r="L31" s="301">
        <f t="shared" si="2"/>
        <v>0</v>
      </c>
      <c r="M31" s="541"/>
      <c r="N31" s="543"/>
      <c r="O31" s="302" t="s">
        <v>39</v>
      </c>
      <c r="Q31" s="303">
        <f t="shared" si="3"/>
        <v>8</v>
      </c>
      <c r="R31" s="304"/>
      <c r="S31" s="304"/>
      <c r="T31" s="304"/>
      <c r="U31" s="325"/>
      <c r="V31" s="326"/>
      <c r="W31" s="326"/>
      <c r="X31" s="304"/>
      <c r="Y31" s="304"/>
      <c r="Z31" s="305">
        <f t="shared" si="0"/>
        <v>0</v>
      </c>
      <c r="AA31" s="306"/>
      <c r="AB31" s="307"/>
      <c r="AC31" s="307"/>
    </row>
    <row r="32" spans="1:29" ht="15" x14ac:dyDescent="0.25">
      <c r="A32" s="277"/>
      <c r="B32" s="173"/>
      <c r="C32" s="316"/>
      <c r="D32" s="174"/>
      <c r="E32" s="317"/>
      <c r="F32" s="175"/>
      <c r="G32" s="175"/>
      <c r="H32" s="175"/>
      <c r="I32" s="175"/>
      <c r="J32" s="176"/>
      <c r="K32" s="300">
        <f t="shared" si="1"/>
        <v>0</v>
      </c>
      <c r="L32" s="301">
        <f t="shared" si="2"/>
        <v>0</v>
      </c>
      <c r="M32" s="541"/>
      <c r="N32" s="543"/>
      <c r="O32" s="302" t="s">
        <v>39</v>
      </c>
      <c r="Q32" s="303">
        <f t="shared" si="3"/>
        <v>8</v>
      </c>
      <c r="R32" s="304"/>
      <c r="S32" s="304"/>
      <c r="T32" s="304"/>
      <c r="U32" s="325"/>
      <c r="V32" s="326"/>
      <c r="W32" s="326"/>
      <c r="X32" s="304"/>
      <c r="Y32" s="304"/>
      <c r="Z32" s="305">
        <f t="shared" si="0"/>
        <v>0</v>
      </c>
      <c r="AA32" s="306"/>
      <c r="AB32" s="307"/>
      <c r="AC32" s="307"/>
    </row>
    <row r="33" spans="1:29" ht="15" x14ac:dyDescent="0.25">
      <c r="A33" s="277"/>
      <c r="B33" s="173"/>
      <c r="C33" s="316"/>
      <c r="D33" s="174"/>
      <c r="E33" s="317"/>
      <c r="F33" s="175"/>
      <c r="G33" s="175"/>
      <c r="H33" s="175"/>
      <c r="I33" s="175"/>
      <c r="J33" s="176"/>
      <c r="K33" s="300">
        <f t="shared" si="1"/>
        <v>0</v>
      </c>
      <c r="L33" s="301">
        <f t="shared" si="2"/>
        <v>0</v>
      </c>
      <c r="M33" s="541"/>
      <c r="N33" s="543"/>
      <c r="O33" s="302" t="s">
        <v>39</v>
      </c>
      <c r="Q33" s="303">
        <f t="shared" si="3"/>
        <v>8</v>
      </c>
      <c r="R33" s="304"/>
      <c r="S33" s="304"/>
      <c r="T33" s="304"/>
      <c r="U33" s="325"/>
      <c r="V33" s="326"/>
      <c r="W33" s="326"/>
      <c r="X33" s="304"/>
      <c r="Y33" s="304"/>
      <c r="Z33" s="305">
        <f t="shared" si="0"/>
        <v>0</v>
      </c>
      <c r="AA33" s="306"/>
      <c r="AB33" s="307"/>
      <c r="AC33" s="307"/>
    </row>
    <row r="34" spans="1:29" ht="15" x14ac:dyDescent="0.25">
      <c r="A34" s="277"/>
      <c r="B34" s="173"/>
      <c r="C34" s="316"/>
      <c r="D34" s="174"/>
      <c r="E34" s="317"/>
      <c r="F34" s="175"/>
      <c r="G34" s="175"/>
      <c r="H34" s="175"/>
      <c r="I34" s="175"/>
      <c r="J34" s="176"/>
      <c r="K34" s="300">
        <f t="shared" si="1"/>
        <v>0</v>
      </c>
      <c r="L34" s="301">
        <f t="shared" si="2"/>
        <v>0</v>
      </c>
      <c r="M34" s="541"/>
      <c r="N34" s="543"/>
      <c r="O34" s="302" t="s">
        <v>39</v>
      </c>
      <c r="Q34" s="303">
        <f t="shared" si="3"/>
        <v>8</v>
      </c>
      <c r="R34" s="304"/>
      <c r="S34" s="304"/>
      <c r="T34" s="304"/>
      <c r="U34" s="325"/>
      <c r="V34" s="326"/>
      <c r="W34" s="326"/>
      <c r="X34" s="304"/>
      <c r="Y34" s="304"/>
      <c r="Z34" s="305">
        <f t="shared" si="0"/>
        <v>0</v>
      </c>
      <c r="AA34" s="306"/>
      <c r="AB34" s="307"/>
      <c r="AC34" s="307"/>
    </row>
    <row r="35" spans="1:29" ht="15" x14ac:dyDescent="0.25">
      <c r="A35" s="277"/>
      <c r="B35" s="173"/>
      <c r="C35" s="316"/>
      <c r="D35" s="174"/>
      <c r="E35" s="317"/>
      <c r="F35" s="175"/>
      <c r="G35" s="175"/>
      <c r="H35" s="175"/>
      <c r="I35" s="175"/>
      <c r="J35" s="176"/>
      <c r="K35" s="300">
        <f t="shared" si="1"/>
        <v>0</v>
      </c>
      <c r="L35" s="301">
        <f t="shared" si="2"/>
        <v>0</v>
      </c>
      <c r="M35" s="541"/>
      <c r="N35" s="543"/>
      <c r="O35" s="302" t="s">
        <v>39</v>
      </c>
      <c r="Q35" s="303">
        <f t="shared" si="3"/>
        <v>8</v>
      </c>
      <c r="R35" s="304"/>
      <c r="S35" s="304"/>
      <c r="T35" s="304"/>
      <c r="U35" s="325"/>
      <c r="V35" s="326"/>
      <c r="W35" s="326"/>
      <c r="X35" s="304"/>
      <c r="Y35" s="304"/>
      <c r="Z35" s="305">
        <f t="shared" si="0"/>
        <v>0</v>
      </c>
      <c r="AA35" s="306"/>
      <c r="AB35" s="307"/>
      <c r="AC35" s="307"/>
    </row>
    <row r="36" spans="1:29" ht="15" x14ac:dyDescent="0.25">
      <c r="A36" s="277"/>
      <c r="B36" s="173"/>
      <c r="C36" s="316"/>
      <c r="D36" s="174"/>
      <c r="E36" s="317"/>
      <c r="F36" s="175"/>
      <c r="G36" s="175"/>
      <c r="H36" s="175"/>
      <c r="I36" s="175"/>
      <c r="J36" s="176"/>
      <c r="K36" s="300">
        <f t="shared" si="1"/>
        <v>0</v>
      </c>
      <c r="L36" s="301">
        <f t="shared" si="2"/>
        <v>0</v>
      </c>
      <c r="M36" s="541"/>
      <c r="N36" s="543"/>
      <c r="O36" s="302" t="s">
        <v>39</v>
      </c>
      <c r="Q36" s="303">
        <f t="shared" si="3"/>
        <v>8</v>
      </c>
      <c r="R36" s="304"/>
      <c r="S36" s="304"/>
      <c r="T36" s="304"/>
      <c r="U36" s="325"/>
      <c r="V36" s="326"/>
      <c r="W36" s="326"/>
      <c r="X36" s="304"/>
      <c r="Y36" s="304"/>
      <c r="Z36" s="305">
        <f t="shared" si="0"/>
        <v>0</v>
      </c>
      <c r="AA36" s="306"/>
      <c r="AB36" s="307"/>
      <c r="AC36" s="307"/>
    </row>
    <row r="37" spans="1:29" ht="15" x14ac:dyDescent="0.25">
      <c r="A37" s="277"/>
      <c r="B37" s="173"/>
      <c r="C37" s="316"/>
      <c r="D37" s="174"/>
      <c r="E37" s="317"/>
      <c r="F37" s="175"/>
      <c r="G37" s="175"/>
      <c r="H37" s="175"/>
      <c r="I37" s="175"/>
      <c r="J37" s="176"/>
      <c r="K37" s="300">
        <f t="shared" si="1"/>
        <v>0</v>
      </c>
      <c r="L37" s="301">
        <f t="shared" si="2"/>
        <v>0</v>
      </c>
      <c r="M37" s="541"/>
      <c r="N37" s="543"/>
      <c r="O37" s="302" t="s">
        <v>39</v>
      </c>
      <c r="Q37" s="303">
        <f t="shared" si="3"/>
        <v>8</v>
      </c>
      <c r="R37" s="304"/>
      <c r="S37" s="304"/>
      <c r="T37" s="304"/>
      <c r="U37" s="325"/>
      <c r="V37" s="326"/>
      <c r="W37" s="326"/>
      <c r="X37" s="304"/>
      <c r="Y37" s="304"/>
      <c r="Z37" s="305">
        <f t="shared" si="0"/>
        <v>0</v>
      </c>
      <c r="AA37" s="306"/>
      <c r="AB37" s="307"/>
      <c r="AC37" s="307"/>
    </row>
    <row r="38" spans="1:29" ht="15" x14ac:dyDescent="0.25">
      <c r="A38" s="277"/>
      <c r="B38" s="173"/>
      <c r="C38" s="316"/>
      <c r="D38" s="174"/>
      <c r="E38" s="317"/>
      <c r="F38" s="175"/>
      <c r="G38" s="175"/>
      <c r="H38" s="175"/>
      <c r="I38" s="175"/>
      <c r="J38" s="176"/>
      <c r="K38" s="300">
        <f t="shared" si="1"/>
        <v>0</v>
      </c>
      <c r="L38" s="301">
        <f t="shared" si="2"/>
        <v>0</v>
      </c>
      <c r="M38" s="541"/>
      <c r="N38" s="543"/>
      <c r="O38" s="302" t="s">
        <v>39</v>
      </c>
      <c r="Q38" s="303">
        <f t="shared" si="3"/>
        <v>8</v>
      </c>
      <c r="R38" s="304"/>
      <c r="S38" s="304"/>
      <c r="T38" s="304"/>
      <c r="U38" s="325"/>
      <c r="V38" s="326"/>
      <c r="W38" s="326"/>
      <c r="X38" s="304"/>
      <c r="Y38" s="304"/>
      <c r="Z38" s="305">
        <f t="shared" si="0"/>
        <v>0</v>
      </c>
      <c r="AA38" s="306"/>
      <c r="AB38" s="307"/>
      <c r="AC38" s="307"/>
    </row>
    <row r="39" spans="1:29" ht="15" x14ac:dyDescent="0.25">
      <c r="A39" s="277"/>
      <c r="B39" s="173"/>
      <c r="C39" s="316"/>
      <c r="D39" s="174"/>
      <c r="E39" s="317"/>
      <c r="F39" s="175"/>
      <c r="G39" s="175"/>
      <c r="H39" s="175"/>
      <c r="I39" s="175"/>
      <c r="J39" s="176"/>
      <c r="K39" s="300">
        <f t="shared" si="1"/>
        <v>0</v>
      </c>
      <c r="L39" s="301">
        <f t="shared" si="2"/>
        <v>0</v>
      </c>
      <c r="M39" s="541"/>
      <c r="N39" s="543"/>
      <c r="O39" s="302" t="s">
        <v>39</v>
      </c>
      <c r="Q39" s="303">
        <f t="shared" si="3"/>
        <v>8</v>
      </c>
      <c r="R39" s="304"/>
      <c r="S39" s="304"/>
      <c r="T39" s="304"/>
      <c r="U39" s="325"/>
      <c r="V39" s="326"/>
      <c r="W39" s="326"/>
      <c r="X39" s="304"/>
      <c r="Y39" s="304"/>
      <c r="Z39" s="305">
        <f t="shared" si="0"/>
        <v>0</v>
      </c>
      <c r="AA39" s="306"/>
      <c r="AB39" s="307"/>
      <c r="AC39" s="307"/>
    </row>
    <row r="40" spans="1:29" ht="15" x14ac:dyDescent="0.25">
      <c r="A40" s="277"/>
      <c r="B40" s="173"/>
      <c r="C40" s="316"/>
      <c r="D40" s="174"/>
      <c r="E40" s="317"/>
      <c r="F40" s="175"/>
      <c r="G40" s="175"/>
      <c r="H40" s="175"/>
      <c r="I40" s="175"/>
      <c r="J40" s="176"/>
      <c r="K40" s="300">
        <f t="shared" si="1"/>
        <v>0</v>
      </c>
      <c r="L40" s="301">
        <f t="shared" si="2"/>
        <v>0</v>
      </c>
      <c r="M40" s="541"/>
      <c r="N40" s="543"/>
      <c r="O40" s="302" t="s">
        <v>39</v>
      </c>
      <c r="Q40" s="303">
        <f t="shared" si="3"/>
        <v>8</v>
      </c>
      <c r="R40" s="304"/>
      <c r="S40" s="304"/>
      <c r="T40" s="304"/>
      <c r="U40" s="325"/>
      <c r="V40" s="326"/>
      <c r="W40" s="326"/>
      <c r="X40" s="304"/>
      <c r="Y40" s="304"/>
      <c r="Z40" s="305">
        <f t="shared" si="0"/>
        <v>0</v>
      </c>
      <c r="AA40" s="306"/>
      <c r="AB40" s="307"/>
      <c r="AC40" s="307"/>
    </row>
    <row r="41" spans="1:29" ht="15" x14ac:dyDescent="0.25">
      <c r="A41" s="277"/>
      <c r="B41" s="173"/>
      <c r="C41" s="316"/>
      <c r="D41" s="174"/>
      <c r="E41" s="317"/>
      <c r="F41" s="175"/>
      <c r="G41" s="175"/>
      <c r="H41" s="175"/>
      <c r="I41" s="175"/>
      <c r="J41" s="176"/>
      <c r="K41" s="300">
        <f t="shared" si="1"/>
        <v>0</v>
      </c>
      <c r="L41" s="301">
        <f t="shared" si="2"/>
        <v>0</v>
      </c>
      <c r="M41" s="541"/>
      <c r="N41" s="543"/>
      <c r="O41" s="302" t="s">
        <v>39</v>
      </c>
      <c r="Q41" s="303">
        <f t="shared" si="3"/>
        <v>8</v>
      </c>
      <c r="R41" s="304"/>
      <c r="S41" s="304"/>
      <c r="T41" s="304"/>
      <c r="U41" s="325"/>
      <c r="V41" s="326"/>
      <c r="W41" s="326"/>
      <c r="X41" s="304"/>
      <c r="Y41" s="304"/>
      <c r="Z41" s="305">
        <f t="shared" si="0"/>
        <v>0</v>
      </c>
      <c r="AA41" s="306"/>
      <c r="AB41" s="307"/>
      <c r="AC41" s="307"/>
    </row>
    <row r="42" spans="1:29" ht="15" x14ac:dyDescent="0.25">
      <c r="A42" s="277"/>
      <c r="B42" s="173"/>
      <c r="C42" s="316"/>
      <c r="D42" s="174"/>
      <c r="E42" s="317"/>
      <c r="F42" s="175"/>
      <c r="G42" s="175"/>
      <c r="H42" s="175"/>
      <c r="I42" s="175"/>
      <c r="J42" s="176"/>
      <c r="K42" s="300">
        <f t="shared" si="1"/>
        <v>0</v>
      </c>
      <c r="L42" s="301">
        <f t="shared" si="2"/>
        <v>0</v>
      </c>
      <c r="M42" s="541"/>
      <c r="N42" s="543"/>
      <c r="O42" s="302" t="s">
        <v>39</v>
      </c>
      <c r="Q42" s="303">
        <f t="shared" si="3"/>
        <v>8</v>
      </c>
      <c r="R42" s="304"/>
      <c r="S42" s="304"/>
      <c r="T42" s="304"/>
      <c r="U42" s="325"/>
      <c r="V42" s="326"/>
      <c r="W42" s="326"/>
      <c r="X42" s="304"/>
      <c r="Y42" s="304"/>
      <c r="Z42" s="305">
        <f t="shared" si="0"/>
        <v>0</v>
      </c>
      <c r="AA42" s="306"/>
      <c r="AB42" s="307"/>
      <c r="AC42" s="307"/>
    </row>
    <row r="43" spans="1:29" ht="15" x14ac:dyDescent="0.25">
      <c r="A43" s="277"/>
      <c r="B43" s="173"/>
      <c r="C43" s="316"/>
      <c r="D43" s="174"/>
      <c r="E43" s="317"/>
      <c r="F43" s="175"/>
      <c r="G43" s="175"/>
      <c r="H43" s="175"/>
      <c r="I43" s="175"/>
      <c r="J43" s="176"/>
      <c r="K43" s="300">
        <f t="shared" si="1"/>
        <v>0</v>
      </c>
      <c r="L43" s="301">
        <f t="shared" si="2"/>
        <v>0</v>
      </c>
      <c r="M43" s="541"/>
      <c r="N43" s="543"/>
      <c r="O43" s="302" t="s">
        <v>39</v>
      </c>
      <c r="Q43" s="303">
        <f t="shared" si="3"/>
        <v>8</v>
      </c>
      <c r="R43" s="304"/>
      <c r="S43" s="304"/>
      <c r="T43" s="304"/>
      <c r="U43" s="325"/>
      <c r="V43" s="326"/>
      <c r="W43" s="326"/>
      <c r="X43" s="304"/>
      <c r="Y43" s="304"/>
      <c r="Z43" s="305">
        <f t="shared" si="0"/>
        <v>0</v>
      </c>
      <c r="AA43" s="306"/>
      <c r="AB43" s="307"/>
      <c r="AC43" s="307"/>
    </row>
    <row r="44" spans="1:29" ht="15" x14ac:dyDescent="0.25">
      <c r="A44" s="277"/>
      <c r="B44" s="173"/>
      <c r="C44" s="316"/>
      <c r="D44" s="174"/>
      <c r="E44" s="317"/>
      <c r="F44" s="175"/>
      <c r="G44" s="175"/>
      <c r="H44" s="175"/>
      <c r="I44" s="175"/>
      <c r="J44" s="176"/>
      <c r="K44" s="300">
        <f t="shared" si="1"/>
        <v>0</v>
      </c>
      <c r="L44" s="301">
        <f t="shared" si="2"/>
        <v>0</v>
      </c>
      <c r="M44" s="541"/>
      <c r="N44" s="543"/>
      <c r="O44" s="302" t="s">
        <v>39</v>
      </c>
      <c r="Q44" s="303">
        <f t="shared" si="3"/>
        <v>8</v>
      </c>
      <c r="R44" s="304"/>
      <c r="S44" s="304"/>
      <c r="T44" s="304"/>
      <c r="U44" s="325"/>
      <c r="V44" s="326"/>
      <c r="W44" s="326"/>
      <c r="X44" s="304"/>
      <c r="Y44" s="304"/>
      <c r="Z44" s="305">
        <f t="shared" si="0"/>
        <v>0</v>
      </c>
      <c r="AA44" s="306"/>
      <c r="AB44" s="307"/>
      <c r="AC44" s="307"/>
    </row>
    <row r="45" spans="1:29" ht="15" x14ac:dyDescent="0.25">
      <c r="A45" s="277"/>
      <c r="B45" s="173"/>
      <c r="C45" s="316"/>
      <c r="D45" s="174"/>
      <c r="E45" s="317"/>
      <c r="F45" s="175"/>
      <c r="G45" s="175"/>
      <c r="H45" s="175"/>
      <c r="I45" s="175"/>
      <c r="J45" s="176"/>
      <c r="K45" s="300">
        <f t="shared" si="1"/>
        <v>0</v>
      </c>
      <c r="L45" s="301">
        <f t="shared" si="2"/>
        <v>0</v>
      </c>
      <c r="M45" s="541"/>
      <c r="N45" s="543"/>
      <c r="O45" s="302" t="s">
        <v>39</v>
      </c>
      <c r="Q45" s="303">
        <f t="shared" si="3"/>
        <v>8</v>
      </c>
      <c r="R45" s="304"/>
      <c r="S45" s="304"/>
      <c r="T45" s="304"/>
      <c r="U45" s="325"/>
      <c r="V45" s="326"/>
      <c r="W45" s="326"/>
      <c r="X45" s="304"/>
      <c r="Y45" s="304"/>
      <c r="Z45" s="305">
        <f t="shared" si="0"/>
        <v>0</v>
      </c>
      <c r="AA45" s="306"/>
      <c r="AB45" s="307"/>
      <c r="AC45" s="307"/>
    </row>
    <row r="46" spans="1:29" ht="15" x14ac:dyDescent="0.25">
      <c r="A46" s="277"/>
      <c r="B46" s="173"/>
      <c r="C46" s="316"/>
      <c r="D46" s="174"/>
      <c r="E46" s="317"/>
      <c r="F46" s="175"/>
      <c r="G46" s="175"/>
      <c r="H46" s="175"/>
      <c r="I46" s="175"/>
      <c r="J46" s="176"/>
      <c r="K46" s="300">
        <f t="shared" si="1"/>
        <v>0</v>
      </c>
      <c r="L46" s="301">
        <f t="shared" si="2"/>
        <v>0</v>
      </c>
      <c r="M46" s="541"/>
      <c r="N46" s="543"/>
      <c r="O46" s="302" t="s">
        <v>39</v>
      </c>
      <c r="Q46" s="303">
        <f t="shared" si="3"/>
        <v>8</v>
      </c>
      <c r="R46" s="304"/>
      <c r="S46" s="304"/>
      <c r="T46" s="304"/>
      <c r="U46" s="325"/>
      <c r="V46" s="326"/>
      <c r="W46" s="326"/>
      <c r="X46" s="304"/>
      <c r="Y46" s="304"/>
      <c r="Z46" s="305">
        <f t="shared" si="0"/>
        <v>0</v>
      </c>
      <c r="AA46" s="306"/>
      <c r="AB46" s="307"/>
      <c r="AC46" s="307"/>
    </row>
    <row r="47" spans="1:29" ht="15" x14ac:dyDescent="0.25">
      <c r="A47" s="277"/>
      <c r="B47" s="173"/>
      <c r="C47" s="316"/>
      <c r="D47" s="174"/>
      <c r="E47" s="317"/>
      <c r="F47" s="175"/>
      <c r="G47" s="175"/>
      <c r="H47" s="175"/>
      <c r="I47" s="175"/>
      <c r="J47" s="176"/>
      <c r="K47" s="300">
        <f t="shared" si="1"/>
        <v>0</v>
      </c>
      <c r="L47" s="301">
        <f t="shared" si="2"/>
        <v>0</v>
      </c>
      <c r="M47" s="541"/>
      <c r="N47" s="543"/>
      <c r="O47" s="302" t="s">
        <v>39</v>
      </c>
      <c r="Q47" s="303">
        <f t="shared" si="3"/>
        <v>8</v>
      </c>
      <c r="R47" s="304"/>
      <c r="S47" s="304"/>
      <c r="T47" s="304"/>
      <c r="U47" s="325"/>
      <c r="V47" s="326"/>
      <c r="W47" s="326"/>
      <c r="X47" s="304"/>
      <c r="Y47" s="304"/>
      <c r="Z47" s="305">
        <f t="shared" si="0"/>
        <v>0</v>
      </c>
      <c r="AA47" s="306"/>
      <c r="AB47" s="307"/>
      <c r="AC47" s="307"/>
    </row>
    <row r="48" spans="1:29" ht="15" x14ac:dyDescent="0.25">
      <c r="A48" s="277"/>
      <c r="B48" s="173"/>
      <c r="C48" s="316"/>
      <c r="D48" s="174"/>
      <c r="E48" s="317"/>
      <c r="F48" s="175"/>
      <c r="G48" s="175"/>
      <c r="H48" s="175"/>
      <c r="I48" s="175"/>
      <c r="J48" s="176"/>
      <c r="K48" s="300">
        <f t="shared" si="1"/>
        <v>0</v>
      </c>
      <c r="L48" s="301">
        <f t="shared" si="2"/>
        <v>0</v>
      </c>
      <c r="M48" s="541"/>
      <c r="N48" s="543"/>
      <c r="O48" s="302" t="s">
        <v>39</v>
      </c>
      <c r="Q48" s="303">
        <f t="shared" si="3"/>
        <v>8</v>
      </c>
      <c r="R48" s="304"/>
      <c r="S48" s="304"/>
      <c r="T48" s="304"/>
      <c r="U48" s="325"/>
      <c r="V48" s="326"/>
      <c r="W48" s="326"/>
      <c r="X48" s="304"/>
      <c r="Y48" s="304"/>
      <c r="Z48" s="305">
        <f t="shared" si="0"/>
        <v>0</v>
      </c>
      <c r="AA48" s="306"/>
      <c r="AB48" s="307"/>
      <c r="AC48" s="307"/>
    </row>
    <row r="49" spans="1:29" ht="15" x14ac:dyDescent="0.25">
      <c r="A49" s="277"/>
      <c r="B49" s="173"/>
      <c r="C49" s="316"/>
      <c r="D49" s="174"/>
      <c r="E49" s="317"/>
      <c r="F49" s="175"/>
      <c r="G49" s="175"/>
      <c r="H49" s="175"/>
      <c r="I49" s="175"/>
      <c r="J49" s="176"/>
      <c r="K49" s="300">
        <f t="shared" si="1"/>
        <v>0</v>
      </c>
      <c r="L49" s="301">
        <f t="shared" si="2"/>
        <v>0</v>
      </c>
      <c r="M49" s="541"/>
      <c r="N49" s="543"/>
      <c r="O49" s="302" t="s">
        <v>39</v>
      </c>
      <c r="Q49" s="303">
        <f t="shared" si="3"/>
        <v>8</v>
      </c>
      <c r="R49" s="304"/>
      <c r="S49" s="304"/>
      <c r="T49" s="304"/>
      <c r="U49" s="325"/>
      <c r="V49" s="326"/>
      <c r="W49" s="326"/>
      <c r="X49" s="304"/>
      <c r="Y49" s="304"/>
      <c r="Z49" s="305">
        <f t="shared" si="0"/>
        <v>0</v>
      </c>
      <c r="AA49" s="306"/>
      <c r="AB49" s="307"/>
      <c r="AC49" s="307"/>
    </row>
    <row r="50" spans="1:29" ht="15" x14ac:dyDescent="0.25">
      <c r="A50" s="277"/>
      <c r="B50" s="173"/>
      <c r="C50" s="316"/>
      <c r="D50" s="174"/>
      <c r="E50" s="317"/>
      <c r="F50" s="175"/>
      <c r="G50" s="175"/>
      <c r="H50" s="175"/>
      <c r="I50" s="175"/>
      <c r="J50" s="176"/>
      <c r="K50" s="300">
        <f t="shared" si="1"/>
        <v>0</v>
      </c>
      <c r="L50" s="301">
        <f t="shared" si="2"/>
        <v>0</v>
      </c>
      <c r="M50" s="541"/>
      <c r="N50" s="543"/>
      <c r="O50" s="302" t="s">
        <v>39</v>
      </c>
      <c r="Q50" s="303">
        <f t="shared" si="3"/>
        <v>8</v>
      </c>
      <c r="R50" s="304"/>
      <c r="S50" s="304"/>
      <c r="T50" s="304"/>
      <c r="U50" s="325"/>
      <c r="V50" s="326"/>
      <c r="W50" s="326"/>
      <c r="X50" s="304"/>
      <c r="Y50" s="304"/>
      <c r="Z50" s="305">
        <f t="shared" si="0"/>
        <v>0</v>
      </c>
      <c r="AA50" s="306"/>
      <c r="AB50" s="307"/>
      <c r="AC50" s="307"/>
    </row>
    <row r="51" spans="1:29" ht="15" x14ac:dyDescent="0.25">
      <c r="A51" s="277"/>
      <c r="B51" s="173"/>
      <c r="C51" s="316"/>
      <c r="D51" s="174"/>
      <c r="E51" s="317"/>
      <c r="F51" s="175"/>
      <c r="G51" s="175"/>
      <c r="H51" s="175"/>
      <c r="I51" s="175"/>
      <c r="J51" s="176"/>
      <c r="K51" s="300">
        <f t="shared" si="1"/>
        <v>0</v>
      </c>
      <c r="L51" s="301">
        <f t="shared" si="2"/>
        <v>0</v>
      </c>
      <c r="M51" s="541"/>
      <c r="N51" s="543"/>
      <c r="O51" s="302" t="s">
        <v>39</v>
      </c>
      <c r="Q51" s="303">
        <f t="shared" si="3"/>
        <v>8</v>
      </c>
      <c r="R51" s="304"/>
      <c r="S51" s="304"/>
      <c r="T51" s="304"/>
      <c r="U51" s="325"/>
      <c r="V51" s="326"/>
      <c r="W51" s="326"/>
      <c r="X51" s="304"/>
      <c r="Y51" s="304"/>
      <c r="Z51" s="305">
        <f t="shared" si="0"/>
        <v>0</v>
      </c>
      <c r="AA51" s="306"/>
      <c r="AB51" s="307"/>
      <c r="AC51" s="307"/>
    </row>
    <row r="52" spans="1:29" ht="15" x14ac:dyDescent="0.25">
      <c r="A52" s="277"/>
      <c r="B52" s="173"/>
      <c r="C52" s="316"/>
      <c r="D52" s="174"/>
      <c r="E52" s="317"/>
      <c r="F52" s="175"/>
      <c r="G52" s="175"/>
      <c r="H52" s="175"/>
      <c r="I52" s="175"/>
      <c r="J52" s="176"/>
      <c r="K52" s="300">
        <f t="shared" si="1"/>
        <v>0</v>
      </c>
      <c r="L52" s="301">
        <f t="shared" si="2"/>
        <v>0</v>
      </c>
      <c r="M52" s="541"/>
      <c r="N52" s="543"/>
      <c r="O52" s="302" t="s">
        <v>39</v>
      </c>
      <c r="Q52" s="303">
        <f t="shared" si="3"/>
        <v>8</v>
      </c>
      <c r="R52" s="304"/>
      <c r="S52" s="304"/>
      <c r="T52" s="304"/>
      <c r="U52" s="325"/>
      <c r="V52" s="326"/>
      <c r="W52" s="326"/>
      <c r="X52" s="304"/>
      <c r="Y52" s="304"/>
      <c r="Z52" s="305">
        <f t="shared" si="0"/>
        <v>0</v>
      </c>
      <c r="AA52" s="306"/>
      <c r="AB52" s="307"/>
      <c r="AC52" s="307"/>
    </row>
    <row r="53" spans="1:29" ht="15" x14ac:dyDescent="0.25">
      <c r="A53" s="277"/>
      <c r="B53" s="173"/>
      <c r="C53" s="316"/>
      <c r="D53" s="174"/>
      <c r="E53" s="317"/>
      <c r="F53" s="175"/>
      <c r="G53" s="175"/>
      <c r="H53" s="175"/>
      <c r="I53" s="175"/>
      <c r="J53" s="176"/>
      <c r="K53" s="300">
        <f t="shared" si="1"/>
        <v>0</v>
      </c>
      <c r="L53" s="301">
        <f t="shared" si="2"/>
        <v>0</v>
      </c>
      <c r="M53" s="541"/>
      <c r="N53" s="543"/>
      <c r="O53" s="302" t="s">
        <v>39</v>
      </c>
      <c r="Q53" s="303">
        <f t="shared" si="3"/>
        <v>8</v>
      </c>
      <c r="R53" s="304"/>
      <c r="S53" s="304"/>
      <c r="T53" s="304"/>
      <c r="U53" s="325"/>
      <c r="V53" s="326"/>
      <c r="W53" s="326"/>
      <c r="X53" s="304"/>
      <c r="Y53" s="304"/>
      <c r="Z53" s="305">
        <f t="shared" si="0"/>
        <v>0</v>
      </c>
      <c r="AA53" s="306"/>
      <c r="AB53" s="307"/>
      <c r="AC53" s="307"/>
    </row>
    <row r="54" spans="1:29" ht="15" x14ac:dyDescent="0.25">
      <c r="A54" s="277"/>
      <c r="B54" s="173"/>
      <c r="C54" s="316"/>
      <c r="D54" s="174"/>
      <c r="E54" s="317"/>
      <c r="F54" s="175"/>
      <c r="G54" s="175"/>
      <c r="H54" s="175"/>
      <c r="I54" s="175"/>
      <c r="J54" s="176"/>
      <c r="K54" s="300">
        <f t="shared" si="1"/>
        <v>0</v>
      </c>
      <c r="L54" s="301">
        <f t="shared" si="2"/>
        <v>0</v>
      </c>
      <c r="M54" s="541"/>
      <c r="N54" s="543"/>
      <c r="O54" s="302" t="s">
        <v>39</v>
      </c>
      <c r="Q54" s="303">
        <f t="shared" si="3"/>
        <v>8</v>
      </c>
      <c r="R54" s="304"/>
      <c r="S54" s="304"/>
      <c r="T54" s="304"/>
      <c r="U54" s="325"/>
      <c r="V54" s="326"/>
      <c r="W54" s="326"/>
      <c r="X54" s="304"/>
      <c r="Y54" s="304"/>
      <c r="Z54" s="305">
        <f t="shared" si="0"/>
        <v>0</v>
      </c>
      <c r="AA54" s="306"/>
      <c r="AB54" s="307"/>
      <c r="AC54" s="307"/>
    </row>
    <row r="55" spans="1:29" ht="15" x14ac:dyDescent="0.25">
      <c r="A55" s="277"/>
      <c r="B55" s="173"/>
      <c r="C55" s="316"/>
      <c r="D55" s="174"/>
      <c r="E55" s="317"/>
      <c r="F55" s="175"/>
      <c r="G55" s="175"/>
      <c r="H55" s="175"/>
      <c r="I55" s="175"/>
      <c r="J55" s="176"/>
      <c r="K55" s="300">
        <f t="shared" si="1"/>
        <v>0</v>
      </c>
      <c r="L55" s="301">
        <f t="shared" si="2"/>
        <v>0</v>
      </c>
      <c r="M55" s="541"/>
      <c r="N55" s="543"/>
      <c r="O55" s="302" t="s">
        <v>39</v>
      </c>
      <c r="Q55" s="303">
        <f t="shared" si="3"/>
        <v>8</v>
      </c>
      <c r="R55" s="304"/>
      <c r="S55" s="304"/>
      <c r="T55" s="304"/>
      <c r="U55" s="325"/>
      <c r="V55" s="326"/>
      <c r="W55" s="326"/>
      <c r="X55" s="304"/>
      <c r="Y55" s="304"/>
      <c r="Z55" s="305">
        <f t="shared" si="0"/>
        <v>0</v>
      </c>
      <c r="AA55" s="306"/>
      <c r="AB55" s="307"/>
      <c r="AC55" s="307"/>
    </row>
    <row r="56" spans="1:29" ht="15" x14ac:dyDescent="0.25">
      <c r="A56" s="277"/>
      <c r="B56" s="173"/>
      <c r="C56" s="316"/>
      <c r="D56" s="174"/>
      <c r="E56" s="317"/>
      <c r="F56" s="175"/>
      <c r="G56" s="175"/>
      <c r="H56" s="175"/>
      <c r="I56" s="175"/>
      <c r="J56" s="176"/>
      <c r="K56" s="300">
        <f t="shared" si="1"/>
        <v>0</v>
      </c>
      <c r="L56" s="301">
        <f t="shared" si="2"/>
        <v>0</v>
      </c>
      <c r="M56" s="541"/>
      <c r="N56" s="543"/>
      <c r="O56" s="302" t="s">
        <v>39</v>
      </c>
      <c r="Q56" s="303">
        <f t="shared" si="3"/>
        <v>8</v>
      </c>
      <c r="R56" s="304"/>
      <c r="S56" s="304"/>
      <c r="T56" s="304"/>
      <c r="U56" s="325"/>
      <c r="V56" s="326"/>
      <c r="W56" s="326"/>
      <c r="X56" s="304"/>
      <c r="Y56" s="304"/>
      <c r="Z56" s="305">
        <f t="shared" si="0"/>
        <v>0</v>
      </c>
      <c r="AA56" s="306"/>
      <c r="AB56" s="307"/>
      <c r="AC56" s="307"/>
    </row>
    <row r="57" spans="1:29" ht="15" x14ac:dyDescent="0.25">
      <c r="A57" s="277"/>
      <c r="B57" s="173"/>
      <c r="C57" s="316"/>
      <c r="D57" s="174"/>
      <c r="E57" s="317"/>
      <c r="F57" s="175"/>
      <c r="G57" s="175"/>
      <c r="H57" s="175"/>
      <c r="I57" s="175"/>
      <c r="J57" s="176"/>
      <c r="K57" s="300">
        <f t="shared" si="1"/>
        <v>0</v>
      </c>
      <c r="L57" s="301">
        <f t="shared" si="2"/>
        <v>0</v>
      </c>
      <c r="M57" s="541"/>
      <c r="N57" s="543"/>
      <c r="O57" s="302" t="s">
        <v>39</v>
      </c>
      <c r="Q57" s="303">
        <f t="shared" si="3"/>
        <v>8</v>
      </c>
      <c r="R57" s="304"/>
      <c r="S57" s="304"/>
      <c r="T57" s="304"/>
      <c r="U57" s="325"/>
      <c r="V57" s="326"/>
      <c r="W57" s="326"/>
      <c r="X57" s="304"/>
      <c r="Y57" s="304"/>
      <c r="Z57" s="305">
        <f t="shared" si="0"/>
        <v>0</v>
      </c>
      <c r="AA57" s="306"/>
      <c r="AB57" s="307"/>
      <c r="AC57" s="307"/>
    </row>
    <row r="58" spans="1:29" ht="15" x14ac:dyDescent="0.25">
      <c r="A58" s="277"/>
      <c r="B58" s="173"/>
      <c r="C58" s="316"/>
      <c r="D58" s="174"/>
      <c r="E58" s="317"/>
      <c r="F58" s="175"/>
      <c r="G58" s="175"/>
      <c r="H58" s="175"/>
      <c r="I58" s="175"/>
      <c r="J58" s="176"/>
      <c r="K58" s="300">
        <f t="shared" si="1"/>
        <v>0</v>
      </c>
      <c r="L58" s="301">
        <f t="shared" si="2"/>
        <v>0</v>
      </c>
      <c r="M58" s="541"/>
      <c r="N58" s="543"/>
      <c r="O58" s="302" t="s">
        <v>39</v>
      </c>
      <c r="Q58" s="303">
        <f t="shared" si="3"/>
        <v>8</v>
      </c>
      <c r="R58" s="304"/>
      <c r="S58" s="304"/>
      <c r="T58" s="304"/>
      <c r="U58" s="325"/>
      <c r="V58" s="326"/>
      <c r="W58" s="326"/>
      <c r="X58" s="304"/>
      <c r="Y58" s="304"/>
      <c r="Z58" s="305">
        <f t="shared" si="0"/>
        <v>0</v>
      </c>
      <c r="AA58" s="306"/>
      <c r="AB58" s="307"/>
      <c r="AC58" s="307"/>
    </row>
    <row r="59" spans="1:29" ht="15" x14ac:dyDescent="0.25">
      <c r="A59" s="277"/>
      <c r="B59" s="173"/>
      <c r="C59" s="316"/>
      <c r="D59" s="174"/>
      <c r="E59" s="317"/>
      <c r="F59" s="175"/>
      <c r="G59" s="175"/>
      <c r="H59" s="175"/>
      <c r="I59" s="175"/>
      <c r="J59" s="176"/>
      <c r="K59" s="300">
        <f t="shared" si="1"/>
        <v>0</v>
      </c>
      <c r="L59" s="301">
        <f t="shared" si="2"/>
        <v>0</v>
      </c>
      <c r="M59" s="541"/>
      <c r="N59" s="543"/>
      <c r="O59" s="302" t="s">
        <v>39</v>
      </c>
      <c r="Q59" s="303">
        <f t="shared" si="3"/>
        <v>8</v>
      </c>
      <c r="R59" s="304"/>
      <c r="S59" s="304"/>
      <c r="T59" s="304"/>
      <c r="U59" s="325"/>
      <c r="V59" s="326"/>
      <c r="W59" s="326"/>
      <c r="X59" s="304"/>
      <c r="Y59" s="304"/>
      <c r="Z59" s="305">
        <f t="shared" si="0"/>
        <v>0</v>
      </c>
      <c r="AA59" s="306"/>
      <c r="AB59" s="307"/>
      <c r="AC59" s="307"/>
    </row>
    <row r="60" spans="1:29" ht="15" x14ac:dyDescent="0.25">
      <c r="A60" s="277"/>
      <c r="B60" s="173"/>
      <c r="C60" s="316"/>
      <c r="D60" s="174"/>
      <c r="E60" s="317"/>
      <c r="F60" s="175"/>
      <c r="G60" s="175"/>
      <c r="H60" s="175"/>
      <c r="I60" s="175"/>
      <c r="J60" s="176"/>
      <c r="K60" s="300">
        <f t="shared" si="1"/>
        <v>0</v>
      </c>
      <c r="L60" s="301">
        <f t="shared" si="2"/>
        <v>0</v>
      </c>
      <c r="M60" s="541"/>
      <c r="N60" s="543"/>
      <c r="O60" s="302" t="s">
        <v>39</v>
      </c>
      <c r="Q60" s="303">
        <f t="shared" si="3"/>
        <v>8</v>
      </c>
      <c r="R60" s="304"/>
      <c r="S60" s="304"/>
      <c r="T60" s="304"/>
      <c r="U60" s="325"/>
      <c r="V60" s="326"/>
      <c r="W60" s="326"/>
      <c r="X60" s="304"/>
      <c r="Y60" s="304"/>
      <c r="Z60" s="305">
        <f t="shared" si="0"/>
        <v>0</v>
      </c>
      <c r="AA60" s="306"/>
      <c r="AB60" s="307"/>
      <c r="AC60" s="307"/>
    </row>
    <row r="61" spans="1:29" ht="15" x14ac:dyDescent="0.25">
      <c r="A61" s="277"/>
      <c r="B61" s="173"/>
      <c r="C61" s="316"/>
      <c r="D61" s="174"/>
      <c r="E61" s="317"/>
      <c r="F61" s="175"/>
      <c r="G61" s="175"/>
      <c r="H61" s="175"/>
      <c r="I61" s="175"/>
      <c r="J61" s="176"/>
      <c r="K61" s="300">
        <f t="shared" si="1"/>
        <v>0</v>
      </c>
      <c r="L61" s="301">
        <f t="shared" si="2"/>
        <v>0</v>
      </c>
      <c r="M61" s="541"/>
      <c r="N61" s="543"/>
      <c r="O61" s="302" t="s">
        <v>39</v>
      </c>
      <c r="Q61" s="303">
        <f t="shared" si="3"/>
        <v>8</v>
      </c>
      <c r="R61" s="304"/>
      <c r="S61" s="304"/>
      <c r="T61" s="304"/>
      <c r="U61" s="325"/>
      <c r="V61" s="326"/>
      <c r="W61" s="326"/>
      <c r="X61" s="304"/>
      <c r="Y61" s="304"/>
      <c r="Z61" s="305">
        <f t="shared" si="0"/>
        <v>0</v>
      </c>
      <c r="AA61" s="306"/>
      <c r="AB61" s="307"/>
      <c r="AC61" s="307"/>
    </row>
    <row r="62" spans="1:29" ht="15" x14ac:dyDescent="0.25">
      <c r="A62" s="277"/>
      <c r="B62" s="173"/>
      <c r="C62" s="316"/>
      <c r="D62" s="174"/>
      <c r="E62" s="317"/>
      <c r="F62" s="175"/>
      <c r="G62" s="175"/>
      <c r="H62" s="175"/>
      <c r="I62" s="175"/>
      <c r="J62" s="176"/>
      <c r="K62" s="300">
        <f t="shared" si="1"/>
        <v>0</v>
      </c>
      <c r="L62" s="301">
        <f t="shared" si="2"/>
        <v>0</v>
      </c>
      <c r="M62" s="541"/>
      <c r="N62" s="543"/>
      <c r="O62" s="302" t="s">
        <v>39</v>
      </c>
      <c r="Q62" s="303">
        <f t="shared" si="3"/>
        <v>8</v>
      </c>
      <c r="R62" s="304"/>
      <c r="S62" s="304"/>
      <c r="T62" s="304"/>
      <c r="U62" s="325"/>
      <c r="V62" s="326"/>
      <c r="W62" s="326"/>
      <c r="X62" s="304"/>
      <c r="Y62" s="304"/>
      <c r="Z62" s="305">
        <f t="shared" si="0"/>
        <v>0</v>
      </c>
      <c r="AA62" s="306"/>
      <c r="AB62" s="307"/>
      <c r="AC62" s="307"/>
    </row>
    <row r="63" spans="1:29" ht="15" x14ac:dyDescent="0.25">
      <c r="A63" s="277"/>
      <c r="B63" s="173"/>
      <c r="C63" s="316"/>
      <c r="D63" s="174"/>
      <c r="E63" s="317"/>
      <c r="F63" s="175"/>
      <c r="G63" s="175"/>
      <c r="H63" s="175"/>
      <c r="I63" s="175"/>
      <c r="J63" s="176"/>
      <c r="K63" s="300">
        <f t="shared" si="1"/>
        <v>0</v>
      </c>
      <c r="L63" s="301">
        <f t="shared" si="2"/>
        <v>0</v>
      </c>
      <c r="M63" s="541"/>
      <c r="N63" s="543"/>
      <c r="O63" s="302" t="s">
        <v>39</v>
      </c>
      <c r="Q63" s="303">
        <f t="shared" si="3"/>
        <v>8</v>
      </c>
      <c r="R63" s="304"/>
      <c r="S63" s="304"/>
      <c r="T63" s="304"/>
      <c r="U63" s="325"/>
      <c r="V63" s="326"/>
      <c r="W63" s="326"/>
      <c r="X63" s="304"/>
      <c r="Y63" s="304"/>
      <c r="Z63" s="305">
        <f t="shared" si="0"/>
        <v>0</v>
      </c>
      <c r="AA63" s="306"/>
      <c r="AB63" s="307"/>
      <c r="AC63" s="307"/>
    </row>
    <row r="64" spans="1:29" ht="15" x14ac:dyDescent="0.25">
      <c r="A64" s="277"/>
      <c r="B64" s="173"/>
      <c r="C64" s="316"/>
      <c r="D64" s="174"/>
      <c r="E64" s="317"/>
      <c r="F64" s="175"/>
      <c r="G64" s="175"/>
      <c r="H64" s="175"/>
      <c r="I64" s="175"/>
      <c r="J64" s="176"/>
      <c r="K64" s="300">
        <f t="shared" si="1"/>
        <v>0</v>
      </c>
      <c r="L64" s="301">
        <f t="shared" si="2"/>
        <v>0</v>
      </c>
      <c r="M64" s="541"/>
      <c r="N64" s="543"/>
      <c r="O64" s="302" t="s">
        <v>39</v>
      </c>
      <c r="Q64" s="303">
        <f t="shared" si="3"/>
        <v>8</v>
      </c>
      <c r="R64" s="304"/>
      <c r="S64" s="304"/>
      <c r="T64" s="304"/>
      <c r="U64" s="325"/>
      <c r="V64" s="326"/>
      <c r="W64" s="326"/>
      <c r="X64" s="304"/>
      <c r="Y64" s="304"/>
      <c r="Z64" s="305">
        <f t="shared" si="0"/>
        <v>0</v>
      </c>
      <c r="AA64" s="306"/>
      <c r="AB64" s="307"/>
      <c r="AC64" s="307"/>
    </row>
    <row r="65" spans="1:29" ht="15" x14ac:dyDescent="0.25">
      <c r="A65" s="277"/>
      <c r="B65" s="173"/>
      <c r="C65" s="316"/>
      <c r="D65" s="174"/>
      <c r="E65" s="317"/>
      <c r="F65" s="175"/>
      <c r="G65" s="175"/>
      <c r="H65" s="175"/>
      <c r="I65" s="175"/>
      <c r="J65" s="176"/>
      <c r="K65" s="300">
        <f t="shared" si="1"/>
        <v>0</v>
      </c>
      <c r="L65" s="301">
        <f t="shared" si="2"/>
        <v>0</v>
      </c>
      <c r="M65" s="541"/>
      <c r="N65" s="543"/>
      <c r="O65" s="302" t="s">
        <v>39</v>
      </c>
      <c r="Q65" s="303">
        <f t="shared" si="3"/>
        <v>8</v>
      </c>
      <c r="R65" s="304"/>
      <c r="S65" s="304"/>
      <c r="T65" s="304"/>
      <c r="U65" s="325"/>
      <c r="V65" s="326"/>
      <c r="W65" s="326"/>
      <c r="X65" s="304"/>
      <c r="Y65" s="304"/>
      <c r="Z65" s="305">
        <f t="shared" si="0"/>
        <v>0</v>
      </c>
      <c r="AA65" s="306"/>
      <c r="AB65" s="307"/>
      <c r="AC65" s="307"/>
    </row>
    <row r="66" spans="1:29" ht="15" x14ac:dyDescent="0.25">
      <c r="A66" s="277"/>
      <c r="B66" s="173"/>
      <c r="C66" s="316"/>
      <c r="D66" s="174"/>
      <c r="E66" s="317"/>
      <c r="F66" s="175"/>
      <c r="G66" s="175"/>
      <c r="H66" s="175"/>
      <c r="I66" s="175"/>
      <c r="J66" s="176"/>
      <c r="K66" s="300">
        <f t="shared" si="1"/>
        <v>0</v>
      </c>
      <c r="L66" s="301">
        <f t="shared" si="2"/>
        <v>0</v>
      </c>
      <c r="M66" s="541"/>
      <c r="N66" s="543"/>
      <c r="O66" s="302" t="s">
        <v>39</v>
      </c>
      <c r="Q66" s="303">
        <f t="shared" si="3"/>
        <v>8</v>
      </c>
      <c r="R66" s="304"/>
      <c r="S66" s="304"/>
      <c r="T66" s="304"/>
      <c r="U66" s="325"/>
      <c r="V66" s="326"/>
      <c r="W66" s="326"/>
      <c r="X66" s="304"/>
      <c r="Y66" s="304"/>
      <c r="Z66" s="305">
        <f t="shared" si="0"/>
        <v>0</v>
      </c>
      <c r="AA66" s="306"/>
      <c r="AB66" s="307"/>
      <c r="AC66" s="307"/>
    </row>
    <row r="67" spans="1:29" ht="15" x14ac:dyDescent="0.25">
      <c r="A67" s="277"/>
      <c r="B67" s="173"/>
      <c r="C67" s="316"/>
      <c r="D67" s="174"/>
      <c r="E67" s="317"/>
      <c r="F67" s="175"/>
      <c r="G67" s="175"/>
      <c r="H67" s="175"/>
      <c r="I67" s="175"/>
      <c r="J67" s="176"/>
      <c r="K67" s="300">
        <f t="shared" si="1"/>
        <v>0</v>
      </c>
      <c r="L67" s="301">
        <f t="shared" si="2"/>
        <v>0</v>
      </c>
      <c r="M67" s="541"/>
      <c r="N67" s="543"/>
      <c r="O67" s="302" t="s">
        <v>39</v>
      </c>
      <c r="Q67" s="303">
        <f t="shared" si="3"/>
        <v>8</v>
      </c>
      <c r="R67" s="304"/>
      <c r="S67" s="304"/>
      <c r="T67" s="304"/>
      <c r="U67" s="325"/>
      <c r="V67" s="326"/>
      <c r="W67" s="326"/>
      <c r="X67" s="304"/>
      <c r="Y67" s="304"/>
      <c r="Z67" s="305">
        <f t="shared" si="0"/>
        <v>0</v>
      </c>
      <c r="AA67" s="306"/>
      <c r="AB67" s="307"/>
      <c r="AC67" s="307"/>
    </row>
    <row r="68" spans="1:29" ht="15" x14ac:dyDescent="0.25">
      <c r="A68" s="277"/>
      <c r="B68" s="173"/>
      <c r="C68" s="316"/>
      <c r="D68" s="174"/>
      <c r="E68" s="317"/>
      <c r="F68" s="175"/>
      <c r="G68" s="175"/>
      <c r="H68" s="175"/>
      <c r="I68" s="175"/>
      <c r="J68" s="176"/>
      <c r="K68" s="300">
        <f t="shared" si="1"/>
        <v>0</v>
      </c>
      <c r="L68" s="301">
        <f t="shared" si="2"/>
        <v>0</v>
      </c>
      <c r="M68" s="541"/>
      <c r="N68" s="543"/>
      <c r="O68" s="302" t="s">
        <v>39</v>
      </c>
      <c r="Q68" s="303">
        <f t="shared" si="3"/>
        <v>8</v>
      </c>
      <c r="R68" s="304"/>
      <c r="S68" s="304"/>
      <c r="T68" s="304"/>
      <c r="U68" s="325"/>
      <c r="V68" s="326"/>
      <c r="W68" s="326"/>
      <c r="X68" s="304"/>
      <c r="Y68" s="304"/>
      <c r="Z68" s="305">
        <f t="shared" si="0"/>
        <v>0</v>
      </c>
      <c r="AA68" s="306"/>
      <c r="AB68" s="307"/>
      <c r="AC68" s="307"/>
    </row>
    <row r="69" spans="1:29" ht="15" x14ac:dyDescent="0.25">
      <c r="A69" s="277"/>
      <c r="B69" s="173"/>
      <c r="C69" s="316"/>
      <c r="D69" s="174"/>
      <c r="E69" s="317"/>
      <c r="F69" s="175"/>
      <c r="G69" s="175"/>
      <c r="H69" s="175"/>
      <c r="I69" s="175"/>
      <c r="J69" s="176"/>
      <c r="K69" s="300">
        <f t="shared" si="1"/>
        <v>0</v>
      </c>
      <c r="L69" s="301">
        <f t="shared" si="2"/>
        <v>0</v>
      </c>
      <c r="M69" s="541"/>
      <c r="N69" s="543"/>
      <c r="O69" s="302" t="s">
        <v>39</v>
      </c>
      <c r="Q69" s="303">
        <f t="shared" si="3"/>
        <v>8</v>
      </c>
      <c r="R69" s="304"/>
      <c r="S69" s="304"/>
      <c r="T69" s="304"/>
      <c r="U69" s="325"/>
      <c r="V69" s="326"/>
      <c r="W69" s="326"/>
      <c r="X69" s="304"/>
      <c r="Y69" s="304"/>
      <c r="Z69" s="305">
        <f t="shared" si="0"/>
        <v>0</v>
      </c>
      <c r="AA69" s="306"/>
      <c r="AB69" s="307"/>
      <c r="AC69" s="307"/>
    </row>
    <row r="70" spans="1:29" ht="15" x14ac:dyDescent="0.25">
      <c r="A70" s="277"/>
      <c r="B70" s="173"/>
      <c r="C70" s="316"/>
      <c r="D70" s="174"/>
      <c r="E70" s="317"/>
      <c r="F70" s="175"/>
      <c r="G70" s="175"/>
      <c r="H70" s="175"/>
      <c r="I70" s="175"/>
      <c r="J70" s="176"/>
      <c r="K70" s="300">
        <f t="shared" si="1"/>
        <v>0</v>
      </c>
      <c r="L70" s="301">
        <f t="shared" si="2"/>
        <v>0</v>
      </c>
      <c r="M70" s="541"/>
      <c r="N70" s="543"/>
      <c r="O70" s="302" t="s">
        <v>39</v>
      </c>
      <c r="Q70" s="303">
        <f t="shared" si="3"/>
        <v>8</v>
      </c>
      <c r="R70" s="304"/>
      <c r="S70" s="304"/>
      <c r="T70" s="304"/>
      <c r="U70" s="325"/>
      <c r="V70" s="326"/>
      <c r="W70" s="326"/>
      <c r="X70" s="304"/>
      <c r="Y70" s="304"/>
      <c r="Z70" s="305">
        <f t="shared" si="0"/>
        <v>0</v>
      </c>
      <c r="AA70" s="306"/>
      <c r="AB70" s="307"/>
      <c r="AC70" s="307"/>
    </row>
    <row r="71" spans="1:29" ht="15" x14ac:dyDescent="0.25">
      <c r="A71" s="277"/>
      <c r="B71" s="173"/>
      <c r="C71" s="316"/>
      <c r="D71" s="174"/>
      <c r="E71" s="317"/>
      <c r="F71" s="175"/>
      <c r="G71" s="175"/>
      <c r="H71" s="175"/>
      <c r="I71" s="175"/>
      <c r="J71" s="176"/>
      <c r="K71" s="300">
        <f t="shared" si="1"/>
        <v>0</v>
      </c>
      <c r="L71" s="301">
        <f t="shared" si="2"/>
        <v>0</v>
      </c>
      <c r="M71" s="541"/>
      <c r="N71" s="543"/>
      <c r="O71" s="302" t="s">
        <v>39</v>
      </c>
      <c r="Q71" s="303">
        <f t="shared" si="3"/>
        <v>8</v>
      </c>
      <c r="R71" s="304"/>
      <c r="S71" s="304"/>
      <c r="T71" s="304"/>
      <c r="U71" s="325"/>
      <c r="V71" s="326"/>
      <c r="W71" s="326"/>
      <c r="X71" s="304"/>
      <c r="Y71" s="304"/>
      <c r="Z71" s="305">
        <f t="shared" si="0"/>
        <v>0</v>
      </c>
      <c r="AA71" s="306"/>
      <c r="AB71" s="307"/>
      <c r="AC71" s="307"/>
    </row>
    <row r="72" spans="1:29" ht="15" x14ac:dyDescent="0.25">
      <c r="A72" s="277"/>
      <c r="B72" s="173"/>
      <c r="C72" s="316"/>
      <c r="D72" s="174"/>
      <c r="E72" s="317"/>
      <c r="F72" s="175"/>
      <c r="G72" s="175"/>
      <c r="H72" s="175"/>
      <c r="I72" s="175"/>
      <c r="J72" s="176"/>
      <c r="K72" s="300">
        <f t="shared" ref="K72:K135" si="4">(F72+I72)*J72</f>
        <v>0</v>
      </c>
      <c r="L72" s="301">
        <f t="shared" ref="L72:L135" si="5">IF(F72&lt;=$J$4,K72,($J$4+0.35*$J$4)*J72)</f>
        <v>0</v>
      </c>
      <c r="M72" s="541"/>
      <c r="N72" s="543"/>
      <c r="O72" s="302" t="s">
        <v>39</v>
      </c>
      <c r="Q72" s="303">
        <f t="shared" ref="Q72:Q135" si="6">COUNTIF(R72:Y72,"")</f>
        <v>8</v>
      </c>
      <c r="R72" s="304"/>
      <c r="S72" s="304"/>
      <c r="T72" s="304"/>
      <c r="U72" s="325"/>
      <c r="V72" s="326"/>
      <c r="W72" s="326"/>
      <c r="X72" s="304"/>
      <c r="Y72" s="304"/>
      <c r="Z72" s="305">
        <f t="shared" ref="Z72:Z135" si="7">IF(Q72=8,L72,"")</f>
        <v>0</v>
      </c>
      <c r="AA72" s="306"/>
      <c r="AB72" s="307"/>
      <c r="AC72" s="307"/>
    </row>
    <row r="73" spans="1:29" ht="15" x14ac:dyDescent="0.25">
      <c r="A73" s="277"/>
      <c r="B73" s="173"/>
      <c r="C73" s="316"/>
      <c r="D73" s="174"/>
      <c r="E73" s="317"/>
      <c r="F73" s="175"/>
      <c r="G73" s="175"/>
      <c r="H73" s="175"/>
      <c r="I73" s="175"/>
      <c r="J73" s="176"/>
      <c r="K73" s="300">
        <f t="shared" si="4"/>
        <v>0</v>
      </c>
      <c r="L73" s="301">
        <f t="shared" si="5"/>
        <v>0</v>
      </c>
      <c r="M73" s="541"/>
      <c r="N73" s="543"/>
      <c r="O73" s="302" t="s">
        <v>39</v>
      </c>
      <c r="Q73" s="303">
        <f t="shared" si="6"/>
        <v>8</v>
      </c>
      <c r="R73" s="304"/>
      <c r="S73" s="304"/>
      <c r="T73" s="304"/>
      <c r="U73" s="325"/>
      <c r="V73" s="326"/>
      <c r="W73" s="326"/>
      <c r="X73" s="304"/>
      <c r="Y73" s="304"/>
      <c r="Z73" s="305">
        <f t="shared" si="7"/>
        <v>0</v>
      </c>
      <c r="AA73" s="306"/>
      <c r="AB73" s="307"/>
      <c r="AC73" s="307"/>
    </row>
    <row r="74" spans="1:29" ht="15" x14ac:dyDescent="0.25">
      <c r="A74" s="277"/>
      <c r="B74" s="173"/>
      <c r="C74" s="316"/>
      <c r="D74" s="174"/>
      <c r="E74" s="317"/>
      <c r="F74" s="175"/>
      <c r="G74" s="175"/>
      <c r="H74" s="175"/>
      <c r="I74" s="175"/>
      <c r="J74" s="176"/>
      <c r="K74" s="300">
        <f t="shared" si="4"/>
        <v>0</v>
      </c>
      <c r="L74" s="301">
        <f t="shared" si="5"/>
        <v>0</v>
      </c>
      <c r="M74" s="541"/>
      <c r="N74" s="543"/>
      <c r="O74" s="302" t="s">
        <v>39</v>
      </c>
      <c r="Q74" s="303">
        <f t="shared" si="6"/>
        <v>8</v>
      </c>
      <c r="R74" s="304"/>
      <c r="S74" s="304"/>
      <c r="T74" s="304"/>
      <c r="U74" s="325"/>
      <c r="V74" s="326"/>
      <c r="W74" s="326"/>
      <c r="X74" s="304"/>
      <c r="Y74" s="304"/>
      <c r="Z74" s="305">
        <f t="shared" si="7"/>
        <v>0</v>
      </c>
      <c r="AA74" s="306"/>
      <c r="AB74" s="307"/>
      <c r="AC74" s="307"/>
    </row>
    <row r="75" spans="1:29" ht="15" x14ac:dyDescent="0.25">
      <c r="A75" s="277"/>
      <c r="B75" s="173"/>
      <c r="C75" s="316"/>
      <c r="D75" s="174"/>
      <c r="E75" s="317"/>
      <c r="F75" s="175"/>
      <c r="G75" s="175"/>
      <c r="H75" s="175"/>
      <c r="I75" s="175"/>
      <c r="J75" s="176"/>
      <c r="K75" s="300">
        <f t="shared" si="4"/>
        <v>0</v>
      </c>
      <c r="L75" s="301">
        <f t="shared" si="5"/>
        <v>0</v>
      </c>
      <c r="M75" s="541"/>
      <c r="N75" s="543"/>
      <c r="O75" s="302" t="s">
        <v>39</v>
      </c>
      <c r="Q75" s="303">
        <f t="shared" si="6"/>
        <v>8</v>
      </c>
      <c r="R75" s="304"/>
      <c r="S75" s="304"/>
      <c r="T75" s="304"/>
      <c r="U75" s="325"/>
      <c r="V75" s="326"/>
      <c r="W75" s="326"/>
      <c r="X75" s="304"/>
      <c r="Y75" s="304"/>
      <c r="Z75" s="305">
        <f t="shared" si="7"/>
        <v>0</v>
      </c>
      <c r="AA75" s="306"/>
      <c r="AB75" s="307"/>
      <c r="AC75" s="307"/>
    </row>
    <row r="76" spans="1:29" ht="15" x14ac:dyDescent="0.25">
      <c r="A76" s="277"/>
      <c r="B76" s="173"/>
      <c r="C76" s="316"/>
      <c r="D76" s="174"/>
      <c r="E76" s="317"/>
      <c r="F76" s="175"/>
      <c r="G76" s="175"/>
      <c r="H76" s="175"/>
      <c r="I76" s="175"/>
      <c r="J76" s="176"/>
      <c r="K76" s="300">
        <f t="shared" si="4"/>
        <v>0</v>
      </c>
      <c r="L76" s="301">
        <f t="shared" si="5"/>
        <v>0</v>
      </c>
      <c r="M76" s="541"/>
      <c r="N76" s="543"/>
      <c r="O76" s="302" t="s">
        <v>39</v>
      </c>
      <c r="Q76" s="303">
        <f t="shared" si="6"/>
        <v>8</v>
      </c>
      <c r="R76" s="304"/>
      <c r="S76" s="304"/>
      <c r="T76" s="304"/>
      <c r="U76" s="325"/>
      <c r="V76" s="326"/>
      <c r="W76" s="326"/>
      <c r="X76" s="304"/>
      <c r="Y76" s="304"/>
      <c r="Z76" s="305">
        <f t="shared" si="7"/>
        <v>0</v>
      </c>
      <c r="AA76" s="306"/>
      <c r="AB76" s="307"/>
      <c r="AC76" s="307"/>
    </row>
    <row r="77" spans="1:29" ht="15" x14ac:dyDescent="0.25">
      <c r="A77" s="277"/>
      <c r="B77" s="173"/>
      <c r="C77" s="316"/>
      <c r="D77" s="174"/>
      <c r="E77" s="317"/>
      <c r="F77" s="175"/>
      <c r="G77" s="175"/>
      <c r="H77" s="175"/>
      <c r="I77" s="175"/>
      <c r="J77" s="176"/>
      <c r="K77" s="300">
        <f t="shared" si="4"/>
        <v>0</v>
      </c>
      <c r="L77" s="301">
        <f t="shared" si="5"/>
        <v>0</v>
      </c>
      <c r="M77" s="541"/>
      <c r="N77" s="543"/>
      <c r="O77" s="302" t="s">
        <v>39</v>
      </c>
      <c r="Q77" s="303">
        <f t="shared" si="6"/>
        <v>8</v>
      </c>
      <c r="R77" s="304"/>
      <c r="S77" s="304"/>
      <c r="T77" s="304"/>
      <c r="U77" s="325"/>
      <c r="V77" s="326"/>
      <c r="W77" s="326"/>
      <c r="X77" s="304"/>
      <c r="Y77" s="304"/>
      <c r="Z77" s="305">
        <f t="shared" si="7"/>
        <v>0</v>
      </c>
      <c r="AA77" s="306"/>
      <c r="AB77" s="307"/>
      <c r="AC77" s="307"/>
    </row>
    <row r="78" spans="1:29" ht="15" x14ac:dyDescent="0.25">
      <c r="A78" s="277"/>
      <c r="B78" s="173"/>
      <c r="C78" s="316"/>
      <c r="D78" s="174"/>
      <c r="E78" s="317"/>
      <c r="F78" s="175"/>
      <c r="G78" s="175"/>
      <c r="H78" s="175"/>
      <c r="I78" s="175"/>
      <c r="J78" s="176"/>
      <c r="K78" s="300">
        <f t="shared" si="4"/>
        <v>0</v>
      </c>
      <c r="L78" s="301">
        <f t="shared" si="5"/>
        <v>0</v>
      </c>
      <c r="M78" s="541"/>
      <c r="N78" s="543"/>
      <c r="O78" s="302" t="s">
        <v>39</v>
      </c>
      <c r="Q78" s="303">
        <f t="shared" si="6"/>
        <v>8</v>
      </c>
      <c r="R78" s="304"/>
      <c r="S78" s="304"/>
      <c r="T78" s="304"/>
      <c r="U78" s="325"/>
      <c r="V78" s="326"/>
      <c r="W78" s="326"/>
      <c r="X78" s="304"/>
      <c r="Y78" s="304"/>
      <c r="Z78" s="305">
        <f t="shared" si="7"/>
        <v>0</v>
      </c>
      <c r="AA78" s="306"/>
      <c r="AB78" s="307"/>
      <c r="AC78" s="307"/>
    </row>
    <row r="79" spans="1:29" ht="15" x14ac:dyDescent="0.25">
      <c r="A79" s="277"/>
      <c r="B79" s="173"/>
      <c r="C79" s="316"/>
      <c r="D79" s="174"/>
      <c r="E79" s="317"/>
      <c r="F79" s="175"/>
      <c r="G79" s="175"/>
      <c r="H79" s="175"/>
      <c r="I79" s="175"/>
      <c r="J79" s="176"/>
      <c r="K79" s="300">
        <f t="shared" si="4"/>
        <v>0</v>
      </c>
      <c r="L79" s="301">
        <f t="shared" si="5"/>
        <v>0</v>
      </c>
      <c r="M79" s="541"/>
      <c r="N79" s="543"/>
      <c r="O79" s="302" t="s">
        <v>39</v>
      </c>
      <c r="Q79" s="303">
        <f t="shared" si="6"/>
        <v>8</v>
      </c>
      <c r="R79" s="304"/>
      <c r="S79" s="304"/>
      <c r="T79" s="304"/>
      <c r="U79" s="325"/>
      <c r="V79" s="326"/>
      <c r="W79" s="326"/>
      <c r="X79" s="304"/>
      <c r="Y79" s="304"/>
      <c r="Z79" s="305">
        <f t="shared" si="7"/>
        <v>0</v>
      </c>
      <c r="AA79" s="306"/>
      <c r="AB79" s="307"/>
      <c r="AC79" s="307"/>
    </row>
    <row r="80" spans="1:29" ht="15" x14ac:dyDescent="0.25">
      <c r="A80" s="277"/>
      <c r="B80" s="173"/>
      <c r="C80" s="316"/>
      <c r="D80" s="174"/>
      <c r="E80" s="317"/>
      <c r="F80" s="175"/>
      <c r="G80" s="175"/>
      <c r="H80" s="175"/>
      <c r="I80" s="175"/>
      <c r="J80" s="176"/>
      <c r="K80" s="300">
        <f t="shared" si="4"/>
        <v>0</v>
      </c>
      <c r="L80" s="301">
        <f t="shared" si="5"/>
        <v>0</v>
      </c>
      <c r="M80" s="541"/>
      <c r="N80" s="543"/>
      <c r="O80" s="302" t="s">
        <v>39</v>
      </c>
      <c r="Q80" s="303">
        <f t="shared" si="6"/>
        <v>8</v>
      </c>
      <c r="R80" s="304"/>
      <c r="S80" s="304"/>
      <c r="T80" s="304"/>
      <c r="U80" s="325"/>
      <c r="V80" s="326"/>
      <c r="W80" s="326"/>
      <c r="X80" s="304"/>
      <c r="Y80" s="304"/>
      <c r="Z80" s="305">
        <f t="shared" si="7"/>
        <v>0</v>
      </c>
      <c r="AA80" s="306"/>
      <c r="AB80" s="307"/>
      <c r="AC80" s="307"/>
    </row>
    <row r="81" spans="1:29" ht="15" x14ac:dyDescent="0.25">
      <c r="A81" s="277"/>
      <c r="B81" s="173"/>
      <c r="C81" s="316"/>
      <c r="D81" s="174"/>
      <c r="E81" s="317"/>
      <c r="F81" s="175"/>
      <c r="G81" s="175"/>
      <c r="H81" s="175"/>
      <c r="I81" s="175"/>
      <c r="J81" s="176"/>
      <c r="K81" s="300">
        <f t="shared" si="4"/>
        <v>0</v>
      </c>
      <c r="L81" s="301">
        <f t="shared" si="5"/>
        <v>0</v>
      </c>
      <c r="M81" s="541"/>
      <c r="N81" s="543"/>
      <c r="O81" s="302" t="s">
        <v>39</v>
      </c>
      <c r="Q81" s="303">
        <f t="shared" si="6"/>
        <v>8</v>
      </c>
      <c r="R81" s="304"/>
      <c r="S81" s="304"/>
      <c r="T81" s="304"/>
      <c r="U81" s="325"/>
      <c r="V81" s="326"/>
      <c r="W81" s="326"/>
      <c r="X81" s="304"/>
      <c r="Y81" s="304"/>
      <c r="Z81" s="305">
        <f t="shared" si="7"/>
        <v>0</v>
      </c>
      <c r="AA81" s="306"/>
      <c r="AB81" s="307"/>
      <c r="AC81" s="307"/>
    </row>
    <row r="82" spans="1:29" ht="15" x14ac:dyDescent="0.25">
      <c r="A82" s="277"/>
      <c r="B82" s="173"/>
      <c r="C82" s="316"/>
      <c r="D82" s="174"/>
      <c r="E82" s="317"/>
      <c r="F82" s="175"/>
      <c r="G82" s="175"/>
      <c r="H82" s="175"/>
      <c r="I82" s="175"/>
      <c r="J82" s="176"/>
      <c r="K82" s="300">
        <f t="shared" si="4"/>
        <v>0</v>
      </c>
      <c r="L82" s="301">
        <f t="shared" si="5"/>
        <v>0</v>
      </c>
      <c r="M82" s="541"/>
      <c r="N82" s="543"/>
      <c r="O82" s="302" t="s">
        <v>39</v>
      </c>
      <c r="Q82" s="303">
        <f t="shared" si="6"/>
        <v>8</v>
      </c>
      <c r="R82" s="304"/>
      <c r="S82" s="304"/>
      <c r="T82" s="304"/>
      <c r="U82" s="325"/>
      <c r="V82" s="326"/>
      <c r="W82" s="326"/>
      <c r="X82" s="304"/>
      <c r="Y82" s="304"/>
      <c r="Z82" s="305">
        <f t="shared" si="7"/>
        <v>0</v>
      </c>
      <c r="AA82" s="306"/>
      <c r="AB82" s="307"/>
      <c r="AC82" s="307"/>
    </row>
    <row r="83" spans="1:29" ht="15" x14ac:dyDescent="0.25">
      <c r="A83" s="277"/>
      <c r="B83" s="173"/>
      <c r="C83" s="316"/>
      <c r="D83" s="174"/>
      <c r="E83" s="317"/>
      <c r="F83" s="175"/>
      <c r="G83" s="175"/>
      <c r="H83" s="175"/>
      <c r="I83" s="175"/>
      <c r="J83" s="176"/>
      <c r="K83" s="300">
        <f t="shared" si="4"/>
        <v>0</v>
      </c>
      <c r="L83" s="301">
        <f t="shared" si="5"/>
        <v>0</v>
      </c>
      <c r="M83" s="541"/>
      <c r="N83" s="543"/>
      <c r="O83" s="302" t="s">
        <v>39</v>
      </c>
      <c r="Q83" s="303">
        <f t="shared" si="6"/>
        <v>8</v>
      </c>
      <c r="R83" s="304"/>
      <c r="S83" s="304"/>
      <c r="T83" s="304"/>
      <c r="U83" s="325"/>
      <c r="V83" s="326"/>
      <c r="W83" s="326"/>
      <c r="X83" s="304"/>
      <c r="Y83" s="304"/>
      <c r="Z83" s="305">
        <f t="shared" si="7"/>
        <v>0</v>
      </c>
      <c r="AA83" s="306"/>
      <c r="AB83" s="307"/>
      <c r="AC83" s="307"/>
    </row>
    <row r="84" spans="1:29" ht="15" x14ac:dyDescent="0.25">
      <c r="A84" s="277"/>
      <c r="B84" s="173"/>
      <c r="C84" s="316"/>
      <c r="D84" s="174"/>
      <c r="E84" s="317"/>
      <c r="F84" s="175"/>
      <c r="G84" s="175"/>
      <c r="H84" s="175"/>
      <c r="I84" s="175"/>
      <c r="J84" s="176"/>
      <c r="K84" s="300">
        <f t="shared" si="4"/>
        <v>0</v>
      </c>
      <c r="L84" s="301">
        <f t="shared" si="5"/>
        <v>0</v>
      </c>
      <c r="M84" s="541"/>
      <c r="N84" s="543"/>
      <c r="O84" s="302" t="s">
        <v>39</v>
      </c>
      <c r="Q84" s="303">
        <f t="shared" si="6"/>
        <v>8</v>
      </c>
      <c r="R84" s="304"/>
      <c r="S84" s="304"/>
      <c r="T84" s="304"/>
      <c r="U84" s="325"/>
      <c r="V84" s="326"/>
      <c r="W84" s="326"/>
      <c r="X84" s="304"/>
      <c r="Y84" s="304"/>
      <c r="Z84" s="305">
        <f t="shared" si="7"/>
        <v>0</v>
      </c>
      <c r="AA84" s="306"/>
      <c r="AB84" s="307"/>
      <c r="AC84" s="307"/>
    </row>
    <row r="85" spans="1:29" ht="15" x14ac:dyDescent="0.25">
      <c r="A85" s="277"/>
      <c r="B85" s="173"/>
      <c r="C85" s="316"/>
      <c r="D85" s="174"/>
      <c r="E85" s="317"/>
      <c r="F85" s="175"/>
      <c r="G85" s="175"/>
      <c r="H85" s="175"/>
      <c r="I85" s="175"/>
      <c r="J85" s="176"/>
      <c r="K85" s="300">
        <f t="shared" si="4"/>
        <v>0</v>
      </c>
      <c r="L85" s="301">
        <f t="shared" si="5"/>
        <v>0</v>
      </c>
      <c r="M85" s="541"/>
      <c r="N85" s="543"/>
      <c r="O85" s="302" t="s">
        <v>39</v>
      </c>
      <c r="Q85" s="303">
        <f t="shared" si="6"/>
        <v>8</v>
      </c>
      <c r="R85" s="304"/>
      <c r="S85" s="304"/>
      <c r="T85" s="304"/>
      <c r="U85" s="325"/>
      <c r="V85" s="326"/>
      <c r="W85" s="326"/>
      <c r="X85" s="304"/>
      <c r="Y85" s="304"/>
      <c r="Z85" s="305">
        <f t="shared" si="7"/>
        <v>0</v>
      </c>
      <c r="AA85" s="306"/>
      <c r="AB85" s="307"/>
      <c r="AC85" s="307"/>
    </row>
    <row r="86" spans="1:29" ht="15" x14ac:dyDescent="0.25">
      <c r="A86" s="277"/>
      <c r="B86" s="173"/>
      <c r="C86" s="316"/>
      <c r="D86" s="174"/>
      <c r="E86" s="317"/>
      <c r="F86" s="175"/>
      <c r="G86" s="175"/>
      <c r="H86" s="175"/>
      <c r="I86" s="175"/>
      <c r="J86" s="176"/>
      <c r="K86" s="300">
        <f t="shared" si="4"/>
        <v>0</v>
      </c>
      <c r="L86" s="301">
        <f t="shared" si="5"/>
        <v>0</v>
      </c>
      <c r="M86" s="541"/>
      <c r="N86" s="543"/>
      <c r="O86" s="302" t="s">
        <v>39</v>
      </c>
      <c r="Q86" s="303">
        <f t="shared" si="6"/>
        <v>8</v>
      </c>
      <c r="R86" s="304"/>
      <c r="S86" s="304"/>
      <c r="T86" s="304"/>
      <c r="U86" s="325"/>
      <c r="V86" s="326"/>
      <c r="W86" s="326"/>
      <c r="X86" s="304"/>
      <c r="Y86" s="304"/>
      <c r="Z86" s="305">
        <f t="shared" si="7"/>
        <v>0</v>
      </c>
      <c r="AA86" s="306"/>
      <c r="AB86" s="307"/>
      <c r="AC86" s="307"/>
    </row>
    <row r="87" spans="1:29" ht="15" x14ac:dyDescent="0.25">
      <c r="A87" s="277"/>
      <c r="B87" s="173"/>
      <c r="C87" s="316"/>
      <c r="D87" s="174"/>
      <c r="E87" s="317"/>
      <c r="F87" s="175"/>
      <c r="G87" s="175"/>
      <c r="H87" s="175"/>
      <c r="I87" s="175"/>
      <c r="J87" s="176"/>
      <c r="K87" s="300">
        <f t="shared" si="4"/>
        <v>0</v>
      </c>
      <c r="L87" s="301">
        <f t="shared" si="5"/>
        <v>0</v>
      </c>
      <c r="M87" s="541"/>
      <c r="N87" s="543"/>
      <c r="O87" s="302" t="s">
        <v>39</v>
      </c>
      <c r="Q87" s="303">
        <f t="shared" si="6"/>
        <v>8</v>
      </c>
      <c r="R87" s="304"/>
      <c r="S87" s="304"/>
      <c r="T87" s="304"/>
      <c r="U87" s="325"/>
      <c r="V87" s="326"/>
      <c r="W87" s="326"/>
      <c r="X87" s="304"/>
      <c r="Y87" s="304"/>
      <c r="Z87" s="305">
        <f t="shared" si="7"/>
        <v>0</v>
      </c>
      <c r="AA87" s="306"/>
      <c r="AB87" s="307"/>
      <c r="AC87" s="307"/>
    </row>
    <row r="88" spans="1:29" ht="15" x14ac:dyDescent="0.25">
      <c r="A88" s="277"/>
      <c r="B88" s="173"/>
      <c r="C88" s="316"/>
      <c r="D88" s="174"/>
      <c r="E88" s="317"/>
      <c r="F88" s="175"/>
      <c r="G88" s="175"/>
      <c r="H88" s="175"/>
      <c r="I88" s="175"/>
      <c r="J88" s="176"/>
      <c r="K88" s="300">
        <f t="shared" si="4"/>
        <v>0</v>
      </c>
      <c r="L88" s="301">
        <f t="shared" si="5"/>
        <v>0</v>
      </c>
      <c r="M88" s="541"/>
      <c r="N88" s="543"/>
      <c r="O88" s="302" t="s">
        <v>39</v>
      </c>
      <c r="Q88" s="303">
        <f t="shared" si="6"/>
        <v>8</v>
      </c>
      <c r="R88" s="304"/>
      <c r="S88" s="304"/>
      <c r="T88" s="304"/>
      <c r="U88" s="325"/>
      <c r="V88" s="326"/>
      <c r="W88" s="326"/>
      <c r="X88" s="304"/>
      <c r="Y88" s="304"/>
      <c r="Z88" s="305">
        <f t="shared" si="7"/>
        <v>0</v>
      </c>
      <c r="AA88" s="306"/>
      <c r="AB88" s="307"/>
      <c r="AC88" s="307"/>
    </row>
    <row r="89" spans="1:29" ht="15" x14ac:dyDescent="0.25">
      <c r="A89" s="277"/>
      <c r="B89" s="173"/>
      <c r="C89" s="316"/>
      <c r="D89" s="174"/>
      <c r="E89" s="317"/>
      <c r="F89" s="175"/>
      <c r="G89" s="175"/>
      <c r="H89" s="175"/>
      <c r="I89" s="175"/>
      <c r="J89" s="176"/>
      <c r="K89" s="300">
        <f t="shared" si="4"/>
        <v>0</v>
      </c>
      <c r="L89" s="301">
        <f t="shared" si="5"/>
        <v>0</v>
      </c>
      <c r="M89" s="541"/>
      <c r="N89" s="543"/>
      <c r="O89" s="302" t="s">
        <v>39</v>
      </c>
      <c r="Q89" s="303">
        <f t="shared" si="6"/>
        <v>8</v>
      </c>
      <c r="R89" s="304"/>
      <c r="S89" s="304"/>
      <c r="T89" s="304"/>
      <c r="U89" s="325"/>
      <c r="V89" s="326"/>
      <c r="W89" s="326"/>
      <c r="X89" s="304"/>
      <c r="Y89" s="304"/>
      <c r="Z89" s="305">
        <f t="shared" si="7"/>
        <v>0</v>
      </c>
      <c r="AA89" s="306"/>
      <c r="AB89" s="307"/>
      <c r="AC89" s="307"/>
    </row>
    <row r="90" spans="1:29" ht="15" x14ac:dyDescent="0.25">
      <c r="A90" s="277"/>
      <c r="B90" s="173"/>
      <c r="C90" s="316"/>
      <c r="D90" s="174"/>
      <c r="E90" s="317"/>
      <c r="F90" s="175"/>
      <c r="G90" s="175"/>
      <c r="H90" s="175"/>
      <c r="I90" s="175"/>
      <c r="J90" s="176"/>
      <c r="K90" s="300">
        <f t="shared" si="4"/>
        <v>0</v>
      </c>
      <c r="L90" s="301">
        <f t="shared" si="5"/>
        <v>0</v>
      </c>
      <c r="M90" s="541"/>
      <c r="N90" s="543"/>
      <c r="O90" s="302" t="s">
        <v>39</v>
      </c>
      <c r="Q90" s="303">
        <f t="shared" si="6"/>
        <v>8</v>
      </c>
      <c r="R90" s="304"/>
      <c r="S90" s="304"/>
      <c r="T90" s="304"/>
      <c r="U90" s="325"/>
      <c r="V90" s="326"/>
      <c r="W90" s="326"/>
      <c r="X90" s="304"/>
      <c r="Y90" s="304"/>
      <c r="Z90" s="305">
        <f t="shared" si="7"/>
        <v>0</v>
      </c>
      <c r="AA90" s="306"/>
      <c r="AB90" s="307"/>
      <c r="AC90" s="307"/>
    </row>
    <row r="91" spans="1:29" ht="15" x14ac:dyDescent="0.25">
      <c r="A91" s="277"/>
      <c r="B91" s="173"/>
      <c r="C91" s="316"/>
      <c r="D91" s="174"/>
      <c r="E91" s="317"/>
      <c r="F91" s="175"/>
      <c r="G91" s="175"/>
      <c r="H91" s="175"/>
      <c r="I91" s="175"/>
      <c r="J91" s="176"/>
      <c r="K91" s="300">
        <f t="shared" si="4"/>
        <v>0</v>
      </c>
      <c r="L91" s="301">
        <f t="shared" si="5"/>
        <v>0</v>
      </c>
      <c r="M91" s="541"/>
      <c r="N91" s="543"/>
      <c r="O91" s="302" t="s">
        <v>39</v>
      </c>
      <c r="Q91" s="303">
        <f t="shared" si="6"/>
        <v>8</v>
      </c>
      <c r="R91" s="304"/>
      <c r="S91" s="304"/>
      <c r="T91" s="304"/>
      <c r="U91" s="325"/>
      <c r="V91" s="326"/>
      <c r="W91" s="326"/>
      <c r="X91" s="304"/>
      <c r="Y91" s="304"/>
      <c r="Z91" s="305">
        <f t="shared" si="7"/>
        <v>0</v>
      </c>
      <c r="AA91" s="306"/>
      <c r="AB91" s="307"/>
      <c r="AC91" s="307"/>
    </row>
    <row r="92" spans="1:29" ht="15" x14ac:dyDescent="0.25">
      <c r="A92" s="277"/>
      <c r="B92" s="173"/>
      <c r="C92" s="316"/>
      <c r="D92" s="174"/>
      <c r="E92" s="317"/>
      <c r="F92" s="175"/>
      <c r="G92" s="175"/>
      <c r="H92" s="175"/>
      <c r="I92" s="175"/>
      <c r="J92" s="176"/>
      <c r="K92" s="300">
        <f t="shared" si="4"/>
        <v>0</v>
      </c>
      <c r="L92" s="301">
        <f t="shared" si="5"/>
        <v>0</v>
      </c>
      <c r="M92" s="541"/>
      <c r="N92" s="543"/>
      <c r="O92" s="302" t="s">
        <v>39</v>
      </c>
      <c r="Q92" s="303">
        <f t="shared" si="6"/>
        <v>8</v>
      </c>
      <c r="R92" s="304"/>
      <c r="S92" s="304"/>
      <c r="T92" s="304"/>
      <c r="U92" s="325"/>
      <c r="V92" s="326"/>
      <c r="W92" s="326"/>
      <c r="X92" s="304"/>
      <c r="Y92" s="304"/>
      <c r="Z92" s="305">
        <f t="shared" si="7"/>
        <v>0</v>
      </c>
      <c r="AA92" s="306"/>
      <c r="AB92" s="307"/>
      <c r="AC92" s="307"/>
    </row>
    <row r="93" spans="1:29" ht="15" x14ac:dyDescent="0.25">
      <c r="A93" s="277"/>
      <c r="B93" s="173"/>
      <c r="C93" s="316"/>
      <c r="D93" s="174"/>
      <c r="E93" s="317"/>
      <c r="F93" s="175"/>
      <c r="G93" s="175"/>
      <c r="H93" s="175"/>
      <c r="I93" s="175"/>
      <c r="J93" s="176"/>
      <c r="K93" s="300">
        <f t="shared" si="4"/>
        <v>0</v>
      </c>
      <c r="L93" s="301">
        <f t="shared" si="5"/>
        <v>0</v>
      </c>
      <c r="M93" s="541"/>
      <c r="N93" s="543"/>
      <c r="O93" s="302" t="s">
        <v>39</v>
      </c>
      <c r="Q93" s="303">
        <f t="shared" si="6"/>
        <v>8</v>
      </c>
      <c r="R93" s="304"/>
      <c r="S93" s="304"/>
      <c r="T93" s="304"/>
      <c r="U93" s="325"/>
      <c r="V93" s="326"/>
      <c r="W93" s="326"/>
      <c r="X93" s="304"/>
      <c r="Y93" s="304"/>
      <c r="Z93" s="305">
        <f t="shared" si="7"/>
        <v>0</v>
      </c>
      <c r="AA93" s="306"/>
      <c r="AB93" s="307"/>
      <c r="AC93" s="307"/>
    </row>
    <row r="94" spans="1:29" ht="15" x14ac:dyDescent="0.25">
      <c r="A94" s="277"/>
      <c r="B94" s="173"/>
      <c r="C94" s="316"/>
      <c r="D94" s="174"/>
      <c r="E94" s="317"/>
      <c r="F94" s="175"/>
      <c r="G94" s="175"/>
      <c r="H94" s="175"/>
      <c r="I94" s="175"/>
      <c r="J94" s="176"/>
      <c r="K94" s="300">
        <f t="shared" si="4"/>
        <v>0</v>
      </c>
      <c r="L94" s="301">
        <f t="shared" si="5"/>
        <v>0</v>
      </c>
      <c r="M94" s="541"/>
      <c r="N94" s="543"/>
      <c r="O94" s="302" t="s">
        <v>39</v>
      </c>
      <c r="Q94" s="303">
        <f t="shared" si="6"/>
        <v>8</v>
      </c>
      <c r="R94" s="304"/>
      <c r="S94" s="304"/>
      <c r="T94" s="304"/>
      <c r="U94" s="325"/>
      <c r="V94" s="326"/>
      <c r="W94" s="326"/>
      <c r="X94" s="304"/>
      <c r="Y94" s="304"/>
      <c r="Z94" s="305">
        <f t="shared" si="7"/>
        <v>0</v>
      </c>
      <c r="AA94" s="306"/>
      <c r="AB94" s="307"/>
      <c r="AC94" s="307"/>
    </row>
    <row r="95" spans="1:29" ht="15" x14ac:dyDescent="0.25">
      <c r="A95" s="277"/>
      <c r="B95" s="173"/>
      <c r="C95" s="316"/>
      <c r="D95" s="174"/>
      <c r="E95" s="317"/>
      <c r="F95" s="175"/>
      <c r="G95" s="175"/>
      <c r="H95" s="175"/>
      <c r="I95" s="175"/>
      <c r="J95" s="176"/>
      <c r="K95" s="300">
        <f t="shared" si="4"/>
        <v>0</v>
      </c>
      <c r="L95" s="301">
        <f t="shared" si="5"/>
        <v>0</v>
      </c>
      <c r="M95" s="541"/>
      <c r="N95" s="543"/>
      <c r="O95" s="302" t="s">
        <v>39</v>
      </c>
      <c r="Q95" s="303">
        <f t="shared" si="6"/>
        <v>8</v>
      </c>
      <c r="R95" s="304"/>
      <c r="S95" s="304"/>
      <c r="T95" s="304"/>
      <c r="U95" s="325"/>
      <c r="V95" s="326"/>
      <c r="W95" s="326"/>
      <c r="X95" s="304"/>
      <c r="Y95" s="304"/>
      <c r="Z95" s="305">
        <f t="shared" si="7"/>
        <v>0</v>
      </c>
      <c r="AA95" s="306"/>
      <c r="AB95" s="307"/>
      <c r="AC95" s="307"/>
    </row>
    <row r="96" spans="1:29" ht="15" x14ac:dyDescent="0.25">
      <c r="A96" s="277"/>
      <c r="B96" s="173"/>
      <c r="C96" s="316"/>
      <c r="D96" s="174"/>
      <c r="E96" s="317"/>
      <c r="F96" s="175"/>
      <c r="G96" s="175"/>
      <c r="H96" s="175"/>
      <c r="I96" s="175"/>
      <c r="J96" s="176"/>
      <c r="K96" s="300">
        <f t="shared" si="4"/>
        <v>0</v>
      </c>
      <c r="L96" s="301">
        <f t="shared" si="5"/>
        <v>0</v>
      </c>
      <c r="M96" s="541"/>
      <c r="N96" s="543"/>
      <c r="O96" s="302" t="s">
        <v>39</v>
      </c>
      <c r="Q96" s="303">
        <f t="shared" si="6"/>
        <v>8</v>
      </c>
      <c r="R96" s="304"/>
      <c r="S96" s="304"/>
      <c r="T96" s="304"/>
      <c r="U96" s="325"/>
      <c r="V96" s="326"/>
      <c r="W96" s="326"/>
      <c r="X96" s="304"/>
      <c r="Y96" s="304"/>
      <c r="Z96" s="305">
        <f t="shared" si="7"/>
        <v>0</v>
      </c>
      <c r="AA96" s="306"/>
      <c r="AB96" s="307"/>
      <c r="AC96" s="307"/>
    </row>
    <row r="97" spans="1:29" ht="15" x14ac:dyDescent="0.25">
      <c r="A97" s="277"/>
      <c r="B97" s="173"/>
      <c r="C97" s="316"/>
      <c r="D97" s="174"/>
      <c r="E97" s="317"/>
      <c r="F97" s="175"/>
      <c r="G97" s="175"/>
      <c r="H97" s="175"/>
      <c r="I97" s="175"/>
      <c r="J97" s="176"/>
      <c r="K97" s="300">
        <f t="shared" si="4"/>
        <v>0</v>
      </c>
      <c r="L97" s="301">
        <f t="shared" si="5"/>
        <v>0</v>
      </c>
      <c r="M97" s="541"/>
      <c r="N97" s="543"/>
      <c r="O97" s="302" t="s">
        <v>39</v>
      </c>
      <c r="Q97" s="303">
        <f t="shared" si="6"/>
        <v>8</v>
      </c>
      <c r="R97" s="304"/>
      <c r="S97" s="304"/>
      <c r="T97" s="304"/>
      <c r="U97" s="325"/>
      <c r="V97" s="326"/>
      <c r="W97" s="326"/>
      <c r="X97" s="304"/>
      <c r="Y97" s="304"/>
      <c r="Z97" s="305">
        <f t="shared" si="7"/>
        <v>0</v>
      </c>
      <c r="AA97" s="306"/>
      <c r="AB97" s="307"/>
      <c r="AC97" s="307"/>
    </row>
    <row r="98" spans="1:29" ht="15" x14ac:dyDescent="0.25">
      <c r="A98" s="277"/>
      <c r="B98" s="173"/>
      <c r="C98" s="316"/>
      <c r="D98" s="174"/>
      <c r="E98" s="317"/>
      <c r="F98" s="175"/>
      <c r="G98" s="175"/>
      <c r="H98" s="175"/>
      <c r="I98" s="175"/>
      <c r="J98" s="176"/>
      <c r="K98" s="300">
        <f t="shared" si="4"/>
        <v>0</v>
      </c>
      <c r="L98" s="301">
        <f t="shared" si="5"/>
        <v>0</v>
      </c>
      <c r="M98" s="541"/>
      <c r="N98" s="543"/>
      <c r="O98" s="302" t="s">
        <v>39</v>
      </c>
      <c r="Q98" s="303">
        <f t="shared" si="6"/>
        <v>8</v>
      </c>
      <c r="R98" s="304"/>
      <c r="S98" s="304"/>
      <c r="T98" s="304"/>
      <c r="U98" s="325"/>
      <c r="V98" s="326"/>
      <c r="W98" s="326"/>
      <c r="X98" s="304"/>
      <c r="Y98" s="304"/>
      <c r="Z98" s="305">
        <f t="shared" si="7"/>
        <v>0</v>
      </c>
      <c r="AA98" s="306"/>
      <c r="AB98" s="307"/>
      <c r="AC98" s="307"/>
    </row>
    <row r="99" spans="1:29" ht="15" x14ac:dyDescent="0.25">
      <c r="A99" s="277"/>
      <c r="B99" s="173"/>
      <c r="C99" s="316"/>
      <c r="D99" s="174"/>
      <c r="E99" s="317"/>
      <c r="F99" s="175"/>
      <c r="G99" s="175"/>
      <c r="H99" s="175"/>
      <c r="I99" s="175"/>
      <c r="J99" s="176"/>
      <c r="K99" s="300">
        <f t="shared" si="4"/>
        <v>0</v>
      </c>
      <c r="L99" s="301">
        <f t="shared" si="5"/>
        <v>0</v>
      </c>
      <c r="M99" s="541"/>
      <c r="N99" s="543"/>
      <c r="O99" s="302" t="s">
        <v>39</v>
      </c>
      <c r="Q99" s="303">
        <f t="shared" si="6"/>
        <v>8</v>
      </c>
      <c r="R99" s="304"/>
      <c r="S99" s="304"/>
      <c r="T99" s="304"/>
      <c r="U99" s="325"/>
      <c r="V99" s="326"/>
      <c r="W99" s="326"/>
      <c r="X99" s="304"/>
      <c r="Y99" s="304"/>
      <c r="Z99" s="305">
        <f t="shared" si="7"/>
        <v>0</v>
      </c>
      <c r="AA99" s="306"/>
      <c r="AB99" s="307"/>
      <c r="AC99" s="307"/>
    </row>
    <row r="100" spans="1:29" ht="15" x14ac:dyDescent="0.25">
      <c r="A100" s="277"/>
      <c r="B100" s="173"/>
      <c r="C100" s="316"/>
      <c r="D100" s="174"/>
      <c r="E100" s="317"/>
      <c r="F100" s="175"/>
      <c r="G100" s="175"/>
      <c r="H100" s="175"/>
      <c r="I100" s="175"/>
      <c r="J100" s="176"/>
      <c r="K100" s="300">
        <f t="shared" si="4"/>
        <v>0</v>
      </c>
      <c r="L100" s="301">
        <f t="shared" si="5"/>
        <v>0</v>
      </c>
      <c r="M100" s="541"/>
      <c r="N100" s="543"/>
      <c r="O100" s="302" t="s">
        <v>39</v>
      </c>
      <c r="Q100" s="303">
        <f t="shared" si="6"/>
        <v>8</v>
      </c>
      <c r="R100" s="304"/>
      <c r="S100" s="304"/>
      <c r="T100" s="304"/>
      <c r="U100" s="325"/>
      <c r="V100" s="326"/>
      <c r="W100" s="326"/>
      <c r="X100" s="304"/>
      <c r="Y100" s="304"/>
      <c r="Z100" s="305">
        <f t="shared" si="7"/>
        <v>0</v>
      </c>
      <c r="AA100" s="306"/>
      <c r="AB100" s="307"/>
      <c r="AC100" s="307"/>
    </row>
    <row r="101" spans="1:29" ht="15" x14ac:dyDescent="0.25">
      <c r="A101" s="277"/>
      <c r="B101" s="173"/>
      <c r="C101" s="316"/>
      <c r="D101" s="174"/>
      <c r="E101" s="317"/>
      <c r="F101" s="175"/>
      <c r="G101" s="175"/>
      <c r="H101" s="175"/>
      <c r="I101" s="175"/>
      <c r="J101" s="176"/>
      <c r="K101" s="300">
        <f t="shared" si="4"/>
        <v>0</v>
      </c>
      <c r="L101" s="301">
        <f t="shared" si="5"/>
        <v>0</v>
      </c>
      <c r="M101" s="541"/>
      <c r="N101" s="543"/>
      <c r="O101" s="302" t="s">
        <v>39</v>
      </c>
      <c r="Q101" s="303">
        <f t="shared" si="6"/>
        <v>8</v>
      </c>
      <c r="R101" s="304"/>
      <c r="S101" s="304"/>
      <c r="T101" s="304"/>
      <c r="U101" s="325"/>
      <c r="V101" s="326"/>
      <c r="W101" s="326"/>
      <c r="X101" s="304"/>
      <c r="Y101" s="304"/>
      <c r="Z101" s="305">
        <f t="shared" si="7"/>
        <v>0</v>
      </c>
      <c r="AA101" s="306"/>
      <c r="AB101" s="307"/>
      <c r="AC101" s="307"/>
    </row>
    <row r="102" spans="1:29" ht="15" x14ac:dyDescent="0.25">
      <c r="A102" s="277"/>
      <c r="B102" s="173"/>
      <c r="C102" s="316"/>
      <c r="D102" s="174"/>
      <c r="E102" s="317"/>
      <c r="F102" s="175"/>
      <c r="G102" s="175"/>
      <c r="H102" s="175"/>
      <c r="I102" s="175"/>
      <c r="J102" s="176"/>
      <c r="K102" s="300">
        <f t="shared" si="4"/>
        <v>0</v>
      </c>
      <c r="L102" s="301">
        <f t="shared" si="5"/>
        <v>0</v>
      </c>
      <c r="M102" s="541"/>
      <c r="N102" s="543"/>
      <c r="O102" s="302" t="s">
        <v>39</v>
      </c>
      <c r="Q102" s="303">
        <f t="shared" si="6"/>
        <v>8</v>
      </c>
      <c r="R102" s="304"/>
      <c r="S102" s="304"/>
      <c r="T102" s="304"/>
      <c r="U102" s="325"/>
      <c r="V102" s="326"/>
      <c r="W102" s="326"/>
      <c r="X102" s="304"/>
      <c r="Y102" s="304"/>
      <c r="Z102" s="305">
        <f t="shared" si="7"/>
        <v>0</v>
      </c>
      <c r="AA102" s="306"/>
      <c r="AB102" s="307"/>
      <c r="AC102" s="307"/>
    </row>
    <row r="103" spans="1:29" ht="15" x14ac:dyDescent="0.25">
      <c r="A103" s="277"/>
      <c r="B103" s="173"/>
      <c r="C103" s="316"/>
      <c r="D103" s="174"/>
      <c r="E103" s="317"/>
      <c r="F103" s="175"/>
      <c r="G103" s="175"/>
      <c r="H103" s="175"/>
      <c r="I103" s="175"/>
      <c r="J103" s="176"/>
      <c r="K103" s="300">
        <f t="shared" si="4"/>
        <v>0</v>
      </c>
      <c r="L103" s="301">
        <f t="shared" si="5"/>
        <v>0</v>
      </c>
      <c r="M103" s="541"/>
      <c r="N103" s="543"/>
      <c r="O103" s="302" t="s">
        <v>39</v>
      </c>
      <c r="Q103" s="303">
        <f t="shared" si="6"/>
        <v>8</v>
      </c>
      <c r="R103" s="304"/>
      <c r="S103" s="304"/>
      <c r="T103" s="304"/>
      <c r="U103" s="325"/>
      <c r="V103" s="326"/>
      <c r="W103" s="326"/>
      <c r="X103" s="304"/>
      <c r="Y103" s="304"/>
      <c r="Z103" s="305">
        <f t="shared" si="7"/>
        <v>0</v>
      </c>
      <c r="AA103" s="306"/>
      <c r="AB103" s="307"/>
      <c r="AC103" s="307"/>
    </row>
    <row r="104" spans="1:29" ht="15" x14ac:dyDescent="0.25">
      <c r="A104" s="277"/>
      <c r="B104" s="173"/>
      <c r="C104" s="316"/>
      <c r="D104" s="174"/>
      <c r="E104" s="317"/>
      <c r="F104" s="175"/>
      <c r="G104" s="175"/>
      <c r="H104" s="175"/>
      <c r="I104" s="175"/>
      <c r="J104" s="176"/>
      <c r="K104" s="300">
        <f t="shared" si="4"/>
        <v>0</v>
      </c>
      <c r="L104" s="301">
        <f t="shared" si="5"/>
        <v>0</v>
      </c>
      <c r="M104" s="541"/>
      <c r="N104" s="543"/>
      <c r="O104" s="302" t="s">
        <v>39</v>
      </c>
      <c r="Q104" s="303">
        <f t="shared" si="6"/>
        <v>8</v>
      </c>
      <c r="R104" s="304"/>
      <c r="S104" s="304"/>
      <c r="T104" s="304"/>
      <c r="U104" s="325"/>
      <c r="V104" s="326"/>
      <c r="W104" s="326"/>
      <c r="X104" s="304"/>
      <c r="Y104" s="304"/>
      <c r="Z104" s="305">
        <f t="shared" si="7"/>
        <v>0</v>
      </c>
      <c r="AA104" s="306"/>
      <c r="AB104" s="307"/>
      <c r="AC104" s="307"/>
    </row>
    <row r="105" spans="1:29" ht="15" x14ac:dyDescent="0.25">
      <c r="A105" s="277"/>
      <c r="B105" s="173"/>
      <c r="C105" s="316"/>
      <c r="D105" s="174"/>
      <c r="E105" s="317"/>
      <c r="F105" s="175"/>
      <c r="G105" s="175"/>
      <c r="H105" s="175"/>
      <c r="I105" s="175"/>
      <c r="J105" s="176"/>
      <c r="K105" s="300">
        <f t="shared" si="4"/>
        <v>0</v>
      </c>
      <c r="L105" s="301">
        <f t="shared" si="5"/>
        <v>0</v>
      </c>
      <c r="M105" s="541"/>
      <c r="N105" s="543"/>
      <c r="O105" s="302" t="s">
        <v>39</v>
      </c>
      <c r="Q105" s="303">
        <f t="shared" si="6"/>
        <v>8</v>
      </c>
      <c r="R105" s="304"/>
      <c r="S105" s="304"/>
      <c r="T105" s="304"/>
      <c r="U105" s="325"/>
      <c r="V105" s="326"/>
      <c r="W105" s="326"/>
      <c r="X105" s="304"/>
      <c r="Y105" s="304"/>
      <c r="Z105" s="305">
        <f t="shared" si="7"/>
        <v>0</v>
      </c>
      <c r="AA105" s="306"/>
      <c r="AB105" s="307"/>
      <c r="AC105" s="307"/>
    </row>
    <row r="106" spans="1:29" ht="15" x14ac:dyDescent="0.25">
      <c r="A106" s="277"/>
      <c r="B106" s="173"/>
      <c r="C106" s="316"/>
      <c r="D106" s="174"/>
      <c r="E106" s="317"/>
      <c r="F106" s="175"/>
      <c r="G106" s="175"/>
      <c r="H106" s="175"/>
      <c r="I106" s="175"/>
      <c r="J106" s="176"/>
      <c r="K106" s="300">
        <f t="shared" si="4"/>
        <v>0</v>
      </c>
      <c r="L106" s="301">
        <f t="shared" si="5"/>
        <v>0</v>
      </c>
      <c r="M106" s="541"/>
      <c r="N106" s="543"/>
      <c r="O106" s="302" t="s">
        <v>39</v>
      </c>
      <c r="Q106" s="303">
        <f t="shared" si="6"/>
        <v>8</v>
      </c>
      <c r="R106" s="304"/>
      <c r="S106" s="304"/>
      <c r="T106" s="304"/>
      <c r="U106" s="325"/>
      <c r="V106" s="326"/>
      <c r="W106" s="326"/>
      <c r="X106" s="304"/>
      <c r="Y106" s="304"/>
      <c r="Z106" s="305">
        <f t="shared" si="7"/>
        <v>0</v>
      </c>
      <c r="AA106" s="306"/>
      <c r="AB106" s="307"/>
      <c r="AC106" s="307"/>
    </row>
    <row r="107" spans="1:29" ht="15" x14ac:dyDescent="0.25">
      <c r="A107" s="277"/>
      <c r="B107" s="173"/>
      <c r="C107" s="316"/>
      <c r="D107" s="174"/>
      <c r="E107" s="317"/>
      <c r="F107" s="175"/>
      <c r="G107" s="175"/>
      <c r="H107" s="175"/>
      <c r="I107" s="175"/>
      <c r="J107" s="176"/>
      <c r="K107" s="300">
        <f t="shared" si="4"/>
        <v>0</v>
      </c>
      <c r="L107" s="301">
        <f t="shared" si="5"/>
        <v>0</v>
      </c>
      <c r="M107" s="541"/>
      <c r="N107" s="543"/>
      <c r="O107" s="302" t="s">
        <v>39</v>
      </c>
      <c r="Q107" s="303">
        <f t="shared" si="6"/>
        <v>8</v>
      </c>
      <c r="R107" s="304"/>
      <c r="S107" s="304"/>
      <c r="T107" s="304"/>
      <c r="U107" s="325"/>
      <c r="V107" s="326"/>
      <c r="W107" s="326"/>
      <c r="X107" s="304"/>
      <c r="Y107" s="304"/>
      <c r="Z107" s="305">
        <f t="shared" si="7"/>
        <v>0</v>
      </c>
      <c r="AA107" s="306"/>
      <c r="AB107" s="307"/>
      <c r="AC107" s="307"/>
    </row>
    <row r="108" spans="1:29" ht="15" x14ac:dyDescent="0.25">
      <c r="A108" s="277"/>
      <c r="B108" s="173"/>
      <c r="C108" s="316"/>
      <c r="D108" s="174"/>
      <c r="E108" s="317"/>
      <c r="F108" s="175"/>
      <c r="G108" s="175"/>
      <c r="H108" s="175"/>
      <c r="I108" s="175"/>
      <c r="J108" s="176"/>
      <c r="K108" s="300">
        <f t="shared" si="4"/>
        <v>0</v>
      </c>
      <c r="L108" s="301">
        <f t="shared" si="5"/>
        <v>0</v>
      </c>
      <c r="M108" s="541"/>
      <c r="N108" s="543"/>
      <c r="O108" s="302" t="s">
        <v>39</v>
      </c>
      <c r="Q108" s="303">
        <f t="shared" si="6"/>
        <v>8</v>
      </c>
      <c r="R108" s="304"/>
      <c r="S108" s="304"/>
      <c r="T108" s="304"/>
      <c r="U108" s="325"/>
      <c r="V108" s="326"/>
      <c r="W108" s="326"/>
      <c r="X108" s="304"/>
      <c r="Y108" s="304"/>
      <c r="Z108" s="305">
        <f t="shared" si="7"/>
        <v>0</v>
      </c>
      <c r="AA108" s="306"/>
      <c r="AB108" s="307"/>
      <c r="AC108" s="307"/>
    </row>
    <row r="109" spans="1:29" ht="15" x14ac:dyDescent="0.25">
      <c r="A109" s="277"/>
      <c r="B109" s="173"/>
      <c r="C109" s="316"/>
      <c r="D109" s="174"/>
      <c r="E109" s="317"/>
      <c r="F109" s="175"/>
      <c r="G109" s="175"/>
      <c r="H109" s="175"/>
      <c r="I109" s="175"/>
      <c r="J109" s="176"/>
      <c r="K109" s="300">
        <f t="shared" si="4"/>
        <v>0</v>
      </c>
      <c r="L109" s="301">
        <f t="shared" si="5"/>
        <v>0</v>
      </c>
      <c r="M109" s="541"/>
      <c r="N109" s="543"/>
      <c r="O109" s="302" t="s">
        <v>39</v>
      </c>
      <c r="Q109" s="303">
        <f t="shared" si="6"/>
        <v>8</v>
      </c>
      <c r="R109" s="304"/>
      <c r="S109" s="304"/>
      <c r="T109" s="304"/>
      <c r="U109" s="325"/>
      <c r="V109" s="326"/>
      <c r="W109" s="326"/>
      <c r="X109" s="304"/>
      <c r="Y109" s="304"/>
      <c r="Z109" s="305">
        <f t="shared" si="7"/>
        <v>0</v>
      </c>
      <c r="AA109" s="306"/>
      <c r="AB109" s="307"/>
      <c r="AC109" s="307"/>
    </row>
    <row r="110" spans="1:29" ht="15" x14ac:dyDescent="0.25">
      <c r="A110" s="277"/>
      <c r="B110" s="173"/>
      <c r="C110" s="316"/>
      <c r="D110" s="174"/>
      <c r="E110" s="317"/>
      <c r="F110" s="175"/>
      <c r="G110" s="175"/>
      <c r="H110" s="175"/>
      <c r="I110" s="175"/>
      <c r="J110" s="176"/>
      <c r="K110" s="300">
        <f t="shared" si="4"/>
        <v>0</v>
      </c>
      <c r="L110" s="301">
        <f t="shared" si="5"/>
        <v>0</v>
      </c>
      <c r="M110" s="541"/>
      <c r="N110" s="543"/>
      <c r="O110" s="302" t="s">
        <v>39</v>
      </c>
      <c r="Q110" s="303">
        <f t="shared" si="6"/>
        <v>8</v>
      </c>
      <c r="R110" s="304"/>
      <c r="S110" s="304"/>
      <c r="T110" s="304"/>
      <c r="U110" s="325"/>
      <c r="V110" s="326"/>
      <c r="W110" s="326"/>
      <c r="X110" s="304"/>
      <c r="Y110" s="304"/>
      <c r="Z110" s="305">
        <f t="shared" si="7"/>
        <v>0</v>
      </c>
      <c r="AA110" s="306"/>
      <c r="AB110" s="307"/>
      <c r="AC110" s="307"/>
    </row>
    <row r="111" spans="1:29" ht="15" x14ac:dyDescent="0.25">
      <c r="A111" s="277"/>
      <c r="B111" s="173"/>
      <c r="C111" s="316"/>
      <c r="D111" s="174"/>
      <c r="E111" s="317"/>
      <c r="F111" s="175"/>
      <c r="G111" s="175"/>
      <c r="H111" s="175"/>
      <c r="I111" s="175"/>
      <c r="J111" s="176"/>
      <c r="K111" s="300">
        <f t="shared" si="4"/>
        <v>0</v>
      </c>
      <c r="L111" s="301">
        <f t="shared" si="5"/>
        <v>0</v>
      </c>
      <c r="M111" s="541"/>
      <c r="N111" s="543"/>
      <c r="O111" s="302" t="s">
        <v>39</v>
      </c>
      <c r="Q111" s="303">
        <f t="shared" si="6"/>
        <v>8</v>
      </c>
      <c r="R111" s="304"/>
      <c r="S111" s="304"/>
      <c r="T111" s="304"/>
      <c r="U111" s="325"/>
      <c r="V111" s="326"/>
      <c r="W111" s="326"/>
      <c r="X111" s="304"/>
      <c r="Y111" s="304"/>
      <c r="Z111" s="305">
        <f t="shared" si="7"/>
        <v>0</v>
      </c>
      <c r="AA111" s="306"/>
      <c r="AB111" s="307"/>
      <c r="AC111" s="307"/>
    </row>
    <row r="112" spans="1:29" ht="15" x14ac:dyDescent="0.25">
      <c r="A112" s="277"/>
      <c r="B112" s="173"/>
      <c r="C112" s="316"/>
      <c r="D112" s="174"/>
      <c r="E112" s="317"/>
      <c r="F112" s="175"/>
      <c r="G112" s="175"/>
      <c r="H112" s="175"/>
      <c r="I112" s="175"/>
      <c r="J112" s="176"/>
      <c r="K112" s="300">
        <f t="shared" si="4"/>
        <v>0</v>
      </c>
      <c r="L112" s="301">
        <f t="shared" si="5"/>
        <v>0</v>
      </c>
      <c r="M112" s="541"/>
      <c r="N112" s="543"/>
      <c r="O112" s="302" t="s">
        <v>39</v>
      </c>
      <c r="Q112" s="303">
        <f t="shared" si="6"/>
        <v>8</v>
      </c>
      <c r="R112" s="304"/>
      <c r="S112" s="304"/>
      <c r="T112" s="304"/>
      <c r="U112" s="325"/>
      <c r="V112" s="326"/>
      <c r="W112" s="326"/>
      <c r="X112" s="304"/>
      <c r="Y112" s="304"/>
      <c r="Z112" s="305">
        <f t="shared" si="7"/>
        <v>0</v>
      </c>
      <c r="AA112" s="306"/>
      <c r="AB112" s="307"/>
      <c r="AC112" s="307"/>
    </row>
    <row r="113" spans="1:29" ht="15" x14ac:dyDescent="0.25">
      <c r="A113" s="277"/>
      <c r="B113" s="173"/>
      <c r="C113" s="316"/>
      <c r="D113" s="174"/>
      <c r="E113" s="317"/>
      <c r="F113" s="175"/>
      <c r="G113" s="175"/>
      <c r="H113" s="175"/>
      <c r="I113" s="175"/>
      <c r="J113" s="176"/>
      <c r="K113" s="300">
        <f t="shared" si="4"/>
        <v>0</v>
      </c>
      <c r="L113" s="301">
        <f t="shared" si="5"/>
        <v>0</v>
      </c>
      <c r="M113" s="541"/>
      <c r="N113" s="543"/>
      <c r="O113" s="302" t="s">
        <v>39</v>
      </c>
      <c r="Q113" s="303">
        <f t="shared" si="6"/>
        <v>8</v>
      </c>
      <c r="R113" s="304"/>
      <c r="S113" s="304"/>
      <c r="T113" s="304"/>
      <c r="U113" s="325"/>
      <c r="V113" s="326"/>
      <c r="W113" s="326"/>
      <c r="X113" s="304"/>
      <c r="Y113" s="304"/>
      <c r="Z113" s="305">
        <f t="shared" si="7"/>
        <v>0</v>
      </c>
      <c r="AA113" s="306"/>
      <c r="AB113" s="307"/>
      <c r="AC113" s="307"/>
    </row>
    <row r="114" spans="1:29" ht="15" x14ac:dyDescent="0.25">
      <c r="A114" s="277"/>
      <c r="B114" s="173"/>
      <c r="C114" s="316"/>
      <c r="D114" s="174"/>
      <c r="E114" s="317"/>
      <c r="F114" s="175"/>
      <c r="G114" s="175"/>
      <c r="H114" s="175"/>
      <c r="I114" s="175"/>
      <c r="J114" s="176"/>
      <c r="K114" s="300">
        <f t="shared" si="4"/>
        <v>0</v>
      </c>
      <c r="L114" s="301">
        <f t="shared" si="5"/>
        <v>0</v>
      </c>
      <c r="M114" s="541"/>
      <c r="N114" s="543"/>
      <c r="O114" s="302" t="s">
        <v>39</v>
      </c>
      <c r="Q114" s="303">
        <f t="shared" si="6"/>
        <v>8</v>
      </c>
      <c r="R114" s="304"/>
      <c r="S114" s="304"/>
      <c r="T114" s="304"/>
      <c r="U114" s="325"/>
      <c r="V114" s="326"/>
      <c r="W114" s="326"/>
      <c r="X114" s="304"/>
      <c r="Y114" s="304"/>
      <c r="Z114" s="305">
        <f t="shared" si="7"/>
        <v>0</v>
      </c>
      <c r="AA114" s="306"/>
      <c r="AB114" s="307"/>
      <c r="AC114" s="307"/>
    </row>
    <row r="115" spans="1:29" ht="15" x14ac:dyDescent="0.25">
      <c r="A115" s="277"/>
      <c r="B115" s="173"/>
      <c r="C115" s="316"/>
      <c r="D115" s="174"/>
      <c r="E115" s="317"/>
      <c r="F115" s="175"/>
      <c r="G115" s="175"/>
      <c r="H115" s="175"/>
      <c r="I115" s="175"/>
      <c r="J115" s="176"/>
      <c r="K115" s="300">
        <f t="shared" si="4"/>
        <v>0</v>
      </c>
      <c r="L115" s="301">
        <f t="shared" si="5"/>
        <v>0</v>
      </c>
      <c r="M115" s="541"/>
      <c r="N115" s="543"/>
      <c r="O115" s="302" t="s">
        <v>39</v>
      </c>
      <c r="Q115" s="303">
        <f t="shared" si="6"/>
        <v>8</v>
      </c>
      <c r="R115" s="304"/>
      <c r="S115" s="304"/>
      <c r="T115" s="304"/>
      <c r="U115" s="325"/>
      <c r="V115" s="326"/>
      <c r="W115" s="326"/>
      <c r="X115" s="304"/>
      <c r="Y115" s="304"/>
      <c r="Z115" s="305">
        <f t="shared" si="7"/>
        <v>0</v>
      </c>
      <c r="AA115" s="306"/>
      <c r="AB115" s="307"/>
      <c r="AC115" s="307"/>
    </row>
    <row r="116" spans="1:29" ht="15" x14ac:dyDescent="0.25">
      <c r="A116" s="277"/>
      <c r="B116" s="173"/>
      <c r="C116" s="316"/>
      <c r="D116" s="174"/>
      <c r="E116" s="317"/>
      <c r="F116" s="175"/>
      <c r="G116" s="175"/>
      <c r="H116" s="175"/>
      <c r="I116" s="175"/>
      <c r="J116" s="176"/>
      <c r="K116" s="300">
        <f t="shared" si="4"/>
        <v>0</v>
      </c>
      <c r="L116" s="301">
        <f t="shared" si="5"/>
        <v>0</v>
      </c>
      <c r="M116" s="541"/>
      <c r="N116" s="543"/>
      <c r="O116" s="302" t="s">
        <v>39</v>
      </c>
      <c r="Q116" s="303">
        <f t="shared" si="6"/>
        <v>8</v>
      </c>
      <c r="R116" s="304"/>
      <c r="S116" s="304"/>
      <c r="T116" s="304"/>
      <c r="U116" s="325"/>
      <c r="V116" s="326"/>
      <c r="W116" s="326"/>
      <c r="X116" s="304"/>
      <c r="Y116" s="304"/>
      <c r="Z116" s="305">
        <f t="shared" si="7"/>
        <v>0</v>
      </c>
      <c r="AA116" s="306"/>
      <c r="AB116" s="307"/>
      <c r="AC116" s="307"/>
    </row>
    <row r="117" spans="1:29" ht="15" x14ac:dyDescent="0.25">
      <c r="A117" s="277"/>
      <c r="B117" s="173"/>
      <c r="C117" s="316"/>
      <c r="D117" s="174"/>
      <c r="E117" s="317"/>
      <c r="F117" s="175"/>
      <c r="G117" s="175"/>
      <c r="H117" s="175"/>
      <c r="I117" s="175"/>
      <c r="J117" s="176"/>
      <c r="K117" s="300">
        <f t="shared" si="4"/>
        <v>0</v>
      </c>
      <c r="L117" s="301">
        <f t="shared" si="5"/>
        <v>0</v>
      </c>
      <c r="M117" s="541"/>
      <c r="N117" s="543"/>
      <c r="O117" s="302" t="s">
        <v>39</v>
      </c>
      <c r="Q117" s="303">
        <f t="shared" si="6"/>
        <v>8</v>
      </c>
      <c r="R117" s="304"/>
      <c r="S117" s="304"/>
      <c r="T117" s="304"/>
      <c r="U117" s="325"/>
      <c r="V117" s="326"/>
      <c r="W117" s="326"/>
      <c r="X117" s="304"/>
      <c r="Y117" s="304"/>
      <c r="Z117" s="305">
        <f t="shared" si="7"/>
        <v>0</v>
      </c>
      <c r="AA117" s="306"/>
      <c r="AB117" s="307"/>
      <c r="AC117" s="307"/>
    </row>
    <row r="118" spans="1:29" ht="15" x14ac:dyDescent="0.25">
      <c r="A118" s="277"/>
      <c r="B118" s="173"/>
      <c r="C118" s="316"/>
      <c r="D118" s="174"/>
      <c r="E118" s="317"/>
      <c r="F118" s="175"/>
      <c r="G118" s="175"/>
      <c r="H118" s="175"/>
      <c r="I118" s="175"/>
      <c r="J118" s="176"/>
      <c r="K118" s="300">
        <f t="shared" si="4"/>
        <v>0</v>
      </c>
      <c r="L118" s="301">
        <f t="shared" si="5"/>
        <v>0</v>
      </c>
      <c r="M118" s="541"/>
      <c r="N118" s="543"/>
      <c r="O118" s="302" t="s">
        <v>39</v>
      </c>
      <c r="Q118" s="303">
        <f t="shared" si="6"/>
        <v>8</v>
      </c>
      <c r="R118" s="304"/>
      <c r="S118" s="304"/>
      <c r="T118" s="304"/>
      <c r="U118" s="325"/>
      <c r="V118" s="326"/>
      <c r="W118" s="326"/>
      <c r="X118" s="304"/>
      <c r="Y118" s="304"/>
      <c r="Z118" s="305">
        <f t="shared" si="7"/>
        <v>0</v>
      </c>
      <c r="AA118" s="306"/>
      <c r="AB118" s="307"/>
      <c r="AC118" s="307"/>
    </row>
    <row r="119" spans="1:29" ht="15" x14ac:dyDescent="0.25">
      <c r="A119" s="277"/>
      <c r="B119" s="173"/>
      <c r="C119" s="316"/>
      <c r="D119" s="174"/>
      <c r="E119" s="317"/>
      <c r="F119" s="175"/>
      <c r="G119" s="175"/>
      <c r="H119" s="175"/>
      <c r="I119" s="175"/>
      <c r="J119" s="176"/>
      <c r="K119" s="300">
        <f t="shared" si="4"/>
        <v>0</v>
      </c>
      <c r="L119" s="301">
        <f t="shared" si="5"/>
        <v>0</v>
      </c>
      <c r="M119" s="541"/>
      <c r="N119" s="543"/>
      <c r="O119" s="302" t="s">
        <v>39</v>
      </c>
      <c r="Q119" s="303">
        <f t="shared" si="6"/>
        <v>8</v>
      </c>
      <c r="R119" s="304"/>
      <c r="S119" s="304"/>
      <c r="T119" s="304"/>
      <c r="U119" s="325"/>
      <c r="V119" s="326"/>
      <c r="W119" s="326"/>
      <c r="X119" s="304"/>
      <c r="Y119" s="304"/>
      <c r="Z119" s="305">
        <f t="shared" si="7"/>
        <v>0</v>
      </c>
      <c r="AA119" s="306"/>
      <c r="AB119" s="307"/>
      <c r="AC119" s="307"/>
    </row>
    <row r="120" spans="1:29" ht="15" x14ac:dyDescent="0.25">
      <c r="A120" s="277"/>
      <c r="B120" s="173"/>
      <c r="C120" s="316"/>
      <c r="D120" s="174"/>
      <c r="E120" s="317"/>
      <c r="F120" s="175"/>
      <c r="G120" s="175"/>
      <c r="H120" s="175"/>
      <c r="I120" s="175"/>
      <c r="J120" s="176"/>
      <c r="K120" s="300">
        <f t="shared" si="4"/>
        <v>0</v>
      </c>
      <c r="L120" s="301">
        <f t="shared" si="5"/>
        <v>0</v>
      </c>
      <c r="M120" s="541"/>
      <c r="N120" s="543"/>
      <c r="O120" s="302" t="s">
        <v>39</v>
      </c>
      <c r="Q120" s="303">
        <f t="shared" si="6"/>
        <v>8</v>
      </c>
      <c r="R120" s="304"/>
      <c r="S120" s="304"/>
      <c r="T120" s="304"/>
      <c r="U120" s="325"/>
      <c r="V120" s="326"/>
      <c r="W120" s="326"/>
      <c r="X120" s="304"/>
      <c r="Y120" s="304"/>
      <c r="Z120" s="305">
        <f t="shared" si="7"/>
        <v>0</v>
      </c>
      <c r="AA120" s="306"/>
      <c r="AB120" s="307"/>
      <c r="AC120" s="307"/>
    </row>
    <row r="121" spans="1:29" ht="15" x14ac:dyDescent="0.25">
      <c r="A121" s="277"/>
      <c r="B121" s="173"/>
      <c r="C121" s="316"/>
      <c r="D121" s="174"/>
      <c r="E121" s="317"/>
      <c r="F121" s="175"/>
      <c r="G121" s="175"/>
      <c r="H121" s="175"/>
      <c r="I121" s="175"/>
      <c r="J121" s="176"/>
      <c r="K121" s="300">
        <f t="shared" si="4"/>
        <v>0</v>
      </c>
      <c r="L121" s="301">
        <f t="shared" si="5"/>
        <v>0</v>
      </c>
      <c r="M121" s="541"/>
      <c r="N121" s="543"/>
      <c r="O121" s="302" t="s">
        <v>39</v>
      </c>
      <c r="Q121" s="303">
        <f t="shared" si="6"/>
        <v>8</v>
      </c>
      <c r="R121" s="304"/>
      <c r="S121" s="304"/>
      <c r="T121" s="304"/>
      <c r="U121" s="325"/>
      <c r="V121" s="326"/>
      <c r="W121" s="326"/>
      <c r="X121" s="304"/>
      <c r="Y121" s="304"/>
      <c r="Z121" s="305">
        <f t="shared" si="7"/>
        <v>0</v>
      </c>
      <c r="AA121" s="306"/>
      <c r="AB121" s="307"/>
      <c r="AC121" s="307"/>
    </row>
    <row r="122" spans="1:29" ht="15" x14ac:dyDescent="0.25">
      <c r="A122" s="277"/>
      <c r="B122" s="173"/>
      <c r="C122" s="316"/>
      <c r="D122" s="174"/>
      <c r="E122" s="317"/>
      <c r="F122" s="175"/>
      <c r="G122" s="175"/>
      <c r="H122" s="175"/>
      <c r="I122" s="175"/>
      <c r="J122" s="176"/>
      <c r="K122" s="300">
        <f t="shared" si="4"/>
        <v>0</v>
      </c>
      <c r="L122" s="301">
        <f t="shared" si="5"/>
        <v>0</v>
      </c>
      <c r="M122" s="541"/>
      <c r="N122" s="543"/>
      <c r="O122" s="302" t="s">
        <v>39</v>
      </c>
      <c r="Q122" s="303">
        <f t="shared" si="6"/>
        <v>8</v>
      </c>
      <c r="R122" s="304"/>
      <c r="S122" s="304"/>
      <c r="T122" s="304"/>
      <c r="U122" s="325"/>
      <c r="V122" s="326"/>
      <c r="W122" s="326"/>
      <c r="X122" s="304"/>
      <c r="Y122" s="304"/>
      <c r="Z122" s="305">
        <f t="shared" si="7"/>
        <v>0</v>
      </c>
      <c r="AA122" s="306"/>
      <c r="AB122" s="307"/>
      <c r="AC122" s="307"/>
    </row>
    <row r="123" spans="1:29" ht="15" x14ac:dyDescent="0.25">
      <c r="A123" s="277"/>
      <c r="B123" s="173"/>
      <c r="C123" s="316"/>
      <c r="D123" s="174"/>
      <c r="E123" s="317"/>
      <c r="F123" s="175"/>
      <c r="G123" s="175"/>
      <c r="H123" s="175"/>
      <c r="I123" s="175"/>
      <c r="J123" s="176"/>
      <c r="K123" s="300">
        <f t="shared" si="4"/>
        <v>0</v>
      </c>
      <c r="L123" s="301">
        <f t="shared" si="5"/>
        <v>0</v>
      </c>
      <c r="M123" s="541"/>
      <c r="N123" s="543"/>
      <c r="O123" s="302" t="s">
        <v>39</v>
      </c>
      <c r="Q123" s="303">
        <f t="shared" si="6"/>
        <v>8</v>
      </c>
      <c r="R123" s="304"/>
      <c r="S123" s="304"/>
      <c r="T123" s="304"/>
      <c r="U123" s="325"/>
      <c r="V123" s="326"/>
      <c r="W123" s="326"/>
      <c r="X123" s="304"/>
      <c r="Y123" s="304"/>
      <c r="Z123" s="305">
        <f t="shared" si="7"/>
        <v>0</v>
      </c>
      <c r="AA123" s="306"/>
      <c r="AB123" s="307"/>
      <c r="AC123" s="307"/>
    </row>
    <row r="124" spans="1:29" ht="15" x14ac:dyDescent="0.25">
      <c r="A124" s="277"/>
      <c r="B124" s="173"/>
      <c r="C124" s="316"/>
      <c r="D124" s="174"/>
      <c r="E124" s="317"/>
      <c r="F124" s="175"/>
      <c r="G124" s="175"/>
      <c r="H124" s="175"/>
      <c r="I124" s="175"/>
      <c r="J124" s="176"/>
      <c r="K124" s="300">
        <f t="shared" si="4"/>
        <v>0</v>
      </c>
      <c r="L124" s="301">
        <f t="shared" si="5"/>
        <v>0</v>
      </c>
      <c r="M124" s="541"/>
      <c r="N124" s="543"/>
      <c r="O124" s="302" t="s">
        <v>39</v>
      </c>
      <c r="Q124" s="303">
        <f t="shared" si="6"/>
        <v>8</v>
      </c>
      <c r="R124" s="304"/>
      <c r="S124" s="304"/>
      <c r="T124" s="304"/>
      <c r="U124" s="325"/>
      <c r="V124" s="326"/>
      <c r="W124" s="326"/>
      <c r="X124" s="304"/>
      <c r="Y124" s="304"/>
      <c r="Z124" s="305">
        <f t="shared" si="7"/>
        <v>0</v>
      </c>
      <c r="AA124" s="306"/>
      <c r="AB124" s="307"/>
      <c r="AC124" s="307"/>
    </row>
    <row r="125" spans="1:29" ht="15" x14ac:dyDescent="0.25">
      <c r="A125" s="277"/>
      <c r="B125" s="173"/>
      <c r="C125" s="316"/>
      <c r="D125" s="174"/>
      <c r="E125" s="317"/>
      <c r="F125" s="175"/>
      <c r="G125" s="175"/>
      <c r="H125" s="175"/>
      <c r="I125" s="175"/>
      <c r="J125" s="176"/>
      <c r="K125" s="300">
        <f t="shared" si="4"/>
        <v>0</v>
      </c>
      <c r="L125" s="301">
        <f t="shared" si="5"/>
        <v>0</v>
      </c>
      <c r="M125" s="541"/>
      <c r="N125" s="543"/>
      <c r="O125" s="302" t="s">
        <v>39</v>
      </c>
      <c r="Q125" s="303">
        <f t="shared" si="6"/>
        <v>8</v>
      </c>
      <c r="R125" s="304"/>
      <c r="S125" s="304"/>
      <c r="T125" s="304"/>
      <c r="U125" s="325"/>
      <c r="V125" s="326"/>
      <c r="W125" s="326"/>
      <c r="X125" s="304"/>
      <c r="Y125" s="304"/>
      <c r="Z125" s="305">
        <f t="shared" si="7"/>
        <v>0</v>
      </c>
      <c r="AA125" s="306"/>
      <c r="AB125" s="307"/>
      <c r="AC125" s="307"/>
    </row>
    <row r="126" spans="1:29" ht="15" x14ac:dyDescent="0.25">
      <c r="A126" s="277"/>
      <c r="B126" s="173"/>
      <c r="C126" s="316"/>
      <c r="D126" s="174"/>
      <c r="E126" s="317"/>
      <c r="F126" s="175"/>
      <c r="G126" s="175"/>
      <c r="H126" s="175"/>
      <c r="I126" s="175"/>
      <c r="J126" s="176"/>
      <c r="K126" s="300">
        <f t="shared" si="4"/>
        <v>0</v>
      </c>
      <c r="L126" s="301">
        <f t="shared" si="5"/>
        <v>0</v>
      </c>
      <c r="M126" s="541"/>
      <c r="N126" s="543"/>
      <c r="O126" s="302" t="s">
        <v>39</v>
      </c>
      <c r="Q126" s="303">
        <f t="shared" si="6"/>
        <v>8</v>
      </c>
      <c r="R126" s="304"/>
      <c r="S126" s="304"/>
      <c r="T126" s="304"/>
      <c r="U126" s="325"/>
      <c r="V126" s="326"/>
      <c r="W126" s="326"/>
      <c r="X126" s="304"/>
      <c r="Y126" s="304"/>
      <c r="Z126" s="305">
        <f t="shared" si="7"/>
        <v>0</v>
      </c>
      <c r="AA126" s="306"/>
      <c r="AB126" s="307"/>
      <c r="AC126" s="307"/>
    </row>
    <row r="127" spans="1:29" ht="15" x14ac:dyDescent="0.25">
      <c r="A127" s="277"/>
      <c r="B127" s="173"/>
      <c r="C127" s="316"/>
      <c r="D127" s="174"/>
      <c r="E127" s="317"/>
      <c r="F127" s="175"/>
      <c r="G127" s="175"/>
      <c r="H127" s="175"/>
      <c r="I127" s="175"/>
      <c r="J127" s="176"/>
      <c r="K127" s="300">
        <f t="shared" si="4"/>
        <v>0</v>
      </c>
      <c r="L127" s="301">
        <f t="shared" si="5"/>
        <v>0</v>
      </c>
      <c r="M127" s="541"/>
      <c r="N127" s="543"/>
      <c r="O127" s="302" t="s">
        <v>39</v>
      </c>
      <c r="Q127" s="303">
        <f t="shared" si="6"/>
        <v>8</v>
      </c>
      <c r="R127" s="304"/>
      <c r="S127" s="304"/>
      <c r="T127" s="304"/>
      <c r="U127" s="325"/>
      <c r="V127" s="326"/>
      <c r="W127" s="326"/>
      <c r="X127" s="304"/>
      <c r="Y127" s="304"/>
      <c r="Z127" s="305">
        <f t="shared" si="7"/>
        <v>0</v>
      </c>
      <c r="AA127" s="306"/>
      <c r="AB127" s="307"/>
      <c r="AC127" s="307"/>
    </row>
    <row r="128" spans="1:29" ht="15" x14ac:dyDescent="0.25">
      <c r="A128" s="277"/>
      <c r="B128" s="173"/>
      <c r="C128" s="316"/>
      <c r="D128" s="174"/>
      <c r="E128" s="317"/>
      <c r="F128" s="175"/>
      <c r="G128" s="175"/>
      <c r="H128" s="175"/>
      <c r="I128" s="175"/>
      <c r="J128" s="176"/>
      <c r="K128" s="300">
        <f t="shared" si="4"/>
        <v>0</v>
      </c>
      <c r="L128" s="301">
        <f t="shared" si="5"/>
        <v>0</v>
      </c>
      <c r="M128" s="541"/>
      <c r="N128" s="542"/>
      <c r="O128" s="302" t="s">
        <v>39</v>
      </c>
      <c r="Q128" s="303">
        <f t="shared" si="6"/>
        <v>8</v>
      </c>
      <c r="R128" s="304"/>
      <c r="S128" s="304"/>
      <c r="T128" s="304"/>
      <c r="U128" s="325"/>
      <c r="V128" s="326"/>
      <c r="W128" s="326"/>
      <c r="X128" s="304"/>
      <c r="Y128" s="304"/>
      <c r="Z128" s="305">
        <f t="shared" si="7"/>
        <v>0</v>
      </c>
      <c r="AA128" s="306"/>
      <c r="AB128" s="307"/>
      <c r="AC128" s="307"/>
    </row>
    <row r="129" spans="1:29" ht="15" x14ac:dyDescent="0.25">
      <c r="A129" s="277"/>
      <c r="B129" s="173"/>
      <c r="C129" s="316"/>
      <c r="D129" s="174"/>
      <c r="E129" s="317"/>
      <c r="F129" s="175"/>
      <c r="G129" s="175"/>
      <c r="H129" s="175"/>
      <c r="I129" s="175"/>
      <c r="J129" s="176"/>
      <c r="K129" s="300">
        <f t="shared" si="4"/>
        <v>0</v>
      </c>
      <c r="L129" s="301">
        <f t="shared" si="5"/>
        <v>0</v>
      </c>
      <c r="M129" s="541"/>
      <c r="N129" s="542"/>
      <c r="O129" s="302" t="s">
        <v>39</v>
      </c>
      <c r="Q129" s="303">
        <f t="shared" si="6"/>
        <v>8</v>
      </c>
      <c r="R129" s="304"/>
      <c r="S129" s="304"/>
      <c r="T129" s="304"/>
      <c r="U129" s="325"/>
      <c r="V129" s="326"/>
      <c r="W129" s="326"/>
      <c r="X129" s="304"/>
      <c r="Y129" s="304"/>
      <c r="Z129" s="305">
        <f t="shared" si="7"/>
        <v>0</v>
      </c>
      <c r="AA129" s="306"/>
      <c r="AB129" s="307"/>
      <c r="AC129" s="307"/>
    </row>
    <row r="130" spans="1:29" ht="15" x14ac:dyDescent="0.25">
      <c r="A130" s="277"/>
      <c r="B130" s="173"/>
      <c r="C130" s="316"/>
      <c r="D130" s="174"/>
      <c r="E130" s="317"/>
      <c r="F130" s="175"/>
      <c r="G130" s="175"/>
      <c r="H130" s="175"/>
      <c r="I130" s="175"/>
      <c r="J130" s="176"/>
      <c r="K130" s="300">
        <f t="shared" si="4"/>
        <v>0</v>
      </c>
      <c r="L130" s="301">
        <f t="shared" si="5"/>
        <v>0</v>
      </c>
      <c r="M130" s="541"/>
      <c r="N130" s="542"/>
      <c r="O130" s="302" t="s">
        <v>39</v>
      </c>
      <c r="Q130" s="303">
        <f t="shared" si="6"/>
        <v>8</v>
      </c>
      <c r="R130" s="304"/>
      <c r="S130" s="304"/>
      <c r="T130" s="304"/>
      <c r="U130" s="325"/>
      <c r="V130" s="326"/>
      <c r="W130" s="326"/>
      <c r="X130" s="304"/>
      <c r="Y130" s="304"/>
      <c r="Z130" s="305">
        <f t="shared" si="7"/>
        <v>0</v>
      </c>
      <c r="AA130" s="306"/>
      <c r="AB130" s="307"/>
      <c r="AC130" s="307"/>
    </row>
    <row r="131" spans="1:29" ht="15" x14ac:dyDescent="0.25">
      <c r="A131" s="277"/>
      <c r="B131" s="173"/>
      <c r="C131" s="316"/>
      <c r="D131" s="174"/>
      <c r="E131" s="317"/>
      <c r="F131" s="175"/>
      <c r="G131" s="175"/>
      <c r="H131" s="175"/>
      <c r="I131" s="175"/>
      <c r="J131" s="176"/>
      <c r="K131" s="300">
        <f t="shared" si="4"/>
        <v>0</v>
      </c>
      <c r="L131" s="301">
        <f t="shared" si="5"/>
        <v>0</v>
      </c>
      <c r="M131" s="541"/>
      <c r="N131" s="542"/>
      <c r="O131" s="302" t="s">
        <v>39</v>
      </c>
      <c r="Q131" s="303">
        <f t="shared" si="6"/>
        <v>8</v>
      </c>
      <c r="R131" s="304"/>
      <c r="S131" s="304"/>
      <c r="T131" s="304"/>
      <c r="U131" s="325"/>
      <c r="V131" s="326"/>
      <c r="W131" s="326"/>
      <c r="X131" s="304"/>
      <c r="Y131" s="304"/>
      <c r="Z131" s="305">
        <f t="shared" si="7"/>
        <v>0</v>
      </c>
      <c r="AA131" s="306"/>
      <c r="AB131" s="307"/>
      <c r="AC131" s="307"/>
    </row>
    <row r="132" spans="1:29" ht="15" x14ac:dyDescent="0.25">
      <c r="A132" s="277"/>
      <c r="B132" s="173"/>
      <c r="C132" s="316"/>
      <c r="D132" s="174"/>
      <c r="E132" s="317"/>
      <c r="F132" s="175"/>
      <c r="G132" s="175"/>
      <c r="H132" s="175"/>
      <c r="I132" s="175"/>
      <c r="J132" s="176"/>
      <c r="K132" s="300">
        <f t="shared" si="4"/>
        <v>0</v>
      </c>
      <c r="L132" s="301">
        <f t="shared" si="5"/>
        <v>0</v>
      </c>
      <c r="M132" s="541"/>
      <c r="N132" s="542"/>
      <c r="O132" s="302" t="s">
        <v>39</v>
      </c>
      <c r="Q132" s="303">
        <f t="shared" si="6"/>
        <v>8</v>
      </c>
      <c r="R132" s="304"/>
      <c r="S132" s="304"/>
      <c r="T132" s="304"/>
      <c r="U132" s="325"/>
      <c r="V132" s="326"/>
      <c r="W132" s="326"/>
      <c r="X132" s="304"/>
      <c r="Y132" s="304"/>
      <c r="Z132" s="305">
        <f t="shared" si="7"/>
        <v>0</v>
      </c>
      <c r="AA132" s="306"/>
      <c r="AB132" s="307"/>
      <c r="AC132" s="307"/>
    </row>
    <row r="133" spans="1:29" ht="15" x14ac:dyDescent="0.25">
      <c r="A133" s="277"/>
      <c r="B133" s="173"/>
      <c r="C133" s="316"/>
      <c r="D133" s="174"/>
      <c r="E133" s="317"/>
      <c r="F133" s="175"/>
      <c r="G133" s="175"/>
      <c r="H133" s="175"/>
      <c r="I133" s="175"/>
      <c r="J133" s="176"/>
      <c r="K133" s="300">
        <f t="shared" si="4"/>
        <v>0</v>
      </c>
      <c r="L133" s="301">
        <f t="shared" si="5"/>
        <v>0</v>
      </c>
      <c r="M133" s="541"/>
      <c r="N133" s="542"/>
      <c r="O133" s="302" t="s">
        <v>39</v>
      </c>
      <c r="Q133" s="303">
        <f t="shared" si="6"/>
        <v>8</v>
      </c>
      <c r="R133" s="304"/>
      <c r="S133" s="304"/>
      <c r="T133" s="304"/>
      <c r="U133" s="325"/>
      <c r="V133" s="326"/>
      <c r="W133" s="326"/>
      <c r="X133" s="304"/>
      <c r="Y133" s="304"/>
      <c r="Z133" s="305">
        <f t="shared" si="7"/>
        <v>0</v>
      </c>
      <c r="AA133" s="306"/>
      <c r="AB133" s="307"/>
      <c r="AC133" s="307"/>
    </row>
    <row r="134" spans="1:29" ht="15" x14ac:dyDescent="0.25">
      <c r="A134" s="277"/>
      <c r="B134" s="173"/>
      <c r="C134" s="316"/>
      <c r="D134" s="174"/>
      <c r="E134" s="317"/>
      <c r="F134" s="175"/>
      <c r="G134" s="175"/>
      <c r="H134" s="175"/>
      <c r="I134" s="175"/>
      <c r="J134" s="176"/>
      <c r="K134" s="300">
        <f t="shared" si="4"/>
        <v>0</v>
      </c>
      <c r="L134" s="301">
        <f t="shared" si="5"/>
        <v>0</v>
      </c>
      <c r="M134" s="541"/>
      <c r="N134" s="542"/>
      <c r="O134" s="302" t="s">
        <v>39</v>
      </c>
      <c r="Q134" s="303">
        <f t="shared" si="6"/>
        <v>8</v>
      </c>
      <c r="R134" s="304"/>
      <c r="S134" s="304"/>
      <c r="T134" s="304"/>
      <c r="U134" s="325"/>
      <c r="V134" s="326"/>
      <c r="W134" s="326"/>
      <c r="X134" s="304"/>
      <c r="Y134" s="304"/>
      <c r="Z134" s="305">
        <f t="shared" si="7"/>
        <v>0</v>
      </c>
      <c r="AA134" s="306"/>
      <c r="AB134" s="307"/>
      <c r="AC134" s="307"/>
    </row>
    <row r="135" spans="1:29" ht="15" x14ac:dyDescent="0.25">
      <c r="A135" s="277"/>
      <c r="B135" s="173"/>
      <c r="C135" s="316"/>
      <c r="D135" s="174"/>
      <c r="E135" s="317"/>
      <c r="F135" s="175"/>
      <c r="G135" s="175"/>
      <c r="H135" s="175"/>
      <c r="I135" s="175"/>
      <c r="J135" s="176"/>
      <c r="K135" s="300">
        <f t="shared" si="4"/>
        <v>0</v>
      </c>
      <c r="L135" s="301">
        <f t="shared" si="5"/>
        <v>0</v>
      </c>
      <c r="M135" s="541"/>
      <c r="N135" s="542"/>
      <c r="O135" s="302" t="s">
        <v>39</v>
      </c>
      <c r="Q135" s="303">
        <f t="shared" si="6"/>
        <v>8</v>
      </c>
      <c r="R135" s="304"/>
      <c r="S135" s="304"/>
      <c r="T135" s="304"/>
      <c r="U135" s="325"/>
      <c r="V135" s="326"/>
      <c r="W135" s="326"/>
      <c r="X135" s="304"/>
      <c r="Y135" s="304"/>
      <c r="Z135" s="305">
        <f t="shared" si="7"/>
        <v>0</v>
      </c>
      <c r="AA135" s="306"/>
      <c r="AB135" s="307"/>
      <c r="AC135" s="307"/>
    </row>
    <row r="136" spans="1:29" ht="15" x14ac:dyDescent="0.25">
      <c r="A136" s="277"/>
      <c r="B136" s="173"/>
      <c r="C136" s="316"/>
      <c r="D136" s="174"/>
      <c r="E136" s="317"/>
      <c r="F136" s="175"/>
      <c r="G136" s="175"/>
      <c r="H136" s="175"/>
      <c r="I136" s="175"/>
      <c r="J136" s="176"/>
      <c r="K136" s="300">
        <f t="shared" ref="K136:K141" si="8">(F136+I136)*J136</f>
        <v>0</v>
      </c>
      <c r="L136" s="301">
        <f t="shared" ref="L136:L141" si="9">IF(F136&lt;=$J$4,K136,($J$4+0.35*$J$4)*J136)</f>
        <v>0</v>
      </c>
      <c r="M136" s="541"/>
      <c r="N136" s="542"/>
      <c r="O136" s="302" t="s">
        <v>39</v>
      </c>
      <c r="Q136" s="303">
        <f t="shared" ref="Q136:Q141" si="10">COUNTIF(R136:Y136,"")</f>
        <v>8</v>
      </c>
      <c r="R136" s="304"/>
      <c r="S136" s="304"/>
      <c r="T136" s="304"/>
      <c r="U136" s="325"/>
      <c r="V136" s="326"/>
      <c r="W136" s="326"/>
      <c r="X136" s="304"/>
      <c r="Y136" s="304"/>
      <c r="Z136" s="305">
        <f t="shared" ref="Z136:Z141" si="11">IF(Q136=8,L136,"")</f>
        <v>0</v>
      </c>
      <c r="AA136" s="306"/>
      <c r="AB136" s="307"/>
      <c r="AC136" s="307"/>
    </row>
    <row r="137" spans="1:29" ht="15" x14ac:dyDescent="0.25">
      <c r="A137" s="277"/>
      <c r="B137" s="173"/>
      <c r="C137" s="316"/>
      <c r="D137" s="174"/>
      <c r="E137" s="317"/>
      <c r="F137" s="175"/>
      <c r="G137" s="175"/>
      <c r="H137" s="175"/>
      <c r="I137" s="175"/>
      <c r="J137" s="176"/>
      <c r="K137" s="300">
        <f t="shared" si="8"/>
        <v>0</v>
      </c>
      <c r="L137" s="301">
        <f t="shared" si="9"/>
        <v>0</v>
      </c>
      <c r="M137" s="541"/>
      <c r="N137" s="542"/>
      <c r="O137" s="302" t="s">
        <v>39</v>
      </c>
      <c r="Q137" s="303">
        <f t="shared" si="10"/>
        <v>8</v>
      </c>
      <c r="R137" s="304"/>
      <c r="S137" s="304"/>
      <c r="T137" s="304"/>
      <c r="U137" s="325"/>
      <c r="V137" s="326"/>
      <c r="W137" s="326"/>
      <c r="X137" s="304"/>
      <c r="Y137" s="304"/>
      <c r="Z137" s="305">
        <f t="shared" si="11"/>
        <v>0</v>
      </c>
      <c r="AA137" s="306"/>
      <c r="AB137" s="307"/>
      <c r="AC137" s="307"/>
    </row>
    <row r="138" spans="1:29" ht="15" x14ac:dyDescent="0.25">
      <c r="A138" s="277"/>
      <c r="B138" s="173"/>
      <c r="C138" s="316"/>
      <c r="D138" s="174"/>
      <c r="E138" s="317"/>
      <c r="F138" s="175"/>
      <c r="G138" s="175"/>
      <c r="H138" s="175"/>
      <c r="I138" s="175"/>
      <c r="J138" s="176"/>
      <c r="K138" s="300">
        <f t="shared" si="8"/>
        <v>0</v>
      </c>
      <c r="L138" s="301">
        <f t="shared" si="9"/>
        <v>0</v>
      </c>
      <c r="M138" s="541"/>
      <c r="N138" s="542"/>
      <c r="O138" s="302" t="s">
        <v>39</v>
      </c>
      <c r="Q138" s="303">
        <f t="shared" si="10"/>
        <v>8</v>
      </c>
      <c r="R138" s="304"/>
      <c r="S138" s="304"/>
      <c r="T138" s="304"/>
      <c r="U138" s="325"/>
      <c r="V138" s="326"/>
      <c r="W138" s="326"/>
      <c r="X138" s="304"/>
      <c r="Y138" s="304"/>
      <c r="Z138" s="305">
        <f t="shared" si="11"/>
        <v>0</v>
      </c>
      <c r="AA138" s="306"/>
      <c r="AB138" s="307"/>
      <c r="AC138" s="307"/>
    </row>
    <row r="139" spans="1:29" ht="15" x14ac:dyDescent="0.25">
      <c r="A139" s="277"/>
      <c r="B139" s="173"/>
      <c r="C139" s="316"/>
      <c r="D139" s="174"/>
      <c r="E139" s="317"/>
      <c r="F139" s="175"/>
      <c r="G139" s="175"/>
      <c r="H139" s="175"/>
      <c r="I139" s="175"/>
      <c r="J139" s="176"/>
      <c r="K139" s="300">
        <f t="shared" si="8"/>
        <v>0</v>
      </c>
      <c r="L139" s="301">
        <f t="shared" si="9"/>
        <v>0</v>
      </c>
      <c r="M139" s="541"/>
      <c r="N139" s="542"/>
      <c r="O139" s="302" t="s">
        <v>39</v>
      </c>
      <c r="Q139" s="303">
        <f t="shared" si="10"/>
        <v>8</v>
      </c>
      <c r="R139" s="304"/>
      <c r="S139" s="304"/>
      <c r="T139" s="304"/>
      <c r="U139" s="325"/>
      <c r="V139" s="326"/>
      <c r="W139" s="326"/>
      <c r="X139" s="304"/>
      <c r="Y139" s="304"/>
      <c r="Z139" s="305">
        <f t="shared" si="11"/>
        <v>0</v>
      </c>
      <c r="AA139" s="306"/>
      <c r="AB139" s="307"/>
      <c r="AC139" s="307"/>
    </row>
    <row r="140" spans="1:29" ht="15" x14ac:dyDescent="0.25">
      <c r="A140" s="277"/>
      <c r="B140" s="173"/>
      <c r="C140" s="316"/>
      <c r="D140" s="174"/>
      <c r="E140" s="317"/>
      <c r="F140" s="175"/>
      <c r="G140" s="175"/>
      <c r="H140" s="175"/>
      <c r="I140" s="175"/>
      <c r="J140" s="176"/>
      <c r="K140" s="300">
        <f t="shared" si="8"/>
        <v>0</v>
      </c>
      <c r="L140" s="301">
        <f t="shared" si="9"/>
        <v>0</v>
      </c>
      <c r="M140" s="541"/>
      <c r="N140" s="543"/>
      <c r="O140" s="302" t="s">
        <v>39</v>
      </c>
      <c r="Q140" s="303">
        <f t="shared" si="10"/>
        <v>8</v>
      </c>
      <c r="R140" s="304"/>
      <c r="S140" s="304"/>
      <c r="T140" s="304"/>
      <c r="U140" s="325"/>
      <c r="V140" s="326"/>
      <c r="W140" s="326"/>
      <c r="X140" s="304"/>
      <c r="Y140" s="304"/>
      <c r="Z140" s="305">
        <f t="shared" si="11"/>
        <v>0</v>
      </c>
      <c r="AA140" s="306"/>
      <c r="AB140" s="307"/>
      <c r="AC140" s="307"/>
    </row>
    <row r="141" spans="1:29" ht="15.75" thickBot="1" x14ac:dyDescent="0.3">
      <c r="A141" s="277"/>
      <c r="B141" s="173"/>
      <c r="C141" s="316"/>
      <c r="D141" s="174"/>
      <c r="E141" s="317"/>
      <c r="F141" s="175"/>
      <c r="G141" s="175"/>
      <c r="H141" s="175"/>
      <c r="I141" s="175"/>
      <c r="J141" s="176"/>
      <c r="K141" s="300">
        <f t="shared" si="8"/>
        <v>0</v>
      </c>
      <c r="L141" s="301">
        <f t="shared" si="9"/>
        <v>0</v>
      </c>
      <c r="M141" s="541"/>
      <c r="N141" s="544"/>
      <c r="O141" s="302" t="s">
        <v>39</v>
      </c>
      <c r="Q141" s="303">
        <f t="shared" si="10"/>
        <v>8</v>
      </c>
      <c r="R141" s="304"/>
      <c r="S141" s="304"/>
      <c r="T141" s="304"/>
      <c r="U141" s="325"/>
      <c r="V141" s="326"/>
      <c r="W141" s="326"/>
      <c r="X141" s="304"/>
      <c r="Y141" s="304"/>
      <c r="Z141" s="305">
        <f t="shared" si="11"/>
        <v>0</v>
      </c>
      <c r="AA141" s="306"/>
      <c r="AB141" s="307"/>
      <c r="AC141" s="307"/>
    </row>
    <row r="142" spans="1:29" ht="16.5" customHeight="1" x14ac:dyDescent="0.25">
      <c r="A142" s="277"/>
      <c r="B142" s="708" t="s">
        <v>76</v>
      </c>
      <c r="C142" s="709"/>
      <c r="D142" s="709"/>
      <c r="E142" s="709"/>
      <c r="F142" s="709"/>
      <c r="G142" s="709"/>
      <c r="H142" s="709"/>
      <c r="I142" s="709"/>
      <c r="J142" s="710"/>
      <c r="K142" s="308">
        <f>SUM(K7:K141)</f>
        <v>0</v>
      </c>
      <c r="L142" s="308">
        <f>SUM(L7:L141)</f>
        <v>0</v>
      </c>
      <c r="M142" s="320">
        <f>SUM(M7:M141)</f>
        <v>0</v>
      </c>
      <c r="N142" s="309"/>
      <c r="O142" s="310"/>
      <c r="P142" s="311"/>
      <c r="Q142" s="312"/>
      <c r="R142" s="711" t="s">
        <v>167</v>
      </c>
      <c r="S142" s="712"/>
      <c r="T142" s="712"/>
      <c r="U142" s="712"/>
      <c r="V142" s="712"/>
      <c r="W142" s="712"/>
      <c r="X142" s="712"/>
      <c r="Y142" s="713"/>
      <c r="Z142" s="313">
        <f>SUM(Z7:Z141)</f>
        <v>0</v>
      </c>
      <c r="AA142" s="314" t="s">
        <v>14</v>
      </c>
      <c r="AB142" s="313">
        <f>SUM(AB7:AB141)</f>
        <v>0</v>
      </c>
      <c r="AC142" s="313">
        <f>SUM(AC7:AC141)</f>
        <v>0</v>
      </c>
    </row>
    <row r="143" spans="1:29" s="171" customFormat="1" ht="18.75" customHeight="1" x14ac:dyDescent="0.25">
      <c r="A143" s="277"/>
      <c r="B143" s="277"/>
      <c r="C143" s="277"/>
      <c r="D143" s="277"/>
      <c r="E143" s="277"/>
      <c r="F143" s="277"/>
      <c r="G143" s="277"/>
      <c r="H143" s="277"/>
      <c r="I143" s="277"/>
      <c r="J143" s="277"/>
      <c r="K143" s="277"/>
      <c r="L143" s="277"/>
      <c r="M143" s="277"/>
      <c r="N143" s="277"/>
      <c r="O143" s="277"/>
      <c r="V143" s="32"/>
      <c r="W143" s="32"/>
    </row>
    <row r="144" spans="1:29" s="171" customFormat="1" ht="19.5" customHeight="1" x14ac:dyDescent="0.25">
      <c r="A144" s="277"/>
      <c r="B144" s="277"/>
      <c r="C144" s="277"/>
      <c r="D144" s="277"/>
      <c r="E144" s="277"/>
      <c r="F144" s="277"/>
      <c r="G144" s="277"/>
      <c r="H144" s="277"/>
      <c r="I144" s="277"/>
      <c r="J144" s="277"/>
      <c r="K144" s="277"/>
      <c r="L144" s="277"/>
      <c r="M144" s="277"/>
      <c r="N144" s="277"/>
      <c r="O144" s="277"/>
      <c r="V144" s="32"/>
      <c r="W144" s="32"/>
    </row>
    <row r="145" spans="1:23" s="171" customFormat="1" ht="18.75" customHeight="1" x14ac:dyDescent="0.25">
      <c r="A145" s="277"/>
      <c r="B145" s="277"/>
      <c r="C145" s="315" t="s">
        <v>39</v>
      </c>
      <c r="D145" s="277"/>
      <c r="E145" s="277"/>
      <c r="F145" s="277"/>
      <c r="G145" s="277"/>
      <c r="H145" s="277"/>
      <c r="I145" s="277"/>
      <c r="J145" s="310"/>
      <c r="K145" s="310">
        <v>0</v>
      </c>
      <c r="L145" s="277"/>
      <c r="M145" s="277"/>
      <c r="N145" s="277"/>
      <c r="O145" s="277"/>
      <c r="V145" s="32"/>
      <c r="W145" s="32"/>
    </row>
    <row r="146" spans="1:23" s="171" customFormat="1" ht="15.75" x14ac:dyDescent="0.25">
      <c r="C146" s="177" t="s">
        <v>703</v>
      </c>
      <c r="I146" s="178" t="s">
        <v>62</v>
      </c>
      <c r="J146" s="179"/>
      <c r="V146" s="32"/>
      <c r="W146" s="32"/>
    </row>
    <row r="147" spans="1:23" s="171" customFormat="1" ht="15.75" x14ac:dyDescent="0.25">
      <c r="C147" s="177" t="s">
        <v>704</v>
      </c>
      <c r="I147" s="178"/>
      <c r="J147" s="179"/>
      <c r="V147" s="32"/>
      <c r="W147" s="32"/>
    </row>
    <row r="148" spans="1:23" s="171" customFormat="1" ht="15.75" x14ac:dyDescent="0.25">
      <c r="C148" s="177"/>
      <c r="V148" s="32"/>
      <c r="W148" s="32"/>
    </row>
    <row r="149" spans="1:23" s="171" customFormat="1" ht="15" x14ac:dyDescent="0.25">
      <c r="C149" s="178">
        <v>0</v>
      </c>
      <c r="V149" s="32"/>
      <c r="W149" s="32"/>
    </row>
    <row r="150" spans="1:23" s="171" customFormat="1" ht="15" x14ac:dyDescent="0.25">
      <c r="C150" s="178">
        <v>1</v>
      </c>
      <c r="V150" s="32"/>
      <c r="W150" s="32"/>
    </row>
    <row r="151" spans="1:23" s="171" customFormat="1" ht="15" x14ac:dyDescent="0.25">
      <c r="V151" s="32"/>
      <c r="W151" s="32"/>
    </row>
    <row r="152" spans="1:23" s="171" customFormat="1" ht="15" x14ac:dyDescent="0.25">
      <c r="V152" s="32"/>
      <c r="W152" s="32"/>
    </row>
    <row r="153" spans="1:23" s="171" customFormat="1" ht="15" x14ac:dyDescent="0.25">
      <c r="V153" s="32"/>
      <c r="W153" s="32"/>
    </row>
    <row r="154" spans="1:23" s="171" customFormat="1" ht="15" x14ac:dyDescent="0.25">
      <c r="V154" s="32"/>
      <c r="W154" s="32"/>
    </row>
    <row r="155" spans="1:23" s="171" customFormat="1" ht="15" x14ac:dyDescent="0.25">
      <c r="V155" s="32"/>
      <c r="W155" s="32"/>
    </row>
    <row r="156" spans="1:23" s="171" customFormat="1" ht="15" x14ac:dyDescent="0.25">
      <c r="V156" s="32"/>
      <c r="W156" s="32"/>
    </row>
    <row r="157" spans="1:23" s="171" customFormat="1" ht="15" x14ac:dyDescent="0.25">
      <c r="V157" s="32"/>
      <c r="W157" s="32"/>
    </row>
    <row r="158" spans="1:23" s="171" customFormat="1" ht="15" x14ac:dyDescent="0.25">
      <c r="V158" s="32"/>
      <c r="W158" s="32"/>
    </row>
    <row r="159" spans="1:23" s="171" customFormat="1" ht="15" x14ac:dyDescent="0.25">
      <c r="V159" s="32"/>
      <c r="W159" s="32"/>
    </row>
    <row r="160" spans="1:23" s="171" customFormat="1" ht="15" x14ac:dyDescent="0.25">
      <c r="V160" s="32"/>
      <c r="W160" s="32"/>
    </row>
    <row r="161" spans="22:23" s="171" customFormat="1" ht="15" x14ac:dyDescent="0.25">
      <c r="V161" s="32"/>
      <c r="W161" s="32"/>
    </row>
    <row r="162" spans="22:23" s="171" customFormat="1" ht="15" x14ac:dyDescent="0.25">
      <c r="V162" s="32"/>
      <c r="W162" s="32"/>
    </row>
    <row r="163" spans="22:23" s="171" customFormat="1" ht="15" x14ac:dyDescent="0.25">
      <c r="V163" s="32"/>
      <c r="W163" s="32"/>
    </row>
    <row r="164" spans="22:23" s="171" customFormat="1" ht="15" x14ac:dyDescent="0.25">
      <c r="V164" s="32"/>
      <c r="W164" s="32"/>
    </row>
    <row r="165" spans="22:23" s="171" customFormat="1" ht="15" x14ac:dyDescent="0.25">
      <c r="V165" s="32"/>
      <c r="W165" s="32"/>
    </row>
    <row r="166" spans="22:23" s="171" customFormat="1" ht="15" x14ac:dyDescent="0.25">
      <c r="V166" s="32"/>
      <c r="W166" s="32"/>
    </row>
    <row r="167" spans="22:23" s="171" customFormat="1" ht="15" x14ac:dyDescent="0.25">
      <c r="V167" s="32"/>
      <c r="W167" s="32"/>
    </row>
    <row r="168" spans="22:23" s="171" customFormat="1" ht="15" x14ac:dyDescent="0.25">
      <c r="V168" s="32"/>
      <c r="W168" s="32"/>
    </row>
    <row r="169" spans="22:23" s="171" customFormat="1" ht="15" x14ac:dyDescent="0.25">
      <c r="V169" s="32"/>
      <c r="W169" s="32"/>
    </row>
    <row r="170" spans="22:23" s="171" customFormat="1" ht="15" x14ac:dyDescent="0.25">
      <c r="V170" s="32"/>
      <c r="W170" s="32"/>
    </row>
    <row r="171" spans="22:23" s="171" customFormat="1" ht="15" x14ac:dyDescent="0.25">
      <c r="V171" s="32"/>
      <c r="W171" s="32"/>
    </row>
    <row r="172" spans="22:23" s="171" customFormat="1" ht="15" x14ac:dyDescent="0.25">
      <c r="V172" s="32"/>
      <c r="W172" s="32"/>
    </row>
    <row r="173" spans="22:23" s="171" customFormat="1" ht="15" x14ac:dyDescent="0.25">
      <c r="V173" s="32"/>
      <c r="W173" s="32"/>
    </row>
    <row r="174" spans="22:23" s="171" customFormat="1" ht="15" x14ac:dyDescent="0.25">
      <c r="V174" s="32"/>
      <c r="W174" s="32"/>
    </row>
    <row r="175" spans="22:23" s="171" customFormat="1" ht="15" x14ac:dyDescent="0.25">
      <c r="V175" s="32"/>
      <c r="W175" s="32"/>
    </row>
    <row r="176" spans="22:23" s="171" customFormat="1" ht="15" x14ac:dyDescent="0.25">
      <c r="V176" s="32"/>
      <c r="W176" s="32"/>
    </row>
    <row r="177" spans="22:23" s="171" customFormat="1" ht="15" x14ac:dyDescent="0.25">
      <c r="V177" s="32"/>
      <c r="W177" s="32"/>
    </row>
    <row r="178" spans="22:23" s="171" customFormat="1" ht="15" x14ac:dyDescent="0.25">
      <c r="V178" s="32"/>
      <c r="W178" s="32"/>
    </row>
    <row r="179" spans="22:23" s="171" customFormat="1" ht="15" x14ac:dyDescent="0.25">
      <c r="V179" s="32"/>
      <c r="W179" s="32"/>
    </row>
    <row r="180" spans="22:23" s="171" customFormat="1" ht="15" x14ac:dyDescent="0.25">
      <c r="V180" s="32"/>
      <c r="W180" s="32"/>
    </row>
    <row r="181" spans="22:23" s="171" customFormat="1" ht="15" x14ac:dyDescent="0.25">
      <c r="V181" s="32"/>
      <c r="W181" s="32"/>
    </row>
    <row r="182" spans="22:23" s="171" customFormat="1" ht="15" x14ac:dyDescent="0.25">
      <c r="V182" s="32"/>
      <c r="W182" s="32"/>
    </row>
    <row r="183" spans="22:23" s="171" customFormat="1" ht="15" x14ac:dyDescent="0.25">
      <c r="V183" s="32"/>
      <c r="W183" s="32"/>
    </row>
    <row r="184" spans="22:23" s="171" customFormat="1" ht="15" x14ac:dyDescent="0.25">
      <c r="V184" s="32"/>
      <c r="W184" s="32"/>
    </row>
    <row r="185" spans="22:23" s="171" customFormat="1" ht="15" x14ac:dyDescent="0.25">
      <c r="V185" s="32"/>
      <c r="W185" s="32"/>
    </row>
    <row r="186" spans="22:23" s="171" customFormat="1" ht="15" x14ac:dyDescent="0.25">
      <c r="V186" s="32"/>
      <c r="W186" s="32"/>
    </row>
    <row r="187" spans="22:23" s="171" customFormat="1" ht="15" x14ac:dyDescent="0.25">
      <c r="V187" s="32"/>
      <c r="W187" s="32"/>
    </row>
    <row r="188" spans="22:23" s="171" customFormat="1" ht="15" x14ac:dyDescent="0.25">
      <c r="V188" s="32"/>
      <c r="W188" s="32"/>
    </row>
    <row r="189" spans="22:23" s="171" customFormat="1" ht="15" x14ac:dyDescent="0.25">
      <c r="V189" s="32"/>
      <c r="W189" s="32"/>
    </row>
    <row r="190" spans="22:23" s="171" customFormat="1" ht="15" x14ac:dyDescent="0.25">
      <c r="V190" s="32"/>
      <c r="W190" s="32"/>
    </row>
    <row r="191" spans="22:23" s="171" customFormat="1" ht="15" x14ac:dyDescent="0.25">
      <c r="V191" s="32"/>
      <c r="W191" s="32"/>
    </row>
    <row r="192" spans="22:23" s="171" customFormat="1" ht="15" x14ac:dyDescent="0.25">
      <c r="V192" s="32"/>
      <c r="W192" s="32"/>
    </row>
    <row r="193" spans="22:23" s="171" customFormat="1" ht="15" x14ac:dyDescent="0.25">
      <c r="V193" s="32"/>
      <c r="W193" s="32"/>
    </row>
    <row r="194" spans="22:23" s="171" customFormat="1" ht="15" x14ac:dyDescent="0.25">
      <c r="V194" s="32"/>
      <c r="W194" s="32"/>
    </row>
    <row r="195" spans="22:23" s="171" customFormat="1" ht="15" x14ac:dyDescent="0.25">
      <c r="V195" s="32"/>
      <c r="W195" s="32"/>
    </row>
    <row r="196" spans="22:23" s="171" customFormat="1" ht="15" x14ac:dyDescent="0.25">
      <c r="V196" s="32"/>
      <c r="W196" s="32"/>
    </row>
    <row r="197" spans="22:23" ht="15" x14ac:dyDescent="0.25">
      <c r="V197" s="32"/>
      <c r="W197" s="32"/>
    </row>
    <row r="198" spans="22:23" ht="15" x14ac:dyDescent="0.25">
      <c r="V198" s="32"/>
      <c r="W198" s="32"/>
    </row>
    <row r="199" spans="22:23" ht="15" x14ac:dyDescent="0.25">
      <c r="V199" s="32"/>
      <c r="W199" s="32"/>
    </row>
    <row r="200" spans="22:23" ht="15" x14ac:dyDescent="0.25">
      <c r="V200" s="32"/>
      <c r="W200" s="32"/>
    </row>
    <row r="201" spans="22:23" ht="15" x14ac:dyDescent="0.25">
      <c r="V201" s="32"/>
      <c r="W201" s="32"/>
    </row>
    <row r="202" spans="22:23" ht="15" x14ac:dyDescent="0.25">
      <c r="V202" s="32"/>
      <c r="W202" s="32"/>
    </row>
    <row r="203" spans="22:23" ht="15" x14ac:dyDescent="0.25">
      <c r="V203" s="32"/>
      <c r="W203" s="32"/>
    </row>
    <row r="204" spans="22:23" ht="15" x14ac:dyDescent="0.25">
      <c r="V204" s="32"/>
      <c r="W204" s="32"/>
    </row>
    <row r="205" spans="22:23" ht="15" x14ac:dyDescent="0.25">
      <c r="V205" s="32"/>
      <c r="W205" s="32"/>
    </row>
    <row r="206" spans="22:23" ht="15" x14ac:dyDescent="0.25">
      <c r="V206" s="32"/>
      <c r="W206" s="32"/>
    </row>
    <row r="207" spans="22:23" ht="15" x14ac:dyDescent="0.25">
      <c r="V207" s="32"/>
      <c r="W207" s="32"/>
    </row>
    <row r="208" spans="22:23" ht="15" x14ac:dyDescent="0.25">
      <c r="V208" s="32"/>
      <c r="W208" s="32"/>
    </row>
    <row r="209" spans="22:23" ht="15" x14ac:dyDescent="0.25">
      <c r="V209" s="32"/>
      <c r="W209" s="32"/>
    </row>
    <row r="210" spans="22:23" ht="15" x14ac:dyDescent="0.25">
      <c r="V210" s="32"/>
      <c r="W210" s="32"/>
    </row>
    <row r="211" spans="22:23" ht="15" x14ac:dyDescent="0.25">
      <c r="V211" s="32"/>
      <c r="W211" s="32"/>
    </row>
    <row r="212" spans="22:23" ht="15" x14ac:dyDescent="0.25">
      <c r="V212" s="32"/>
      <c r="W212" s="32"/>
    </row>
    <row r="213" spans="22:23" ht="15" x14ac:dyDescent="0.25">
      <c r="V213" s="32"/>
      <c r="W213" s="32"/>
    </row>
    <row r="214" spans="22:23" ht="15" x14ac:dyDescent="0.25">
      <c r="V214" s="32"/>
      <c r="W214" s="32"/>
    </row>
    <row r="215" spans="22:23" ht="15" x14ac:dyDescent="0.25">
      <c r="V215" s="32"/>
      <c r="W215" s="32"/>
    </row>
    <row r="216" spans="22:23" ht="15" x14ac:dyDescent="0.25">
      <c r="V216" s="32"/>
      <c r="W216" s="32"/>
    </row>
    <row r="217" spans="22:23" ht="15" x14ac:dyDescent="0.25">
      <c r="V217" s="32"/>
      <c r="W217" s="32"/>
    </row>
    <row r="218" spans="22:23" ht="15" x14ac:dyDescent="0.25">
      <c r="V218" s="32"/>
      <c r="W218" s="32"/>
    </row>
    <row r="219" spans="22:23" ht="15" x14ac:dyDescent="0.25">
      <c r="V219" s="32"/>
      <c r="W219" s="32"/>
    </row>
    <row r="220" spans="22:23" ht="15" x14ac:dyDescent="0.25">
      <c r="V220" s="32"/>
      <c r="W220" s="32"/>
    </row>
    <row r="221" spans="22:23" ht="15" x14ac:dyDescent="0.25">
      <c r="V221" s="32"/>
      <c r="W221" s="32"/>
    </row>
    <row r="222" spans="22:23" ht="15" x14ac:dyDescent="0.25">
      <c r="V222" s="32"/>
      <c r="W222" s="32"/>
    </row>
    <row r="223" spans="22:23" ht="15" x14ac:dyDescent="0.25">
      <c r="V223" s="32"/>
      <c r="W223" s="32"/>
    </row>
    <row r="224" spans="22:23" ht="15" x14ac:dyDescent="0.25">
      <c r="V224" s="32"/>
      <c r="W224" s="32"/>
    </row>
    <row r="225" spans="22:23" ht="15" x14ac:dyDescent="0.25">
      <c r="V225" s="32"/>
      <c r="W225" s="32"/>
    </row>
    <row r="226" spans="22:23" ht="15" x14ac:dyDescent="0.25">
      <c r="V226" s="32"/>
      <c r="W226" s="32"/>
    </row>
    <row r="227" spans="22:23" ht="15" x14ac:dyDescent="0.25">
      <c r="V227" s="32"/>
      <c r="W227" s="32"/>
    </row>
    <row r="228" spans="22:23" ht="15" x14ac:dyDescent="0.25">
      <c r="V228" s="32"/>
      <c r="W228" s="32"/>
    </row>
    <row r="229" spans="22:23" ht="15" x14ac:dyDescent="0.25">
      <c r="V229" s="32"/>
      <c r="W229" s="32"/>
    </row>
    <row r="230" spans="22:23" ht="15" x14ac:dyDescent="0.25">
      <c r="V230" s="32"/>
      <c r="W230" s="32"/>
    </row>
    <row r="231" spans="22:23" ht="15" x14ac:dyDescent="0.25">
      <c r="V231" s="32"/>
      <c r="W231" s="32"/>
    </row>
    <row r="232" spans="22:23" ht="15" x14ac:dyDescent="0.25">
      <c r="V232" s="32"/>
      <c r="W232" s="32"/>
    </row>
    <row r="233" spans="22:23" ht="15" x14ac:dyDescent="0.25">
      <c r="V233" s="32"/>
      <c r="W233" s="32"/>
    </row>
    <row r="234" spans="22:23" ht="15" x14ac:dyDescent="0.25">
      <c r="V234" s="32"/>
      <c r="W234" s="32"/>
    </row>
    <row r="235" spans="22:23" ht="15" x14ac:dyDescent="0.25">
      <c r="V235" s="32"/>
      <c r="W235" s="32"/>
    </row>
    <row r="236" spans="22:23" ht="15" x14ac:dyDescent="0.25">
      <c r="V236" s="32"/>
      <c r="W236" s="32"/>
    </row>
    <row r="237" spans="22:23" ht="15" x14ac:dyDescent="0.25">
      <c r="V237" s="32"/>
      <c r="W237" s="32"/>
    </row>
    <row r="238" spans="22:23" ht="15" x14ac:dyDescent="0.25">
      <c r="V238" s="32"/>
      <c r="W238" s="32"/>
    </row>
    <row r="239" spans="22:23" ht="15" x14ac:dyDescent="0.25">
      <c r="V239" s="32"/>
      <c r="W239" s="32"/>
    </row>
    <row r="240" spans="22:23" ht="15" x14ac:dyDescent="0.25">
      <c r="V240" s="32"/>
      <c r="W240" s="32"/>
    </row>
    <row r="241" spans="22:23" ht="15" x14ac:dyDescent="0.25">
      <c r="V241" s="32"/>
      <c r="W241" s="32"/>
    </row>
    <row r="242" spans="22:23" ht="15" x14ac:dyDescent="0.25">
      <c r="V242" s="32"/>
      <c r="W242" s="32"/>
    </row>
    <row r="243" spans="22:23" ht="15" x14ac:dyDescent="0.25">
      <c r="V243" s="32"/>
      <c r="W243" s="32"/>
    </row>
    <row r="244" spans="22:23" ht="15" x14ac:dyDescent="0.25">
      <c r="V244" s="32"/>
      <c r="W244" s="32"/>
    </row>
    <row r="245" spans="22:23" ht="15" x14ac:dyDescent="0.25">
      <c r="V245" s="32"/>
      <c r="W245" s="32"/>
    </row>
    <row r="246" spans="22:23" ht="15" x14ac:dyDescent="0.25">
      <c r="V246" s="32"/>
      <c r="W246" s="32"/>
    </row>
    <row r="247" spans="22:23" ht="15" x14ac:dyDescent="0.25">
      <c r="V247" s="32"/>
      <c r="W247" s="32"/>
    </row>
    <row r="248" spans="22:23" ht="15" x14ac:dyDescent="0.25">
      <c r="V248" s="32"/>
      <c r="W248" s="32"/>
    </row>
    <row r="249" spans="22:23" ht="15" x14ac:dyDescent="0.25">
      <c r="V249" s="32"/>
      <c r="W249" s="32"/>
    </row>
    <row r="250" spans="22:23" ht="15" x14ac:dyDescent="0.25">
      <c r="V250" s="32"/>
      <c r="W250" s="32"/>
    </row>
    <row r="251" spans="22:23" ht="15" x14ac:dyDescent="0.25">
      <c r="V251" s="32"/>
      <c r="W251" s="32"/>
    </row>
    <row r="252" spans="22:23" ht="15" x14ac:dyDescent="0.25">
      <c r="V252" s="32"/>
      <c r="W252" s="32"/>
    </row>
    <row r="253" spans="22:23" ht="15" x14ac:dyDescent="0.25">
      <c r="V253" s="32"/>
      <c r="W253" s="32"/>
    </row>
    <row r="254" spans="22:23" ht="15" x14ac:dyDescent="0.25">
      <c r="V254" s="32"/>
      <c r="W254" s="32"/>
    </row>
    <row r="255" spans="22:23" ht="15" x14ac:dyDescent="0.25">
      <c r="V255" s="32"/>
      <c r="W255" s="32"/>
    </row>
    <row r="256" spans="22:23" ht="15" x14ac:dyDescent="0.25">
      <c r="V256" s="32"/>
      <c r="W256" s="32"/>
    </row>
    <row r="257" spans="22:23" ht="15" x14ac:dyDescent="0.25">
      <c r="V257" s="32"/>
      <c r="W257" s="32"/>
    </row>
    <row r="258" spans="22:23" ht="15" x14ac:dyDescent="0.25">
      <c r="V258" s="32"/>
      <c r="W258" s="32"/>
    </row>
    <row r="259" spans="22:23" ht="15" x14ac:dyDescent="0.25">
      <c r="V259" s="32"/>
      <c r="W259" s="32"/>
    </row>
    <row r="260" spans="22:23" ht="15" x14ac:dyDescent="0.25">
      <c r="V260" s="32"/>
      <c r="W260" s="32"/>
    </row>
    <row r="261" spans="22:23" ht="15" x14ac:dyDescent="0.25">
      <c r="V261" s="32"/>
      <c r="W261" s="32"/>
    </row>
    <row r="262" spans="22:23" ht="15" x14ac:dyDescent="0.25">
      <c r="V262" s="32"/>
      <c r="W262" s="32"/>
    </row>
    <row r="263" spans="22:23" ht="15" x14ac:dyDescent="0.25">
      <c r="V263" s="32"/>
      <c r="W263" s="32"/>
    </row>
    <row r="264" spans="22:23" ht="15" x14ac:dyDescent="0.25">
      <c r="V264" s="32"/>
      <c r="W264" s="32"/>
    </row>
    <row r="265" spans="22:23" ht="15" x14ac:dyDescent="0.25">
      <c r="V265" s="32"/>
      <c r="W265" s="32"/>
    </row>
    <row r="266" spans="22:23" ht="15" x14ac:dyDescent="0.25">
      <c r="V266" s="32"/>
      <c r="W266" s="32"/>
    </row>
    <row r="267" spans="22:23" ht="15" x14ac:dyDescent="0.25">
      <c r="V267" s="32"/>
      <c r="W267" s="32"/>
    </row>
    <row r="268" spans="22:23" ht="15" x14ac:dyDescent="0.25">
      <c r="V268" s="32"/>
      <c r="W268" s="32"/>
    </row>
    <row r="269" spans="22:23" ht="15" x14ac:dyDescent="0.25">
      <c r="V269" s="32"/>
      <c r="W269" s="32"/>
    </row>
    <row r="270" spans="22:23" ht="15" x14ac:dyDescent="0.25">
      <c r="V270" s="32"/>
      <c r="W270" s="32"/>
    </row>
    <row r="271" spans="22:23" ht="15" x14ac:dyDescent="0.25">
      <c r="V271" s="32"/>
      <c r="W271" s="32"/>
    </row>
    <row r="272" spans="22:23" ht="15" x14ac:dyDescent="0.25">
      <c r="V272" s="32"/>
      <c r="W272" s="32"/>
    </row>
    <row r="273" spans="22:23" ht="15" x14ac:dyDescent="0.25">
      <c r="V273" s="32"/>
      <c r="W273" s="32"/>
    </row>
    <row r="274" spans="22:23" ht="15" x14ac:dyDescent="0.25">
      <c r="V274" s="32"/>
      <c r="W274" s="32"/>
    </row>
    <row r="275" spans="22:23" ht="15" x14ac:dyDescent="0.25">
      <c r="V275" s="32"/>
      <c r="W275" s="32"/>
    </row>
    <row r="276" spans="22:23" ht="15" x14ac:dyDescent="0.25">
      <c r="V276" s="32"/>
      <c r="W276" s="32"/>
    </row>
    <row r="277" spans="22:23" ht="15" x14ac:dyDescent="0.25">
      <c r="V277" s="32"/>
      <c r="W277" s="32"/>
    </row>
    <row r="278" spans="22:23" ht="15" x14ac:dyDescent="0.25">
      <c r="V278" s="32"/>
      <c r="W278" s="32"/>
    </row>
    <row r="279" spans="22:23" ht="15" x14ac:dyDescent="0.25">
      <c r="V279" s="32"/>
      <c r="W279" s="32"/>
    </row>
    <row r="280" spans="22:23" ht="15" x14ac:dyDescent="0.25">
      <c r="V280" s="32"/>
      <c r="W280" s="32"/>
    </row>
    <row r="281" spans="22:23" ht="15" x14ac:dyDescent="0.25">
      <c r="V281" s="32"/>
      <c r="W281" s="32"/>
    </row>
    <row r="282" spans="22:23" ht="15" x14ac:dyDescent="0.25">
      <c r="V282" s="32"/>
      <c r="W282" s="32"/>
    </row>
    <row r="283" spans="22:23" ht="15" x14ac:dyDescent="0.25">
      <c r="V283" s="32"/>
      <c r="W283" s="32"/>
    </row>
    <row r="284" spans="22:23" ht="15" x14ac:dyDescent="0.25">
      <c r="V284" s="32"/>
      <c r="W284" s="32"/>
    </row>
    <row r="285" spans="22:23" ht="15" x14ac:dyDescent="0.25">
      <c r="V285" s="32"/>
      <c r="W285" s="32"/>
    </row>
    <row r="286" spans="22:23" ht="15" x14ac:dyDescent="0.25">
      <c r="V286" s="32"/>
      <c r="W286" s="32"/>
    </row>
    <row r="287" spans="22:23" ht="15" x14ac:dyDescent="0.25">
      <c r="V287" s="32"/>
      <c r="W287" s="32"/>
    </row>
    <row r="288" spans="22:23" ht="15" x14ac:dyDescent="0.25">
      <c r="V288" s="32"/>
      <c r="W288" s="32"/>
    </row>
    <row r="289" spans="22:23" ht="15" x14ac:dyDescent="0.25">
      <c r="V289" s="32"/>
      <c r="W289" s="32"/>
    </row>
    <row r="290" spans="22:23" ht="15" x14ac:dyDescent="0.25">
      <c r="V290" s="32"/>
      <c r="W290" s="32"/>
    </row>
    <row r="291" spans="22:23" ht="15" x14ac:dyDescent="0.25">
      <c r="V291" s="32"/>
      <c r="W291" s="32"/>
    </row>
    <row r="292" spans="22:23" ht="15" x14ac:dyDescent="0.25">
      <c r="V292" s="32"/>
      <c r="W292" s="32"/>
    </row>
    <row r="293" spans="22:23" ht="15" x14ac:dyDescent="0.25">
      <c r="V293" s="32"/>
      <c r="W293" s="32"/>
    </row>
    <row r="294" spans="22:23" ht="15" x14ac:dyDescent="0.25">
      <c r="V294" s="32"/>
      <c r="W294" s="32"/>
    </row>
    <row r="295" spans="22:23" ht="15" x14ac:dyDescent="0.25">
      <c r="V295" s="32"/>
      <c r="W295" s="32"/>
    </row>
    <row r="296" spans="22:23" ht="15" x14ac:dyDescent="0.25">
      <c r="V296" s="32"/>
      <c r="W296" s="32"/>
    </row>
    <row r="297" spans="22:23" ht="15" x14ac:dyDescent="0.25">
      <c r="V297" s="32"/>
      <c r="W297" s="32"/>
    </row>
    <row r="298" spans="22:23" ht="15" x14ac:dyDescent="0.25">
      <c r="V298" s="32"/>
      <c r="W298" s="32"/>
    </row>
    <row r="299" spans="22:23" ht="15" x14ac:dyDescent="0.25">
      <c r="V299" s="32"/>
      <c r="W299" s="32"/>
    </row>
    <row r="300" spans="22:23" ht="15" x14ac:dyDescent="0.25">
      <c r="V300" s="32"/>
      <c r="W300" s="32"/>
    </row>
    <row r="301" spans="22:23" ht="15" x14ac:dyDescent="0.25">
      <c r="V301" s="32"/>
      <c r="W301" s="32"/>
    </row>
    <row r="302" spans="22:23" ht="15" x14ac:dyDescent="0.25">
      <c r="V302" s="32"/>
      <c r="W302" s="32"/>
    </row>
    <row r="303" spans="22:23" ht="15" x14ac:dyDescent="0.25">
      <c r="V303" s="32"/>
      <c r="W303" s="32"/>
    </row>
    <row r="304" spans="22:23" ht="15" x14ac:dyDescent="0.25">
      <c r="V304" s="32"/>
      <c r="W304" s="32"/>
    </row>
    <row r="305" spans="22:23" ht="15" x14ac:dyDescent="0.25">
      <c r="V305" s="32"/>
      <c r="W305" s="32"/>
    </row>
    <row r="306" spans="22:23" ht="15" x14ac:dyDescent="0.25">
      <c r="V306" s="32"/>
      <c r="W306" s="32"/>
    </row>
    <row r="307" spans="22:23" ht="15" x14ac:dyDescent="0.25">
      <c r="V307" s="32"/>
      <c r="W307" s="32"/>
    </row>
    <row r="308" spans="22:23" ht="15" x14ac:dyDescent="0.25">
      <c r="V308" s="32"/>
      <c r="W308" s="32"/>
    </row>
    <row r="309" spans="22:23" ht="15" x14ac:dyDescent="0.25">
      <c r="V309" s="32"/>
      <c r="W309" s="32"/>
    </row>
    <row r="310" spans="22:23" ht="15" x14ac:dyDescent="0.25">
      <c r="V310" s="32"/>
      <c r="W310" s="32"/>
    </row>
    <row r="311" spans="22:23" ht="15" x14ac:dyDescent="0.25">
      <c r="V311" s="32"/>
      <c r="W311" s="32"/>
    </row>
    <row r="312" spans="22:23" ht="15" x14ac:dyDescent="0.25">
      <c r="V312" s="32"/>
      <c r="W312" s="32"/>
    </row>
    <row r="313" spans="22:23" ht="15" x14ac:dyDescent="0.25">
      <c r="V313" s="32"/>
      <c r="W313" s="32"/>
    </row>
    <row r="314" spans="22:23" ht="15" x14ac:dyDescent="0.25">
      <c r="V314" s="32"/>
      <c r="W314" s="32"/>
    </row>
    <row r="315" spans="22:23" ht="15" x14ac:dyDescent="0.25">
      <c r="V315" s="32"/>
      <c r="W315" s="32"/>
    </row>
    <row r="316" spans="22:23" ht="15" x14ac:dyDescent="0.25">
      <c r="V316" s="32"/>
      <c r="W316" s="32"/>
    </row>
    <row r="317" spans="22:23" ht="15" x14ac:dyDescent="0.25">
      <c r="V317" s="32"/>
      <c r="W317" s="32"/>
    </row>
    <row r="318" spans="22:23" ht="15" x14ac:dyDescent="0.25">
      <c r="V318" s="32"/>
      <c r="W318" s="32"/>
    </row>
    <row r="319" spans="22:23" ht="15" x14ac:dyDescent="0.25">
      <c r="V319" s="32"/>
      <c r="W319" s="32"/>
    </row>
    <row r="320" spans="22:23" ht="15" x14ac:dyDescent="0.25">
      <c r="V320" s="32"/>
      <c r="W320" s="32"/>
    </row>
    <row r="321" spans="22:23" ht="15" x14ac:dyDescent="0.25">
      <c r="V321" s="32"/>
      <c r="W321" s="32"/>
    </row>
    <row r="322" spans="22:23" ht="15" x14ac:dyDescent="0.25">
      <c r="V322" s="32"/>
      <c r="W322" s="32"/>
    </row>
    <row r="323" spans="22:23" ht="15" x14ac:dyDescent="0.25">
      <c r="V323" s="32"/>
      <c r="W323" s="32"/>
    </row>
    <row r="324" spans="22:23" ht="15" x14ac:dyDescent="0.25">
      <c r="V324" s="32"/>
      <c r="W324" s="32"/>
    </row>
    <row r="325" spans="22:23" ht="15" x14ac:dyDescent="0.25">
      <c r="V325" s="32"/>
      <c r="W325" s="32"/>
    </row>
    <row r="326" spans="22:23" ht="15" x14ac:dyDescent="0.25">
      <c r="V326" s="32"/>
      <c r="W326" s="32"/>
    </row>
    <row r="327" spans="22:23" ht="15" x14ac:dyDescent="0.25">
      <c r="V327" s="32"/>
      <c r="W327" s="32"/>
    </row>
    <row r="328" spans="22:23" ht="15" x14ac:dyDescent="0.25">
      <c r="V328" s="32"/>
      <c r="W328" s="32"/>
    </row>
    <row r="329" spans="22:23" ht="15" x14ac:dyDescent="0.25">
      <c r="V329" s="32"/>
      <c r="W329" s="32"/>
    </row>
    <row r="330" spans="22:23" ht="15" x14ac:dyDescent="0.25">
      <c r="V330" s="32"/>
      <c r="W330" s="32"/>
    </row>
    <row r="331" spans="22:23" ht="15" x14ac:dyDescent="0.25">
      <c r="V331" s="32"/>
      <c r="W331" s="32"/>
    </row>
    <row r="332" spans="22:23" ht="15" x14ac:dyDescent="0.25">
      <c r="V332" s="32"/>
      <c r="W332" s="32"/>
    </row>
    <row r="333" spans="22:23" ht="15" x14ac:dyDescent="0.25">
      <c r="V333" s="32"/>
      <c r="W333" s="32"/>
    </row>
    <row r="334" spans="22:23" ht="15" x14ac:dyDescent="0.25">
      <c r="V334" s="32"/>
      <c r="W334" s="32"/>
    </row>
    <row r="335" spans="22:23" ht="15" x14ac:dyDescent="0.25">
      <c r="V335" s="32"/>
      <c r="W335" s="32"/>
    </row>
    <row r="336" spans="22:23" ht="15" x14ac:dyDescent="0.25">
      <c r="V336" s="32"/>
      <c r="W336" s="32"/>
    </row>
    <row r="337" spans="22:23" ht="15" x14ac:dyDescent="0.25">
      <c r="V337" s="32"/>
      <c r="W337" s="32"/>
    </row>
    <row r="338" spans="22:23" ht="15" x14ac:dyDescent="0.25">
      <c r="V338" s="32"/>
      <c r="W338" s="32"/>
    </row>
    <row r="339" spans="22:23" ht="15" x14ac:dyDescent="0.25">
      <c r="V339" s="32"/>
      <c r="W339" s="32"/>
    </row>
    <row r="340" spans="22:23" ht="15" x14ac:dyDescent="0.25">
      <c r="V340" s="32"/>
      <c r="W340" s="32"/>
    </row>
    <row r="341" spans="22:23" ht="15" x14ac:dyDescent="0.25">
      <c r="V341" s="32"/>
      <c r="W341" s="32"/>
    </row>
    <row r="342" spans="22:23" ht="15" x14ac:dyDescent="0.25">
      <c r="V342" s="32"/>
      <c r="W342" s="32"/>
    </row>
    <row r="343" spans="22:23" ht="15" x14ac:dyDescent="0.25">
      <c r="V343" s="32"/>
      <c r="W343" s="32"/>
    </row>
    <row r="344" spans="22:23" ht="15" x14ac:dyDescent="0.25">
      <c r="V344" s="32"/>
      <c r="W344" s="32"/>
    </row>
    <row r="345" spans="22:23" ht="15" x14ac:dyDescent="0.25">
      <c r="V345" s="32"/>
      <c r="W345" s="32"/>
    </row>
    <row r="346" spans="22:23" ht="15" x14ac:dyDescent="0.25">
      <c r="V346" s="32"/>
      <c r="W346" s="32"/>
    </row>
    <row r="347" spans="22:23" ht="15" x14ac:dyDescent="0.25">
      <c r="V347" s="32"/>
      <c r="W347" s="32"/>
    </row>
    <row r="348" spans="22:23" ht="15" x14ac:dyDescent="0.25">
      <c r="V348" s="32"/>
      <c r="W348" s="32"/>
    </row>
    <row r="349" spans="22:23" ht="15" x14ac:dyDescent="0.25">
      <c r="V349" s="32"/>
      <c r="W349" s="32"/>
    </row>
    <row r="350" spans="22:23" ht="15" x14ac:dyDescent="0.25">
      <c r="V350" s="32"/>
      <c r="W350" s="32"/>
    </row>
    <row r="351" spans="22:23" ht="15" x14ac:dyDescent="0.25">
      <c r="V351" s="32"/>
      <c r="W351" s="32"/>
    </row>
    <row r="352" spans="22:23" ht="15" x14ac:dyDescent="0.25">
      <c r="V352" s="32"/>
      <c r="W352" s="32"/>
    </row>
    <row r="353" spans="22:23" ht="15" x14ac:dyDescent="0.25">
      <c r="V353" s="32"/>
      <c r="W353" s="32"/>
    </row>
    <row r="354" spans="22:23" ht="15" x14ac:dyDescent="0.25">
      <c r="V354" s="32"/>
      <c r="W354" s="32"/>
    </row>
    <row r="355" spans="22:23" ht="15" x14ac:dyDescent="0.25">
      <c r="V355" s="32"/>
      <c r="W355" s="32"/>
    </row>
    <row r="356" spans="22:23" ht="15" x14ac:dyDescent="0.25">
      <c r="V356" s="32"/>
      <c r="W356" s="32"/>
    </row>
    <row r="357" spans="22:23" ht="15" x14ac:dyDescent="0.25">
      <c r="V357" s="32"/>
      <c r="W357" s="32"/>
    </row>
    <row r="358" spans="22:23" ht="15" x14ac:dyDescent="0.25">
      <c r="V358" s="32"/>
      <c r="W358" s="32"/>
    </row>
    <row r="359" spans="22:23" ht="15" x14ac:dyDescent="0.25">
      <c r="V359" s="32"/>
      <c r="W359" s="32"/>
    </row>
    <row r="360" spans="22:23" ht="15" x14ac:dyDescent="0.25">
      <c r="V360" s="32"/>
      <c r="W360" s="32"/>
    </row>
    <row r="361" spans="22:23" ht="15" x14ac:dyDescent="0.25">
      <c r="V361" s="32"/>
      <c r="W361" s="32"/>
    </row>
    <row r="362" spans="22:23" ht="15" x14ac:dyDescent="0.25">
      <c r="V362" s="32"/>
      <c r="W362" s="32"/>
    </row>
    <row r="363" spans="22:23" ht="15" x14ac:dyDescent="0.25">
      <c r="V363" s="32"/>
      <c r="W363" s="32"/>
    </row>
    <row r="364" spans="22:23" ht="15" x14ac:dyDescent="0.25">
      <c r="V364" s="32"/>
      <c r="W364" s="32"/>
    </row>
    <row r="365" spans="22:23" ht="15" x14ac:dyDescent="0.25">
      <c r="V365" s="32"/>
      <c r="W365" s="32"/>
    </row>
    <row r="366" spans="22:23" ht="15" x14ac:dyDescent="0.25">
      <c r="V366" s="32"/>
      <c r="W366" s="32"/>
    </row>
    <row r="367" spans="22:23" ht="15" x14ac:dyDescent="0.25">
      <c r="V367" s="32"/>
      <c r="W367" s="32"/>
    </row>
    <row r="368" spans="22:23" ht="15" x14ac:dyDescent="0.25">
      <c r="V368" s="32"/>
      <c r="W368" s="32"/>
    </row>
    <row r="369" spans="22:23" ht="15" x14ac:dyDescent="0.25">
      <c r="V369" s="32"/>
      <c r="W369" s="32"/>
    </row>
    <row r="370" spans="22:23" ht="15" x14ac:dyDescent="0.25">
      <c r="V370" s="32"/>
      <c r="W370" s="32"/>
    </row>
    <row r="371" spans="22:23" ht="15" x14ac:dyDescent="0.25">
      <c r="V371" s="32"/>
      <c r="W371" s="32"/>
    </row>
    <row r="372" spans="22:23" ht="15" x14ac:dyDescent="0.25">
      <c r="V372" s="32"/>
      <c r="W372" s="32"/>
    </row>
    <row r="373" spans="22:23" ht="15" x14ac:dyDescent="0.25">
      <c r="V373" s="32"/>
      <c r="W373" s="32"/>
    </row>
    <row r="374" spans="22:23" ht="15" x14ac:dyDescent="0.25">
      <c r="V374" s="32"/>
      <c r="W374" s="32"/>
    </row>
    <row r="375" spans="22:23" ht="15" x14ac:dyDescent="0.25">
      <c r="V375" s="32"/>
      <c r="W375" s="32"/>
    </row>
    <row r="376" spans="22:23" ht="15" x14ac:dyDescent="0.25">
      <c r="V376" s="32"/>
      <c r="W376" s="32"/>
    </row>
    <row r="377" spans="22:23" ht="15" x14ac:dyDescent="0.25">
      <c r="V377" s="32"/>
      <c r="W377" s="32"/>
    </row>
    <row r="378" spans="22:23" ht="15" x14ac:dyDescent="0.25">
      <c r="V378" s="32"/>
      <c r="W378" s="32"/>
    </row>
    <row r="379" spans="22:23" ht="15" x14ac:dyDescent="0.25">
      <c r="V379" s="32"/>
      <c r="W379" s="32"/>
    </row>
    <row r="380" spans="22:23" ht="15" x14ac:dyDescent="0.25">
      <c r="V380" s="32"/>
      <c r="W380" s="32"/>
    </row>
    <row r="381" spans="22:23" ht="15" x14ac:dyDescent="0.25">
      <c r="V381" s="32"/>
      <c r="W381" s="32"/>
    </row>
    <row r="382" spans="22:23" ht="15" x14ac:dyDescent="0.25">
      <c r="V382" s="32"/>
      <c r="W382" s="32"/>
    </row>
    <row r="383" spans="22:23" ht="15" x14ac:dyDescent="0.25">
      <c r="V383" s="32"/>
      <c r="W383" s="32"/>
    </row>
    <row r="384" spans="22:23" ht="15" x14ac:dyDescent="0.25">
      <c r="V384" s="32"/>
      <c r="W384" s="32"/>
    </row>
    <row r="385" spans="22:23" ht="15" x14ac:dyDescent="0.25">
      <c r="V385" s="32"/>
      <c r="W385" s="32"/>
    </row>
    <row r="386" spans="22:23" ht="15" x14ac:dyDescent="0.25">
      <c r="V386" s="32"/>
      <c r="W386" s="32"/>
    </row>
    <row r="387" spans="22:23" ht="15" x14ac:dyDescent="0.25">
      <c r="V387" s="32"/>
      <c r="W387" s="32"/>
    </row>
    <row r="388" spans="22:23" ht="15" x14ac:dyDescent="0.25">
      <c r="V388" s="32"/>
      <c r="W388" s="32"/>
    </row>
    <row r="389" spans="22:23" ht="15" x14ac:dyDescent="0.25">
      <c r="V389" s="32"/>
      <c r="W389" s="32"/>
    </row>
    <row r="390" spans="22:23" ht="15" x14ac:dyDescent="0.25">
      <c r="V390" s="32"/>
      <c r="W390" s="32"/>
    </row>
    <row r="391" spans="22:23" ht="15" x14ac:dyDescent="0.25">
      <c r="V391" s="32"/>
      <c r="W391" s="32"/>
    </row>
    <row r="392" spans="22:23" ht="15" x14ac:dyDescent="0.25">
      <c r="V392" s="32"/>
      <c r="W392" s="32"/>
    </row>
    <row r="393" spans="22:23" ht="15" x14ac:dyDescent="0.25">
      <c r="V393" s="32"/>
      <c r="W393" s="32"/>
    </row>
    <row r="394" spans="22:23" ht="15" x14ac:dyDescent="0.25">
      <c r="V394" s="32"/>
      <c r="W394" s="32"/>
    </row>
    <row r="395" spans="22:23" ht="15" x14ac:dyDescent="0.25">
      <c r="V395" s="32"/>
      <c r="W395" s="32"/>
    </row>
    <row r="396" spans="22:23" ht="15" x14ac:dyDescent="0.25">
      <c r="V396" s="32"/>
      <c r="W396" s="32"/>
    </row>
    <row r="397" spans="22:23" ht="15" x14ac:dyDescent="0.25">
      <c r="V397" s="32"/>
      <c r="W397" s="32"/>
    </row>
    <row r="398" spans="22:23" ht="15" x14ac:dyDescent="0.25">
      <c r="V398" s="32"/>
      <c r="W398" s="32"/>
    </row>
    <row r="399" spans="22:23" ht="15" x14ac:dyDescent="0.25">
      <c r="V399" s="32"/>
      <c r="W399" s="32"/>
    </row>
    <row r="400" spans="22:23" ht="15" x14ac:dyDescent="0.25">
      <c r="V400" s="32"/>
      <c r="W400" s="32"/>
    </row>
    <row r="401" spans="22:23" ht="15" x14ac:dyDescent="0.25">
      <c r="V401" s="32"/>
      <c r="W401" s="32"/>
    </row>
    <row r="402" spans="22:23" ht="15" x14ac:dyDescent="0.25">
      <c r="V402" s="32"/>
      <c r="W402" s="32"/>
    </row>
    <row r="403" spans="22:23" ht="15" x14ac:dyDescent="0.25">
      <c r="V403" s="32"/>
      <c r="W403" s="32"/>
    </row>
    <row r="404" spans="22:23" ht="15" x14ac:dyDescent="0.25">
      <c r="V404" s="32"/>
      <c r="W404" s="32"/>
    </row>
    <row r="405" spans="22:23" ht="15" x14ac:dyDescent="0.25">
      <c r="V405" s="32"/>
      <c r="W405" s="32"/>
    </row>
    <row r="406" spans="22:23" ht="15" x14ac:dyDescent="0.25">
      <c r="V406" s="32"/>
      <c r="W406" s="32"/>
    </row>
    <row r="407" spans="22:23" ht="15" x14ac:dyDescent="0.25">
      <c r="V407" s="32"/>
      <c r="W407" s="32"/>
    </row>
    <row r="408" spans="22:23" ht="15" x14ac:dyDescent="0.25">
      <c r="V408" s="32"/>
      <c r="W408" s="32"/>
    </row>
    <row r="409" spans="22:23" ht="15" x14ac:dyDescent="0.25">
      <c r="V409" s="32"/>
      <c r="W409" s="32"/>
    </row>
    <row r="410" spans="22:23" ht="15" x14ac:dyDescent="0.25">
      <c r="V410" s="32"/>
      <c r="W410" s="32"/>
    </row>
    <row r="411" spans="22:23" ht="15" x14ac:dyDescent="0.25">
      <c r="V411" s="32"/>
      <c r="W411" s="32"/>
    </row>
    <row r="412" spans="22:23" ht="15" x14ac:dyDescent="0.25">
      <c r="V412" s="32"/>
      <c r="W412" s="32"/>
    </row>
    <row r="413" spans="22:23" ht="15" x14ac:dyDescent="0.25">
      <c r="V413" s="32"/>
      <c r="W413" s="32"/>
    </row>
    <row r="414" spans="22:23" ht="15" x14ac:dyDescent="0.25">
      <c r="V414" s="32"/>
      <c r="W414" s="32"/>
    </row>
    <row r="415" spans="22:23" ht="15" x14ac:dyDescent="0.25">
      <c r="V415" s="32"/>
      <c r="W415" s="32"/>
    </row>
    <row r="416" spans="22:23" ht="15" x14ac:dyDescent="0.25">
      <c r="V416" s="32"/>
      <c r="W416" s="32"/>
    </row>
    <row r="417" spans="22:23" ht="15" x14ac:dyDescent="0.25">
      <c r="V417" s="32"/>
      <c r="W417" s="32"/>
    </row>
    <row r="418" spans="22:23" ht="15" x14ac:dyDescent="0.25">
      <c r="V418" s="32"/>
      <c r="W418" s="32"/>
    </row>
    <row r="419" spans="22:23" ht="15" x14ac:dyDescent="0.25">
      <c r="V419" s="32"/>
      <c r="W419" s="32"/>
    </row>
    <row r="420" spans="22:23" ht="15" x14ac:dyDescent="0.25">
      <c r="V420" s="32"/>
      <c r="W420" s="32"/>
    </row>
    <row r="421" spans="22:23" ht="15" x14ac:dyDescent="0.25">
      <c r="V421" s="32"/>
      <c r="W421" s="32"/>
    </row>
    <row r="422" spans="22:23" ht="15" x14ac:dyDescent="0.25">
      <c r="V422" s="32"/>
      <c r="W422" s="32"/>
    </row>
    <row r="423" spans="22:23" ht="15" x14ac:dyDescent="0.25">
      <c r="V423" s="32"/>
      <c r="W423" s="32"/>
    </row>
    <row r="424" spans="22:23" ht="15" x14ac:dyDescent="0.25">
      <c r="V424" s="32"/>
      <c r="W424" s="32"/>
    </row>
    <row r="425" spans="22:23" ht="15" x14ac:dyDescent="0.25">
      <c r="V425" s="32"/>
      <c r="W425" s="32"/>
    </row>
    <row r="426" spans="22:23" ht="15" x14ac:dyDescent="0.25">
      <c r="V426" s="32"/>
      <c r="W426" s="32"/>
    </row>
    <row r="427" spans="22:23" ht="15" x14ac:dyDescent="0.25">
      <c r="V427" s="32"/>
      <c r="W427" s="32"/>
    </row>
    <row r="428" spans="22:23" ht="15" x14ac:dyDescent="0.25">
      <c r="V428" s="32"/>
      <c r="W428" s="32"/>
    </row>
    <row r="429" spans="22:23" ht="15" x14ac:dyDescent="0.25">
      <c r="V429" s="32"/>
      <c r="W429" s="32"/>
    </row>
    <row r="430" spans="22:23" ht="15" x14ac:dyDescent="0.25">
      <c r="V430" s="32"/>
      <c r="W430" s="32"/>
    </row>
    <row r="431" spans="22:23" ht="15" x14ac:dyDescent="0.25">
      <c r="V431" s="32"/>
      <c r="W431" s="32"/>
    </row>
    <row r="432" spans="22:23" ht="15" x14ac:dyDescent="0.25">
      <c r="V432" s="32"/>
      <c r="W432" s="32"/>
    </row>
    <row r="433" spans="22:23" ht="15" x14ac:dyDescent="0.25">
      <c r="V433" s="32"/>
      <c r="W433" s="32"/>
    </row>
    <row r="434" spans="22:23" ht="15" x14ac:dyDescent="0.25">
      <c r="V434" s="32"/>
      <c r="W434" s="32"/>
    </row>
    <row r="435" spans="22:23" ht="15" x14ac:dyDescent="0.25">
      <c r="V435" s="32"/>
      <c r="W435" s="32"/>
    </row>
    <row r="436" spans="22:23" ht="15" x14ac:dyDescent="0.25">
      <c r="V436" s="32"/>
      <c r="W436" s="32"/>
    </row>
    <row r="437" spans="22:23" ht="15" x14ac:dyDescent="0.25">
      <c r="V437" s="32"/>
      <c r="W437" s="32"/>
    </row>
    <row r="438" spans="22:23" ht="15" x14ac:dyDescent="0.25">
      <c r="V438" s="32"/>
      <c r="W438" s="32"/>
    </row>
    <row r="439" spans="22:23" ht="15" x14ac:dyDescent="0.25">
      <c r="V439" s="32"/>
      <c r="W439" s="32"/>
    </row>
    <row r="440" spans="22:23" ht="15" x14ac:dyDescent="0.25">
      <c r="V440" s="32"/>
      <c r="W440" s="32"/>
    </row>
    <row r="441" spans="22:23" ht="15" x14ac:dyDescent="0.25">
      <c r="V441" s="32"/>
      <c r="W441" s="32"/>
    </row>
    <row r="442" spans="22:23" ht="15" x14ac:dyDescent="0.25">
      <c r="V442" s="32"/>
      <c r="W442" s="32"/>
    </row>
    <row r="443" spans="22:23" ht="15" x14ac:dyDescent="0.25">
      <c r="V443" s="32"/>
      <c r="W443" s="32"/>
    </row>
    <row r="444" spans="22:23" ht="15" x14ac:dyDescent="0.25">
      <c r="V444" s="32"/>
      <c r="W444" s="32"/>
    </row>
    <row r="445" spans="22:23" ht="15" x14ac:dyDescent="0.25">
      <c r="V445" s="32"/>
      <c r="W445" s="32"/>
    </row>
    <row r="446" spans="22:23" ht="15" x14ac:dyDescent="0.25">
      <c r="V446" s="32"/>
      <c r="W446" s="32"/>
    </row>
    <row r="447" spans="22:23" ht="15" x14ac:dyDescent="0.25">
      <c r="V447" s="32"/>
      <c r="W447" s="32"/>
    </row>
    <row r="448" spans="22:23" ht="15" x14ac:dyDescent="0.25">
      <c r="V448" s="32"/>
      <c r="W448" s="32"/>
    </row>
    <row r="449" spans="22:23" ht="15" x14ac:dyDescent="0.25">
      <c r="V449" s="32"/>
      <c r="W449" s="32"/>
    </row>
    <row r="450" spans="22:23" ht="15" x14ac:dyDescent="0.25">
      <c r="V450" s="32"/>
      <c r="W450" s="32"/>
    </row>
    <row r="451" spans="22:23" ht="15" x14ac:dyDescent="0.25">
      <c r="V451" s="32"/>
      <c r="W451" s="32"/>
    </row>
    <row r="452" spans="22:23" ht="15" x14ac:dyDescent="0.25">
      <c r="V452" s="32"/>
      <c r="W452" s="32"/>
    </row>
    <row r="453" spans="22:23" ht="15" x14ac:dyDescent="0.25">
      <c r="V453" s="32"/>
      <c r="W453" s="32"/>
    </row>
    <row r="454" spans="22:23" ht="15" x14ac:dyDescent="0.25">
      <c r="V454" s="32"/>
      <c r="W454" s="32"/>
    </row>
  </sheetData>
  <sheetProtection algorithmName="SHA-512" hashValue="QbONZOyWRdF+abudB8BbVs8NjoylRs4X98clLSTgx4uzHmuqaXZRGLeM6yR6/v0hf2xgOo/evkyb8Kp4d/Xszg==" saltValue="F4WDkWovHQYA3cbZtb105Q==" spinCount="100000" sheet="1" objects="1" scenarios="1"/>
  <mergeCells count="8">
    <mergeCell ref="N4:N6"/>
    <mergeCell ref="B142:J142"/>
    <mergeCell ref="R142:Y142"/>
    <mergeCell ref="C2:L2"/>
    <mergeCell ref="G4:I4"/>
    <mergeCell ref="J4:K4"/>
    <mergeCell ref="L4:L6"/>
    <mergeCell ref="M4:M6"/>
  </mergeCells>
  <dataValidations count="2">
    <dataValidation type="list" allowBlank="1" showInputMessage="1" showErrorMessage="1" sqref="D7:D141">
      <formula1>$Q$1:$Q$2</formula1>
    </dataValidation>
    <dataValidation type="list" allowBlank="1" showInputMessage="1" showErrorMessage="1" sqref="M7:M141">
      <formula1>"SI,NO"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</sheetPr>
  <dimension ref="A1:AC429"/>
  <sheetViews>
    <sheetView showGridLines="0" topLeftCell="K1" zoomScale="85" zoomScaleNormal="85" workbookViewId="0">
      <selection activeCell="L17" sqref="L17:P17"/>
    </sheetView>
  </sheetViews>
  <sheetFormatPr baseColWidth="10" defaultColWidth="11.42578125" defaultRowHeight="15" x14ac:dyDescent="0.25"/>
  <cols>
    <col min="1" max="1" width="9.42578125" style="32" hidden="1" customWidth="1"/>
    <col min="2" max="2" width="44.85546875" style="32" hidden="1" customWidth="1"/>
    <col min="3" max="3" width="31" style="32" hidden="1" customWidth="1"/>
    <col min="4" max="4" width="23.7109375" style="32" hidden="1" customWidth="1"/>
    <col min="5" max="5" width="24.5703125" style="32" hidden="1" customWidth="1"/>
    <col min="6" max="6" width="11" style="32" hidden="1" customWidth="1"/>
    <col min="7" max="7" width="15" style="32" hidden="1" customWidth="1"/>
    <col min="8" max="8" width="15.28515625" style="32" hidden="1" customWidth="1"/>
    <col min="9" max="9" width="11.42578125" style="32" hidden="1" customWidth="1"/>
    <col min="10" max="10" width="3" style="32" hidden="1" customWidth="1"/>
    <col min="11" max="11" width="4" style="32" customWidth="1"/>
    <col min="12" max="12" width="43" style="32" customWidth="1"/>
    <col min="13" max="13" width="33.140625" style="32" customWidth="1"/>
    <col min="14" max="14" width="11.42578125" style="32" customWidth="1"/>
    <col min="15" max="15" width="15.28515625" style="32" customWidth="1"/>
    <col min="16" max="16" width="4.7109375" style="32" customWidth="1"/>
    <col min="17" max="17" width="19.85546875" style="32" customWidth="1"/>
    <col min="18" max="18" width="18.85546875" style="32" customWidth="1"/>
    <col min="19" max="19" width="7.5703125" style="32" customWidth="1"/>
    <col min="20" max="20" width="8.28515625" style="32" customWidth="1"/>
    <col min="21" max="21" width="39" style="32" customWidth="1"/>
    <col min="22" max="23" width="20.85546875" style="32" customWidth="1"/>
    <col min="24" max="24" width="16.28515625" style="32" customWidth="1"/>
    <col min="25" max="25" width="16" style="32" customWidth="1"/>
    <col min="26" max="26" width="15.140625" style="32" customWidth="1"/>
    <col min="27" max="16384" width="11.42578125" style="32"/>
  </cols>
  <sheetData>
    <row r="1" spans="1:28" s="29" customFormat="1" x14ac:dyDescent="0.25"/>
    <row r="2" spans="1:28" ht="12.95" customHeight="1" x14ac:dyDescent="0.25">
      <c r="A2" s="731" t="s">
        <v>658</v>
      </c>
      <c r="B2" s="731"/>
      <c r="C2" s="731"/>
      <c r="D2" s="731"/>
      <c r="E2" s="731"/>
      <c r="F2" s="731"/>
      <c r="G2" s="731"/>
      <c r="H2" s="731"/>
      <c r="I2" s="731"/>
      <c r="J2" s="30"/>
      <c r="K2" s="734" t="s">
        <v>724</v>
      </c>
      <c r="L2" s="734"/>
      <c r="M2" s="734"/>
      <c r="N2" s="734"/>
      <c r="O2" s="734"/>
      <c r="P2" s="734"/>
      <c r="Q2" s="734"/>
      <c r="R2" s="734"/>
      <c r="S2" s="734"/>
      <c r="T2" s="93"/>
      <c r="U2" s="29"/>
      <c r="V2" s="29"/>
      <c r="W2" s="31"/>
      <c r="X2" s="29"/>
      <c r="Y2" s="29"/>
      <c r="Z2" s="29"/>
      <c r="AA2" s="29"/>
      <c r="AB2" s="29"/>
    </row>
    <row r="3" spans="1:28" ht="12.95" customHeight="1" x14ac:dyDescent="0.25">
      <c r="A3" s="731"/>
      <c r="B3" s="731"/>
      <c r="C3" s="731"/>
      <c r="D3" s="731"/>
      <c r="E3" s="731"/>
      <c r="F3" s="731"/>
      <c r="G3" s="731"/>
      <c r="H3" s="731"/>
      <c r="I3" s="731"/>
      <c r="J3" s="29"/>
      <c r="K3" s="734"/>
      <c r="L3" s="734"/>
      <c r="M3" s="734"/>
      <c r="N3" s="734"/>
      <c r="O3" s="734"/>
      <c r="P3" s="734"/>
      <c r="Q3" s="734"/>
      <c r="R3" s="734"/>
      <c r="S3" s="734"/>
      <c r="T3" s="93"/>
      <c r="U3" s="29"/>
      <c r="V3" s="29"/>
      <c r="W3" s="31"/>
      <c r="X3" s="29"/>
      <c r="Y3" s="29"/>
      <c r="Z3" s="29"/>
      <c r="AA3" s="29"/>
      <c r="AB3" s="29"/>
    </row>
    <row r="4" spans="1:28" ht="46.5" customHeight="1" thickBot="1" x14ac:dyDescent="0.3">
      <c r="A4" s="731"/>
      <c r="B4" s="731"/>
      <c r="C4" s="731"/>
      <c r="D4" s="731"/>
      <c r="E4" s="731"/>
      <c r="F4" s="731"/>
      <c r="G4" s="731"/>
      <c r="H4" s="731"/>
      <c r="I4" s="731"/>
      <c r="J4" s="29"/>
      <c r="K4" s="735"/>
      <c r="L4" s="735"/>
      <c r="M4" s="735"/>
      <c r="N4" s="735"/>
      <c r="O4" s="735"/>
      <c r="P4" s="735"/>
      <c r="Q4" s="735"/>
      <c r="R4" s="735"/>
      <c r="S4" s="735"/>
      <c r="T4" s="93"/>
      <c r="U4"/>
      <c r="V4"/>
      <c r="W4"/>
      <c r="X4"/>
      <c r="Y4"/>
      <c r="Z4" s="29"/>
      <c r="AA4" s="29"/>
      <c r="AB4" s="29"/>
    </row>
    <row r="5" spans="1:28" s="35" customFormat="1" ht="15" customHeight="1" x14ac:dyDescent="0.25">
      <c r="A5" s="219"/>
      <c r="B5" s="52"/>
      <c r="C5" s="52"/>
      <c r="D5" s="31"/>
      <c r="E5" s="31"/>
      <c r="F5" s="52"/>
      <c r="G5" s="723" t="s">
        <v>14</v>
      </c>
      <c r="H5" s="724"/>
      <c r="I5" s="220"/>
      <c r="J5" s="33"/>
      <c r="K5" s="94"/>
      <c r="L5" s="95"/>
      <c r="M5" s="95"/>
      <c r="N5" s="95"/>
      <c r="O5" s="95"/>
      <c r="P5" s="96"/>
      <c r="Q5" s="96"/>
      <c r="R5" s="96"/>
      <c r="S5" s="113"/>
      <c r="T5" s="34"/>
      <c r="U5"/>
      <c r="V5"/>
      <c r="W5"/>
      <c r="X5"/>
      <c r="Y5"/>
    </row>
    <row r="6" spans="1:28" s="37" customFormat="1" ht="15" customHeight="1" x14ac:dyDescent="0.25">
      <c r="A6" s="219"/>
      <c r="B6" s="52"/>
      <c r="C6" s="52"/>
      <c r="D6" s="31"/>
      <c r="E6" s="31"/>
      <c r="F6" s="52"/>
      <c r="G6" s="221" t="s">
        <v>116</v>
      </c>
      <c r="H6" s="221" t="s">
        <v>117</v>
      </c>
      <c r="I6" s="220"/>
      <c r="J6" s="36"/>
      <c r="K6" s="97"/>
      <c r="L6" s="98"/>
      <c r="M6" s="98"/>
      <c r="N6" s="99"/>
      <c r="O6" s="99"/>
      <c r="P6" s="98"/>
      <c r="Q6" s="101" t="s">
        <v>660</v>
      </c>
      <c r="R6" s="101" t="s">
        <v>117</v>
      </c>
      <c r="S6" s="114"/>
      <c r="T6" s="34"/>
      <c r="U6"/>
      <c r="V6"/>
      <c r="W6"/>
      <c r="X6"/>
      <c r="Y6"/>
      <c r="Z6" s="35"/>
      <c r="AA6" s="35"/>
      <c r="AB6" s="35"/>
    </row>
    <row r="7" spans="1:28" s="37" customFormat="1" ht="16.5" customHeight="1" x14ac:dyDescent="0.25">
      <c r="A7" s="222"/>
      <c r="B7" s="728" t="str">
        <f t="shared" ref="B7:B14" si="0">L7</f>
        <v>a. Gestión de películas</v>
      </c>
      <c r="C7" s="728"/>
      <c r="D7" s="728"/>
      <c r="E7" s="728"/>
      <c r="F7" s="728"/>
      <c r="G7" s="103">
        <f>SUMIFS('2. RELACIÓN FACTURAS'!$S$9:$S$455,'2. RELACIÓN FACTURAS'!$H$9:$H$455,"a. Gestión de películas")</f>
        <v>0</v>
      </c>
      <c r="H7" s="182">
        <f>SUMIFS('2. RELACIÓN FACTURAS'!$S$9:$S$455,'2. RELACIÓN FACTURAS'!$H$9:$H$455,"a. Gestión de películas",'2. RELACIÓN FACTURAS'!P9:P455,"SI")</f>
        <v>0</v>
      </c>
      <c r="I7" s="220"/>
      <c r="J7" s="36"/>
      <c r="K7" s="97"/>
      <c r="L7" s="725" t="str">
        <f>'2. RELACIÓN FACTURAS'!AI9</f>
        <v>a. Gestión de películas</v>
      </c>
      <c r="M7" s="726"/>
      <c r="N7" s="726"/>
      <c r="O7" s="726"/>
      <c r="P7" s="727"/>
      <c r="Q7" s="103">
        <f>G7</f>
        <v>0</v>
      </c>
      <c r="R7" s="103">
        <f>H7</f>
        <v>0</v>
      </c>
      <c r="S7" s="114"/>
      <c r="T7" s="184"/>
      <c r="U7"/>
      <c r="V7"/>
      <c r="W7"/>
      <c r="X7"/>
      <c r="Y7"/>
      <c r="Z7" s="35"/>
      <c r="AA7" s="35"/>
      <c r="AB7" s="35"/>
    </row>
    <row r="8" spans="1:28" s="37" customFormat="1" ht="16.5" customHeight="1" x14ac:dyDescent="0.25">
      <c r="A8" s="222"/>
      <c r="B8" s="728" t="str">
        <f t="shared" si="0"/>
        <v>b. Edición de publicaciones</v>
      </c>
      <c r="C8" s="728"/>
      <c r="D8" s="728"/>
      <c r="E8" s="728"/>
      <c r="F8" s="728"/>
      <c r="G8" s="103">
        <f>SUMIFS('2. RELACIÓN FACTURAS'!$S$9:$S$455,'2. RELACIÓN FACTURAS'!$H$9:$H$455,"b. Edición de publicaciones")</f>
        <v>0</v>
      </c>
      <c r="H8" s="182">
        <f>SUMIFS('2. RELACIÓN FACTURAS'!$S$9:$S$455,'2. RELACIÓN FACTURAS'!$H$9:$H$455,"b. Edición de publicaciones",'2. RELACIÓN FACTURAS'!$P$9:$P$455,"SI")</f>
        <v>0</v>
      </c>
      <c r="I8" s="223"/>
      <c r="J8" s="36"/>
      <c r="K8" s="97"/>
      <c r="L8" s="725" t="str">
        <f>'2. RELACIÓN FACTURAS'!AI10</f>
        <v>b. Edición de publicaciones</v>
      </c>
      <c r="M8" s="726"/>
      <c r="N8" s="726"/>
      <c r="O8" s="726"/>
      <c r="P8" s="727"/>
      <c r="Q8" s="103">
        <f t="shared" ref="Q8:R12" si="1">G8</f>
        <v>0</v>
      </c>
      <c r="R8" s="103">
        <f t="shared" si="1"/>
        <v>0</v>
      </c>
      <c r="S8" s="114"/>
      <c r="T8" s="184"/>
      <c r="U8"/>
      <c r="V8"/>
      <c r="W8"/>
      <c r="X8"/>
      <c r="Y8"/>
      <c r="Z8" s="35"/>
      <c r="AA8" s="35"/>
      <c r="AB8" s="35"/>
    </row>
    <row r="9" spans="1:28" s="37" customFormat="1" ht="16.5" customHeight="1" x14ac:dyDescent="0.25">
      <c r="A9" s="222"/>
      <c r="B9" s="728" t="str">
        <f t="shared" si="0"/>
        <v>c. Comunicación y prensa</v>
      </c>
      <c r="C9" s="728"/>
      <c r="D9" s="728"/>
      <c r="E9" s="728"/>
      <c r="F9" s="728"/>
      <c r="G9" s="103">
        <f>SUMIFS('2. RELACIÓN FACTURAS'!$S$9:$S$455,'2. RELACIÓN FACTURAS'!$H$9:$H$455,"c. Comunicación y prensa")</f>
        <v>0</v>
      </c>
      <c r="H9" s="182">
        <f>SUMIFS('2. RELACIÓN FACTURAS'!$S$9:$S$455,'2. RELACIÓN FACTURAS'!$H$9:$H$455,"c. Comunicación y prensa",'2. RELACIÓN FACTURAS'!$P$9:$P$455,"SI")</f>
        <v>0</v>
      </c>
      <c r="I9" s="223"/>
      <c r="J9" s="36"/>
      <c r="K9" s="97"/>
      <c r="L9" s="725" t="str">
        <f>'2. RELACIÓN FACTURAS'!AI11</f>
        <v>c. Comunicación y prensa</v>
      </c>
      <c r="M9" s="726"/>
      <c r="N9" s="726"/>
      <c r="O9" s="726"/>
      <c r="P9" s="727"/>
      <c r="Q9" s="103">
        <f t="shared" si="1"/>
        <v>0</v>
      </c>
      <c r="R9" s="103">
        <f t="shared" si="1"/>
        <v>0</v>
      </c>
      <c r="S9" s="114"/>
      <c r="T9" s="184"/>
      <c r="U9"/>
      <c r="V9"/>
      <c r="W9"/>
      <c r="X9"/>
      <c r="Y9"/>
      <c r="Z9" s="35"/>
      <c r="AA9" s="35"/>
      <c r="AB9" s="35"/>
    </row>
    <row r="10" spans="1:28" s="37" customFormat="1" ht="16.5" customHeight="1" x14ac:dyDescent="0.25">
      <c r="A10" s="222"/>
      <c r="B10" s="728" t="str">
        <f t="shared" si="0"/>
        <v>d. Publicidad y difusión</v>
      </c>
      <c r="C10" s="728"/>
      <c r="D10" s="728"/>
      <c r="E10" s="728"/>
      <c r="F10" s="728"/>
      <c r="G10" s="103">
        <f>SUMIFS('2. RELACIÓN FACTURAS'!$S$9:$S$455,'2. RELACIÓN FACTURAS'!$H$9:$H$455,"d. Publicidad y difusión")</f>
        <v>0</v>
      </c>
      <c r="H10" s="182">
        <f>SUMIFS('2. RELACIÓN FACTURAS'!$S$9:$S$455,'2. RELACIÓN FACTURAS'!$H$9:$H$455,"d. Publicidad y difusión",'2. RELACIÓN FACTURAS'!$P$9:$P$455,"SI")</f>
        <v>0</v>
      </c>
      <c r="I10" s="223"/>
      <c r="J10" s="36"/>
      <c r="K10" s="97"/>
      <c r="L10" s="725" t="str">
        <f>'2. RELACIÓN FACTURAS'!AI12</f>
        <v>d. Publicidad y difusión</v>
      </c>
      <c r="M10" s="726"/>
      <c r="N10" s="726"/>
      <c r="O10" s="726"/>
      <c r="P10" s="727"/>
      <c r="Q10" s="103">
        <f t="shared" si="1"/>
        <v>0</v>
      </c>
      <c r="R10" s="103">
        <f t="shared" si="1"/>
        <v>0</v>
      </c>
      <c r="S10" s="114"/>
      <c r="T10" s="184"/>
      <c r="U10"/>
      <c r="V10"/>
      <c r="W10"/>
      <c r="X10"/>
      <c r="Y10"/>
      <c r="Z10" s="35"/>
      <c r="AA10" s="35"/>
      <c r="AB10" s="35"/>
    </row>
    <row r="11" spans="1:28" s="37" customFormat="1" ht="16.5" customHeight="1" x14ac:dyDescent="0.25">
      <c r="A11" s="222"/>
      <c r="B11" s="728" t="str">
        <f t="shared" si="0"/>
        <v>e. Invitados (Alojamiento, Manutención, Desplazamientos)</v>
      </c>
      <c r="C11" s="728"/>
      <c r="D11" s="728"/>
      <c r="E11" s="728"/>
      <c r="F11" s="728"/>
      <c r="G11" s="103">
        <f>SUMIFS('2. RELACIÓN FACTURAS'!$S$9:$S$455,'2. RELACIÓN FACTURAS'!$H$9:$H$455,"e. Invitados (Alojamiento, Manutención, Desplazamientos)")</f>
        <v>0</v>
      </c>
      <c r="H11" s="182">
        <f>SUMIFS('2. RELACIÓN FACTURAS'!$S$9:$S$455,'2. RELACIÓN FACTURAS'!$H$9:$H$455,"e. Invitados (Alojamiento, Manutención, Desplazamientos)",'2. RELACIÓN FACTURAS'!$P$9:$P$455,"SI")</f>
        <v>0</v>
      </c>
      <c r="I11" s="223"/>
      <c r="J11" s="36"/>
      <c r="K11" s="97"/>
      <c r="L11" s="725" t="str">
        <f>'2. RELACIÓN FACTURAS'!AI13</f>
        <v>e. Invitados (Alojamiento, Manutención, Desplazamientos)</v>
      </c>
      <c r="M11" s="726"/>
      <c r="N11" s="726"/>
      <c r="O11" s="726"/>
      <c r="P11" s="727"/>
      <c r="Q11" s="103">
        <f t="shared" si="1"/>
        <v>0</v>
      </c>
      <c r="R11" s="103">
        <f t="shared" si="1"/>
        <v>0</v>
      </c>
      <c r="S11" s="114"/>
      <c r="T11" s="184"/>
      <c r="U11"/>
      <c r="V11"/>
      <c r="W11"/>
      <c r="X11"/>
      <c r="Y11"/>
      <c r="Z11" s="35"/>
      <c r="AA11" s="35"/>
      <c r="AB11" s="35"/>
    </row>
    <row r="12" spans="1:28" s="37" customFormat="1" ht="16.5" customHeight="1" x14ac:dyDescent="0.25">
      <c r="A12" s="222"/>
      <c r="B12" s="728" t="str">
        <f t="shared" si="0"/>
        <v>f. Gastos vinculados a actividades online y procesos de digitalización</v>
      </c>
      <c r="C12" s="728"/>
      <c r="D12" s="728"/>
      <c r="E12" s="728"/>
      <c r="F12" s="728"/>
      <c r="G12" s="103">
        <f>SUMIFS('2. RELACIÓN FACTURAS'!$S$9:$S$455,'2. RELACIÓN FACTURAS'!$H$9:$H$455,"f. Gastos vinculados a actividades online y procesos de digitalización")</f>
        <v>0</v>
      </c>
      <c r="H12" s="182">
        <f>SUMIFS('2. RELACIÓN FACTURAS'!$S$9:$S$455,'2. RELACIÓN FACTURAS'!$H$9:$H$455,"f. Gastos vinculados a actividades online y procesos de digitalización",'2. RELACIÓN FACTURAS'!$P$9:$P$455,"SI")</f>
        <v>0</v>
      </c>
      <c r="I12" s="223"/>
      <c r="J12" s="36"/>
      <c r="K12" s="97"/>
      <c r="L12" s="725" t="str">
        <f>'2. RELACIÓN FACTURAS'!AI14</f>
        <v>f. Gastos vinculados a actividades online y procesos de digitalización</v>
      </c>
      <c r="M12" s="726"/>
      <c r="N12" s="726"/>
      <c r="O12" s="726"/>
      <c r="P12" s="727"/>
      <c r="Q12" s="103">
        <f t="shared" si="1"/>
        <v>0</v>
      </c>
      <c r="R12" s="103">
        <f t="shared" si="1"/>
        <v>0</v>
      </c>
      <c r="S12" s="114"/>
      <c r="T12" s="184"/>
      <c r="U12"/>
      <c r="V12"/>
      <c r="W12"/>
      <c r="X12"/>
      <c r="Y12"/>
      <c r="Z12" s="35"/>
      <c r="AA12" s="35"/>
      <c r="AB12" s="35"/>
    </row>
    <row r="13" spans="1:28" s="37" customFormat="1" ht="16.5" customHeight="1" x14ac:dyDescent="0.25">
      <c r="A13" s="222"/>
      <c r="B13" s="728" t="str">
        <f t="shared" si="0"/>
        <v>g. Gastos vinculados a la sostenibilidad y la conciliación</v>
      </c>
      <c r="C13" s="728"/>
      <c r="D13" s="728"/>
      <c r="E13" s="728"/>
      <c r="F13" s="728"/>
      <c r="G13" s="103">
        <f>SUMIFS('2. RELACIÓN FACTURAS'!$S$9:$S$455,'2. RELACIÓN FACTURAS'!$H$9:$H$455,"g. Gastos vinculados a la sostenibilidad y la conciliación")</f>
        <v>0</v>
      </c>
      <c r="H13" s="182">
        <f>SUMIFS('2. RELACIÓN FACTURAS'!$S$9:$S$455,'2. RELACIÓN FACTURAS'!$H$9:$H$455,"g. Gastos vinculados a la sostenibilidad y la conciliación",'2. RELACIÓN FACTURAS'!$P$9:$P$455,"SI")</f>
        <v>0</v>
      </c>
      <c r="I13" s="223"/>
      <c r="J13" s="36"/>
      <c r="K13" s="97"/>
      <c r="L13" s="725" t="str">
        <f>'2. RELACIÓN FACTURAS'!AI15</f>
        <v>g. Gastos vinculados a la sostenibilidad y la conciliación</v>
      </c>
      <c r="M13" s="726"/>
      <c r="N13" s="726"/>
      <c r="O13" s="726"/>
      <c r="P13" s="727"/>
      <c r="Q13" s="103">
        <f>G13</f>
        <v>0</v>
      </c>
      <c r="R13" s="103">
        <f>H13</f>
        <v>0</v>
      </c>
      <c r="S13" s="114"/>
      <c r="T13" s="184"/>
      <c r="U13"/>
      <c r="V13"/>
      <c r="W13"/>
      <c r="X13"/>
      <c r="Y13"/>
      <c r="Z13" s="35"/>
      <c r="AA13" s="35"/>
      <c r="AB13" s="35"/>
    </row>
    <row r="14" spans="1:28" s="37" customFormat="1" ht="16.5" customHeight="1" thickBot="1" x14ac:dyDescent="0.3">
      <c r="A14" s="222"/>
      <c r="B14" s="728" t="str">
        <f t="shared" si="0"/>
        <v>h. Gastos de contratación de medios externos</v>
      </c>
      <c r="C14" s="728"/>
      <c r="D14" s="728"/>
      <c r="E14" s="728"/>
      <c r="F14" s="728"/>
      <c r="G14" s="103">
        <f>SUMIFS('2. RELACIÓN FACTURAS'!$S$9:$S$455,'2. RELACIÓN FACTURAS'!$H$9:$H$455,"h. Gastos de contratación de medios externos")</f>
        <v>0</v>
      </c>
      <c r="H14" s="182">
        <f>SUMIFS('2. RELACIÓN FACTURAS'!$S$9:$S$455,'2. RELACIÓN FACTURAS'!$H$9:$H$455,"h. Gastos de contratación de medios externos",'2. RELACIÓN FACTURAS'!$P$9:$P$455,"SI")</f>
        <v>0</v>
      </c>
      <c r="I14" s="223"/>
      <c r="J14" s="36"/>
      <c r="K14" s="97"/>
      <c r="L14" s="725" t="str">
        <f>'2. RELACIÓN FACTURAS'!AI16</f>
        <v>h. Gastos de contratación de medios externos</v>
      </c>
      <c r="M14" s="726"/>
      <c r="N14" s="726"/>
      <c r="O14" s="726"/>
      <c r="P14" s="727"/>
      <c r="Q14" s="103">
        <f>G14</f>
        <v>0</v>
      </c>
      <c r="R14" s="103">
        <f>H14</f>
        <v>0</v>
      </c>
      <c r="S14" s="114"/>
      <c r="T14" s="184"/>
      <c r="U14"/>
      <c r="V14"/>
      <c r="W14"/>
      <c r="X14"/>
      <c r="Y14"/>
      <c r="Z14" s="35"/>
      <c r="AA14" s="35"/>
      <c r="AB14" s="35"/>
    </row>
    <row r="15" spans="1:28" s="37" customFormat="1" ht="16.5" customHeight="1" thickBot="1" x14ac:dyDescent="0.3">
      <c r="A15" s="217"/>
      <c r="B15" s="736" t="s">
        <v>118</v>
      </c>
      <c r="C15" s="736"/>
      <c r="D15" s="736"/>
      <c r="E15" s="736"/>
      <c r="F15" s="218"/>
      <c r="G15" s="247">
        <f>SUM(G7:G14)</f>
        <v>0</v>
      </c>
      <c r="H15" s="246">
        <f>SUM(H7:H14)</f>
        <v>0</v>
      </c>
      <c r="I15" s="223"/>
      <c r="J15" s="36"/>
      <c r="K15" s="97"/>
      <c r="L15" s="725" t="str">
        <f>'2. RELACIÓN FACTURAS'!AI17</f>
        <v xml:space="preserve">i. Gastos generales </v>
      </c>
      <c r="M15" s="726"/>
      <c r="N15" s="726"/>
      <c r="O15" s="726"/>
      <c r="P15" s="727"/>
      <c r="Q15" s="103">
        <f t="shared" ref="Q15:R17" si="2">G16</f>
        <v>0</v>
      </c>
      <c r="R15" s="103">
        <f t="shared" si="2"/>
        <v>0</v>
      </c>
      <c r="S15" s="114"/>
      <c r="T15" s="184"/>
      <c r="U15"/>
      <c r="V15"/>
      <c r="W15"/>
      <c r="X15"/>
      <c r="Y15"/>
      <c r="Z15" s="35"/>
      <c r="AA15" s="35"/>
      <c r="AB15" s="35"/>
    </row>
    <row r="16" spans="1:28" s="37" customFormat="1" ht="16.5" customHeight="1" x14ac:dyDescent="0.25">
      <c r="A16" s="222"/>
      <c r="B16" s="224" t="str">
        <f>L15</f>
        <v xml:space="preserve">i. Gastos generales </v>
      </c>
      <c r="C16" s="225" t="s">
        <v>119</v>
      </c>
      <c r="D16" s="226" t="str">
        <f>IF(G16&gt;0.05*$G$15,"Límite superado","")</f>
        <v/>
      </c>
      <c r="E16" s="227"/>
      <c r="F16" s="228"/>
      <c r="G16" s="229">
        <f>SUMIFS('2. RELACIÓN FACTURAS'!$S$9:$S$455,'2. RELACIÓN FACTURAS'!$H$9:$H$455,"i. Gastos generales ")</f>
        <v>0</v>
      </c>
      <c r="H16" s="182">
        <f>SUMIFS('2. RELACIÓN FACTURAS'!$S$9:$S$455,'2. RELACIÓN FACTURAS'!$H$9:$H$455,"i. Gastos generales ",'2. RELACIÓN FACTURAS'!$P$9:$P$455,"SI")</f>
        <v>0</v>
      </c>
      <c r="I16" s="223"/>
      <c r="J16" s="36"/>
      <c r="K16" s="102"/>
      <c r="L16" s="725" t="s">
        <v>694</v>
      </c>
      <c r="M16" s="726"/>
      <c r="N16" s="726"/>
      <c r="O16" s="726"/>
      <c r="P16" s="727"/>
      <c r="Q16" s="103">
        <f t="shared" si="2"/>
        <v>0</v>
      </c>
      <c r="R16" s="103">
        <f t="shared" si="2"/>
        <v>0</v>
      </c>
      <c r="S16" s="115"/>
      <c r="T16" s="184"/>
      <c r="U16"/>
      <c r="V16"/>
      <c r="W16"/>
      <c r="X16"/>
      <c r="Y16"/>
      <c r="Z16" s="35"/>
      <c r="AA16" s="35"/>
      <c r="AB16" s="35"/>
    </row>
    <row r="17" spans="1:29" s="37" customFormat="1" ht="16.5" customHeight="1" x14ac:dyDescent="0.25">
      <c r="A17" s="222"/>
      <c r="B17" s="224" t="str">
        <f>L16</f>
        <v>j. Costes salariales y seguridad social           (Corregido según SMI)</v>
      </c>
      <c r="C17" s="225" t="s">
        <v>120</v>
      </c>
      <c r="D17" s="226" t="str">
        <f>IF(G17&gt;0.2*$G$15,"Límite superado","")</f>
        <v/>
      </c>
      <c r="E17" s="322" t="s">
        <v>177</v>
      </c>
      <c r="F17" s="228"/>
      <c r="G17" s="182">
        <f>'3. GASTOS SALARIALES Y DE SS'!L142</f>
        <v>0</v>
      </c>
      <c r="H17" s="229">
        <f>SUMIFS('3. GASTOS SALARIALES Y DE SS'!L7:L141,'3. GASTOS SALARIALES Y DE SS'!M7:M141,"SI")</f>
        <v>0</v>
      </c>
      <c r="I17" s="223"/>
      <c r="J17" s="36"/>
      <c r="K17" s="102"/>
      <c r="L17" s="737" t="str">
        <f>'2. RELACIÓN FACTURAS'!AI18</f>
        <v>k. Gastos financieros</v>
      </c>
      <c r="M17" s="738"/>
      <c r="N17" s="738"/>
      <c r="O17" s="738"/>
      <c r="P17" s="739"/>
      <c r="Q17" s="103">
        <f t="shared" si="2"/>
        <v>0</v>
      </c>
      <c r="R17" s="103">
        <f t="shared" si="2"/>
        <v>0</v>
      </c>
      <c r="S17" s="115"/>
      <c r="T17" s="184"/>
      <c r="U17"/>
      <c r="V17"/>
      <c r="W17"/>
      <c r="X17"/>
      <c r="Y17"/>
      <c r="Z17" s="35"/>
      <c r="AA17" s="35"/>
      <c r="AB17" s="35"/>
    </row>
    <row r="18" spans="1:29" s="40" customFormat="1" ht="20.100000000000001" customHeight="1" x14ac:dyDescent="0.25">
      <c r="A18" s="222"/>
      <c r="B18" s="224" t="str">
        <f>L17</f>
        <v>k. Gastos financieros</v>
      </c>
      <c r="C18" s="225" t="s">
        <v>120</v>
      </c>
      <c r="D18" s="226" t="str">
        <f>IF(G18&gt;0.2*$G$15,"Límite superado","")</f>
        <v/>
      </c>
      <c r="E18" s="227"/>
      <c r="F18" s="228"/>
      <c r="G18" s="182">
        <f>SUMIFS('2. RELACIÓN FACTURAS'!$S$9:$S$455,'2. RELACIÓN FACTURAS'!$H$9:$H$455,"k. Gastos financieros")</f>
        <v>0</v>
      </c>
      <c r="H18" s="182">
        <f>SUMIFS('2. RELACIÓN FACTURAS'!$S$9:$S$455,'2. RELACIÓN FACTURAS'!$H$9:$H$455,"k. Gastos financieros",'2. RELACIÓN FACTURAS'!$P$9:$P$455,"SI")</f>
        <v>0</v>
      </c>
      <c r="I18" s="223"/>
      <c r="J18" s="38"/>
      <c r="K18" s="102"/>
      <c r="L18" s="740" t="s">
        <v>14</v>
      </c>
      <c r="M18" s="741"/>
      <c r="N18" s="741"/>
      <c r="O18" s="741"/>
      <c r="P18" s="742"/>
      <c r="Q18" s="116">
        <f>SUM(Q7:Q17)</f>
        <v>0</v>
      </c>
      <c r="R18" s="116">
        <f>SUM(R7:R17)</f>
        <v>0</v>
      </c>
      <c r="S18" s="115"/>
      <c r="T18" s="184"/>
      <c r="U18"/>
      <c r="V18"/>
      <c r="W18"/>
      <c r="X18"/>
      <c r="Y18"/>
      <c r="Z18" s="39"/>
      <c r="AA18" s="39"/>
      <c r="AB18" s="39"/>
    </row>
    <row r="19" spans="1:29" s="40" customFormat="1" ht="20.100000000000001" customHeight="1" x14ac:dyDescent="0.25">
      <c r="A19" s="222"/>
      <c r="B19" s="230"/>
      <c r="C19" s="198"/>
      <c r="D19" s="231"/>
      <c r="E19" s="181"/>
      <c r="F19" s="34"/>
      <c r="H19" s="159"/>
      <c r="I19" s="223"/>
      <c r="J19" s="38"/>
      <c r="K19" s="102"/>
      <c r="L19" s="53"/>
      <c r="M19" s="121"/>
      <c r="N19" s="54"/>
      <c r="O19" s="55"/>
      <c r="P19" s="56"/>
      <c r="Q19" s="56"/>
      <c r="R19" s="53"/>
      <c r="S19" s="117"/>
      <c r="T19" s="184"/>
      <c r="U19"/>
      <c r="V19"/>
      <c r="W19"/>
      <c r="X19"/>
      <c r="Y19"/>
      <c r="Z19" s="39"/>
      <c r="AA19" s="39"/>
      <c r="AB19" s="39"/>
    </row>
    <row r="20" spans="1:29" s="40" customFormat="1" ht="17.25" x14ac:dyDescent="0.25">
      <c r="A20" s="222"/>
      <c r="B20" s="230" t="s">
        <v>121</v>
      </c>
      <c r="C20" s="198"/>
      <c r="D20" s="231"/>
      <c r="E20" s="181"/>
      <c r="F20" s="34"/>
      <c r="G20" s="159"/>
      <c r="H20" s="159"/>
      <c r="I20" s="223"/>
      <c r="J20" s="38"/>
      <c r="K20" s="102"/>
      <c r="L20" s="54"/>
      <c r="M20" s="54"/>
      <c r="N20" s="54"/>
      <c r="O20" s="54"/>
      <c r="P20" s="54"/>
      <c r="Q20" s="56"/>
      <c r="R20" s="56"/>
      <c r="S20" s="109"/>
      <c r="T20" s="184"/>
      <c r="U20"/>
      <c r="V20"/>
      <c r="W20"/>
      <c r="X20"/>
      <c r="Y20"/>
      <c r="Z20" s="39"/>
      <c r="AA20" s="39"/>
      <c r="AB20" s="39"/>
    </row>
    <row r="21" spans="1:29" s="40" customFormat="1" ht="20.100000000000001" customHeight="1" x14ac:dyDescent="0.25">
      <c r="A21" s="222"/>
      <c r="B21" s="224" t="str">
        <f>B16</f>
        <v xml:space="preserve">i. Gastos generales </v>
      </c>
      <c r="C21" s="232" t="str">
        <f>IF(D16="","","Importe máximo aceptado")</f>
        <v/>
      </c>
      <c r="D21" s="237">
        <f>IF(D16="",G15+G16,G15+G21)</f>
        <v>0</v>
      </c>
      <c r="E21" s="237">
        <f>IF(H21="",H15+H16,H15+H21)</f>
        <v>0</v>
      </c>
      <c r="F21" s="228"/>
      <c r="G21" s="182" t="str">
        <f>IF(D16="","",0.05*$G$15)</f>
        <v/>
      </c>
      <c r="H21" s="182" t="str">
        <f>IF(H16&gt;G21,G21,"")</f>
        <v/>
      </c>
      <c r="I21" s="223"/>
      <c r="J21" s="38"/>
      <c r="K21" s="102"/>
      <c r="L21" s="112"/>
      <c r="M21" s="112"/>
      <c r="N21" s="112"/>
      <c r="O21" s="112"/>
      <c r="P21" s="112"/>
      <c r="Q21" s="417"/>
      <c r="R21" s="417"/>
      <c r="S21" s="109"/>
      <c r="T21" s="57"/>
      <c r="U21"/>
      <c r="V21"/>
      <c r="W21"/>
      <c r="X21"/>
      <c r="Y21"/>
      <c r="Z21" s="39"/>
      <c r="AA21" s="39"/>
      <c r="AB21" s="39"/>
    </row>
    <row r="22" spans="1:29" s="40" customFormat="1" ht="20.100000000000001" customHeight="1" x14ac:dyDescent="0.25">
      <c r="A22" s="222"/>
      <c r="B22" s="224" t="str">
        <f>B17</f>
        <v>j. Costes salariales y seguridad social           (Corregido según SMI)</v>
      </c>
      <c r="C22" s="232" t="str">
        <f>IF(D17="","","Importe máximo aceptado")</f>
        <v/>
      </c>
      <c r="D22" s="237">
        <f>IF(D17="",D21+G17,D21+G22)</f>
        <v>0</v>
      </c>
      <c r="E22" s="237">
        <f>IF(H22="",E21+H17,E21+H22)</f>
        <v>0</v>
      </c>
      <c r="F22" s="228"/>
      <c r="G22" s="182" t="str">
        <f>IF(D17="","",0.2*$G$15)</f>
        <v/>
      </c>
      <c r="H22" s="182" t="str">
        <f>IF(H17&gt;G22,G22,"")</f>
        <v/>
      </c>
      <c r="I22" s="223"/>
      <c r="J22" s="38"/>
      <c r="K22" s="102"/>
      <c r="L22" s="112"/>
      <c r="M22" s="112"/>
      <c r="N22" s="112"/>
      <c r="O22" s="112"/>
      <c r="P22" s="112"/>
      <c r="Q22" s="417"/>
      <c r="R22" s="417"/>
      <c r="S22" s="109"/>
      <c r="T22" s="52"/>
      <c r="U22"/>
      <c r="V22"/>
      <c r="W22"/>
      <c r="X22"/>
      <c r="Y22"/>
      <c r="Z22" s="39"/>
      <c r="AA22" s="39"/>
      <c r="AB22" s="39"/>
    </row>
    <row r="23" spans="1:29" s="40" customFormat="1" ht="20.100000000000001" customHeight="1" thickBot="1" x14ac:dyDescent="0.3">
      <c r="B23" s="224" t="str">
        <f>B18</f>
        <v>k. Gastos financieros</v>
      </c>
      <c r="C23" s="232" t="str">
        <f>IF(D18="","","Importe máximo aceptado")</f>
        <v/>
      </c>
      <c r="D23" s="237">
        <f>IF(D18="",D22+G18,D22+G23)</f>
        <v>0</v>
      </c>
      <c r="E23" s="237">
        <f>IF(H23="",E22+H18,E22+H23)</f>
        <v>0</v>
      </c>
      <c r="F23" s="228"/>
      <c r="G23" s="245" t="str">
        <f>IF(D18="","",0.2*$G$15)</f>
        <v/>
      </c>
      <c r="H23" s="245" t="str">
        <f>IF(H18&gt;G23,G23,"")</f>
        <v/>
      </c>
      <c r="I23" s="223"/>
      <c r="J23" s="38"/>
      <c r="K23" s="107"/>
      <c r="L23" s="321"/>
      <c r="M23" s="321"/>
      <c r="N23" s="321"/>
      <c r="O23" s="321"/>
      <c r="P23" s="321"/>
      <c r="Q23" s="118"/>
      <c r="R23" s="53"/>
      <c r="S23" s="109"/>
      <c r="T23" s="52"/>
      <c r="U23"/>
      <c r="V23"/>
      <c r="W23"/>
      <c r="X23"/>
      <c r="Y23"/>
      <c r="Z23" s="39"/>
      <c r="AA23" s="39"/>
      <c r="AB23" s="39"/>
    </row>
    <row r="24" spans="1:29" s="40" customFormat="1" ht="20.100000000000001" customHeight="1" thickBot="1" x14ac:dyDescent="0.3">
      <c r="A24" s="217"/>
      <c r="B24" s="732" t="s">
        <v>659</v>
      </c>
      <c r="C24" s="733"/>
      <c r="D24" s="733"/>
      <c r="E24" s="733"/>
      <c r="F24" s="733"/>
      <c r="G24" s="249">
        <f>D23</f>
        <v>0</v>
      </c>
      <c r="H24" s="248">
        <f>E23</f>
        <v>0</v>
      </c>
      <c r="I24" s="223"/>
      <c r="J24" s="38"/>
      <c r="K24" s="107"/>
      <c r="L24" s="120"/>
      <c r="M24" s="53"/>
      <c r="N24" s="53"/>
      <c r="O24" s="121"/>
      <c r="P24" s="54"/>
      <c r="Q24" s="55"/>
      <c r="R24" s="56"/>
      <c r="S24" s="109"/>
      <c r="T24"/>
      <c r="U24"/>
      <c r="V24"/>
      <c r="W24"/>
      <c r="X24"/>
      <c r="Y24"/>
      <c r="Z24" s="39"/>
      <c r="AA24" s="39"/>
      <c r="AB24" s="39"/>
    </row>
    <row r="25" spans="1:29" s="40" customFormat="1" ht="20.100000000000001" customHeight="1" x14ac:dyDescent="0.25">
      <c r="A25" s="243"/>
      <c r="B25" s="230"/>
      <c r="C25" s="233"/>
      <c r="D25" s="234"/>
      <c r="E25" s="234"/>
      <c r="F25" s="34"/>
      <c r="G25" s="159"/>
      <c r="H25" s="159"/>
      <c r="I25" s="223"/>
      <c r="J25" s="38"/>
      <c r="K25" s="107"/>
      <c r="L25" s="120"/>
      <c r="M25" s="53"/>
      <c r="N25" s="321"/>
      <c r="O25" s="121"/>
      <c r="P25" s="54"/>
      <c r="Q25" s="55"/>
      <c r="R25" s="56"/>
      <c r="S25" s="109"/>
      <c r="T25"/>
      <c r="U25"/>
      <c r="V25"/>
      <c r="W25"/>
      <c r="X25"/>
      <c r="Y25"/>
      <c r="Z25" s="39"/>
      <c r="AA25" s="39"/>
      <c r="AB25" s="39"/>
    </row>
    <row r="26" spans="1:29" s="40" customFormat="1" ht="20.100000000000001" customHeight="1" thickBot="1" x14ac:dyDescent="0.3">
      <c r="A26" s="235"/>
      <c r="B26" s="244"/>
      <c r="C26" s="244"/>
      <c r="D26" s="244"/>
      <c r="E26" s="244"/>
      <c r="F26" s="244"/>
      <c r="G26" s="244"/>
      <c r="H26" s="244"/>
      <c r="I26" s="236"/>
      <c r="J26" s="38"/>
      <c r="K26" s="108"/>
      <c r="L26" s="122"/>
      <c r="M26" s="110"/>
      <c r="N26" s="110"/>
      <c r="O26" s="110"/>
      <c r="P26" s="729"/>
      <c r="Q26" s="729"/>
      <c r="R26" s="345"/>
      <c r="S26" s="111"/>
      <c r="T26"/>
      <c r="U26"/>
      <c r="V26"/>
      <c r="W26"/>
      <c r="X26"/>
      <c r="Y26"/>
      <c r="Z26" s="39"/>
      <c r="AA26" s="39"/>
      <c r="AB26" s="39"/>
    </row>
    <row r="27" spans="1:29" s="40" customFormat="1" ht="20.100000000000001" customHeight="1" x14ac:dyDescent="0.25">
      <c r="A27" s="35"/>
      <c r="B27" s="31"/>
      <c r="C27" s="31"/>
      <c r="D27" s="31"/>
      <c r="E27" s="31"/>
      <c r="F27" s="31"/>
      <c r="G27" s="31"/>
      <c r="H27" s="31"/>
      <c r="I27" s="43"/>
      <c r="J27" s="38"/>
      <c r="K27" s="44"/>
      <c r="L27" s="44"/>
      <c r="M27" s="44"/>
      <c r="N27" s="44"/>
      <c r="O27" s="44"/>
      <c r="P27" s="45"/>
      <c r="Q27" s="44"/>
      <c r="R27" s="44"/>
      <c r="S27" s="44"/>
      <c r="T27" s="46"/>
      <c r="U27" s="52"/>
      <c r="V27" s="39"/>
      <c r="W27" s="39"/>
      <c r="X27" s="39"/>
      <c r="Y27" s="39"/>
      <c r="Z27" s="39"/>
      <c r="AA27" s="39"/>
      <c r="AB27" s="39"/>
      <c r="AC27" s="39"/>
    </row>
    <row r="28" spans="1:29" s="43" customFormat="1" ht="15.95" customHeight="1" x14ac:dyDescent="0.25">
      <c r="A28" s="39"/>
      <c r="B28" s="35"/>
      <c r="C28" s="35"/>
      <c r="D28" s="35"/>
      <c r="E28" s="35"/>
      <c r="F28" s="35"/>
      <c r="G28" s="35"/>
      <c r="H28" s="35"/>
      <c r="I28" s="31"/>
      <c r="J28" s="41"/>
      <c r="K28" s="31"/>
      <c r="L28" s="730"/>
      <c r="M28" s="730"/>
      <c r="N28" s="31"/>
      <c r="O28" s="31"/>
      <c r="P28" s="31"/>
      <c r="Q28" s="48"/>
      <c r="R28" s="48"/>
      <c r="S28" s="48"/>
      <c r="T28" s="44"/>
      <c r="U28" s="34"/>
      <c r="V28" s="42"/>
      <c r="W28" s="42"/>
      <c r="X28" s="42"/>
      <c r="Y28" s="42"/>
      <c r="Z28" s="42"/>
      <c r="AA28" s="42"/>
      <c r="AB28" s="42"/>
      <c r="AC28" s="42"/>
    </row>
    <row r="29" spans="1:29" s="46" customFormat="1" ht="14.1" customHeight="1" x14ac:dyDescent="0.25">
      <c r="A29" s="42"/>
      <c r="B29" s="39"/>
      <c r="C29" s="39"/>
      <c r="D29" s="39"/>
      <c r="E29" s="39"/>
      <c r="F29" s="39"/>
      <c r="G29" s="39"/>
      <c r="H29" s="39"/>
      <c r="I29" s="35"/>
      <c r="J29" s="41"/>
      <c r="K29" s="31"/>
      <c r="L29" s="346"/>
      <c r="M29" s="346"/>
      <c r="N29" s="31"/>
      <c r="O29" s="31"/>
      <c r="P29" s="31"/>
      <c r="Q29" s="31"/>
      <c r="R29" s="31"/>
      <c r="S29" s="31"/>
      <c r="T29" s="31"/>
      <c r="V29" s="42"/>
      <c r="W29" s="42"/>
      <c r="X29" s="42"/>
      <c r="Y29" s="42"/>
      <c r="Z29" s="42"/>
      <c r="AA29" s="42"/>
      <c r="AB29" s="42"/>
      <c r="AC29" s="42"/>
    </row>
    <row r="30" spans="1:29" s="31" customFormat="1" ht="21.95" customHeight="1" x14ac:dyDescent="0.25">
      <c r="A30" s="29"/>
      <c r="B30" s="42"/>
      <c r="C30" s="42"/>
      <c r="D30" s="42"/>
      <c r="E30" s="42"/>
      <c r="F30" s="42"/>
      <c r="G30" s="42"/>
      <c r="H30" s="42"/>
      <c r="I30" s="39"/>
      <c r="J30" s="47"/>
      <c r="T30" s="35"/>
      <c r="U30" s="44"/>
    </row>
    <row r="31" spans="1:29" s="31" customFormat="1" ht="13.5" customHeight="1" x14ac:dyDescent="0.25">
      <c r="A31" s="29"/>
      <c r="B31" s="29"/>
      <c r="C31" s="29"/>
      <c r="D31" s="29"/>
      <c r="E31" s="29"/>
      <c r="F31" s="29"/>
      <c r="G31" s="29"/>
      <c r="H31" s="29"/>
      <c r="I31" s="42"/>
      <c r="J31" s="47"/>
      <c r="K31" s="50"/>
      <c r="L31" s="51"/>
      <c r="M31" s="51"/>
      <c r="N31" s="50"/>
      <c r="O31" s="50"/>
      <c r="P31" s="50"/>
      <c r="Q31" s="50"/>
      <c r="R31" s="50"/>
      <c r="S31" s="50"/>
      <c r="T31" s="39"/>
    </row>
    <row r="32" spans="1:29" s="35" customFormat="1" ht="6" customHeight="1" x14ac:dyDescent="0.25">
      <c r="A32" s="29"/>
      <c r="B32" s="29"/>
      <c r="C32" s="29"/>
      <c r="D32" s="29"/>
      <c r="E32" s="29"/>
      <c r="F32" s="29"/>
      <c r="G32" s="29"/>
      <c r="H32" s="29"/>
      <c r="I32" s="29"/>
      <c r="J32" s="49"/>
      <c r="K32" s="44"/>
      <c r="L32" s="44"/>
      <c r="M32" s="44"/>
      <c r="N32" s="44"/>
      <c r="O32" s="44"/>
      <c r="P32" s="44"/>
      <c r="Q32" s="44"/>
      <c r="R32" s="44"/>
      <c r="S32" s="44"/>
      <c r="T32" s="42"/>
    </row>
    <row r="33" spans="1:20" s="39" customFormat="1" ht="19.5" customHeight="1" x14ac:dyDescent="0.25">
      <c r="A33" s="29"/>
      <c r="B33" s="29"/>
      <c r="C33" s="29"/>
      <c r="D33" s="29"/>
      <c r="E33" s="29"/>
      <c r="F33" s="29"/>
      <c r="G33" s="29"/>
      <c r="H33" s="29"/>
      <c r="I33" s="29"/>
      <c r="J33" s="38"/>
      <c r="K33" s="29"/>
      <c r="L33" s="29"/>
      <c r="M33" s="29"/>
      <c r="N33" s="29"/>
      <c r="O33" s="29"/>
      <c r="P33" s="29"/>
      <c r="Q33" s="29"/>
      <c r="R33" s="29"/>
      <c r="S33" s="29"/>
      <c r="T33" s="29"/>
    </row>
    <row r="34" spans="1:20" s="42" customFormat="1" ht="6" customHeight="1" x14ac:dyDescent="0.25">
      <c r="A34" s="29"/>
      <c r="B34" s="29"/>
      <c r="C34" s="29"/>
      <c r="D34" s="29"/>
      <c r="E34" s="29"/>
      <c r="F34" s="29"/>
      <c r="G34" s="29"/>
      <c r="H34" s="29"/>
      <c r="I34" s="29"/>
      <c r="J34" s="47"/>
      <c r="K34" s="29"/>
      <c r="L34" s="29"/>
      <c r="M34" s="29"/>
      <c r="N34" s="29"/>
      <c r="O34" s="29"/>
      <c r="P34" s="29"/>
      <c r="Q34" s="29"/>
      <c r="R34" s="29"/>
      <c r="S34" s="29"/>
      <c r="T34" s="29"/>
    </row>
    <row r="35" spans="1:20" s="29" customFormat="1" x14ac:dyDescent="0.25"/>
    <row r="36" spans="1:20" s="29" customFormat="1" x14ac:dyDescent="0.25"/>
    <row r="37" spans="1:20" s="29" customFormat="1" x14ac:dyDescent="0.25"/>
    <row r="38" spans="1:20" s="29" customFormat="1" x14ac:dyDescent="0.25"/>
    <row r="39" spans="1:20" s="29" customFormat="1" x14ac:dyDescent="0.25"/>
    <row r="40" spans="1:20" s="29" customFormat="1" x14ac:dyDescent="0.25"/>
    <row r="41" spans="1:20" s="29" customFormat="1" x14ac:dyDescent="0.25"/>
    <row r="42" spans="1:20" s="29" customFormat="1" x14ac:dyDescent="0.25"/>
    <row r="43" spans="1:20" s="29" customFormat="1" x14ac:dyDescent="0.25"/>
    <row r="44" spans="1:20" s="29" customFormat="1" x14ac:dyDescent="0.25"/>
    <row r="45" spans="1:20" s="29" customFormat="1" x14ac:dyDescent="0.25"/>
    <row r="46" spans="1:20" s="29" customFormat="1" x14ac:dyDescent="0.25"/>
    <row r="47" spans="1:20" s="29" customFormat="1" x14ac:dyDescent="0.25"/>
    <row r="48" spans="1:20" s="29" customFormat="1" x14ac:dyDescent="0.25"/>
    <row r="49" s="29" customFormat="1" x14ac:dyDescent="0.25"/>
    <row r="50" s="29" customFormat="1" x14ac:dyDescent="0.25"/>
    <row r="51" s="29" customFormat="1" x14ac:dyDescent="0.25"/>
    <row r="52" s="29" customFormat="1" x14ac:dyDescent="0.25"/>
    <row r="53" s="29" customFormat="1" x14ac:dyDescent="0.25"/>
    <row r="54" s="29" customFormat="1" x14ac:dyDescent="0.25"/>
    <row r="55" s="29" customFormat="1" x14ac:dyDescent="0.25"/>
    <row r="56" s="29" customFormat="1" x14ac:dyDescent="0.25"/>
    <row r="57" s="29" customFormat="1" x14ac:dyDescent="0.25"/>
    <row r="58" s="29" customFormat="1" x14ac:dyDescent="0.25"/>
    <row r="59" s="29" customFormat="1" x14ac:dyDescent="0.25"/>
    <row r="60" s="29" customFormat="1" x14ac:dyDescent="0.25"/>
    <row r="61" s="29" customFormat="1" x14ac:dyDescent="0.25"/>
    <row r="62" s="29" customFormat="1" x14ac:dyDescent="0.25"/>
    <row r="63" s="29" customFormat="1" x14ac:dyDescent="0.25"/>
    <row r="64" s="29" customFormat="1" x14ac:dyDescent="0.25"/>
    <row r="65" s="29" customFormat="1" x14ac:dyDescent="0.25"/>
    <row r="66" s="29" customFormat="1" x14ac:dyDescent="0.25"/>
    <row r="67" s="29" customFormat="1" x14ac:dyDescent="0.25"/>
    <row r="68" s="29" customFormat="1" x14ac:dyDescent="0.25"/>
    <row r="69" s="29" customFormat="1" x14ac:dyDescent="0.25"/>
    <row r="70" s="29" customFormat="1" x14ac:dyDescent="0.25"/>
    <row r="71" s="29" customFormat="1" x14ac:dyDescent="0.25"/>
    <row r="72" s="29" customFormat="1" x14ac:dyDescent="0.25"/>
    <row r="73" s="29" customFormat="1" x14ac:dyDescent="0.25"/>
    <row r="74" s="29" customFormat="1" x14ac:dyDescent="0.25"/>
    <row r="75" s="29" customFormat="1" x14ac:dyDescent="0.25"/>
    <row r="76" s="29" customFormat="1" x14ac:dyDescent="0.25"/>
    <row r="77" s="29" customFormat="1" x14ac:dyDescent="0.25"/>
    <row r="78" s="29" customFormat="1" x14ac:dyDescent="0.25"/>
    <row r="79" s="29" customFormat="1" x14ac:dyDescent="0.25"/>
    <row r="80" s="29" customFormat="1" x14ac:dyDescent="0.25"/>
    <row r="81" s="29" customFormat="1" x14ac:dyDescent="0.25"/>
    <row r="82" s="29" customFormat="1" x14ac:dyDescent="0.25"/>
    <row r="83" s="29" customFormat="1" x14ac:dyDescent="0.25"/>
    <row r="84" s="29" customFormat="1" x14ac:dyDescent="0.25"/>
    <row r="85" s="29" customFormat="1" x14ac:dyDescent="0.25"/>
    <row r="86" s="29" customFormat="1" x14ac:dyDescent="0.25"/>
    <row r="87" s="29" customFormat="1" x14ac:dyDescent="0.25"/>
    <row r="88" s="29" customFormat="1" x14ac:dyDescent="0.25"/>
    <row r="89" s="29" customFormat="1" x14ac:dyDescent="0.25"/>
    <row r="90" s="29" customFormat="1" x14ac:dyDescent="0.25"/>
    <row r="91" s="29" customFormat="1" x14ac:dyDescent="0.25"/>
    <row r="92" s="29" customFormat="1" x14ac:dyDescent="0.25"/>
    <row r="93" s="29" customFormat="1" x14ac:dyDescent="0.25"/>
    <row r="94" s="29" customFormat="1" x14ac:dyDescent="0.25"/>
    <row r="95" s="29" customFormat="1" x14ac:dyDescent="0.25"/>
    <row r="96" s="29" customFormat="1" x14ac:dyDescent="0.25"/>
    <row r="97" s="29" customFormat="1" x14ac:dyDescent="0.25"/>
    <row r="98" s="29" customFormat="1" x14ac:dyDescent="0.25"/>
    <row r="99" s="29" customFormat="1" x14ac:dyDescent="0.25"/>
    <row r="100" s="29" customFormat="1" x14ac:dyDescent="0.25"/>
    <row r="101" s="29" customFormat="1" x14ac:dyDescent="0.25"/>
    <row r="102" s="29" customFormat="1" x14ac:dyDescent="0.25"/>
    <row r="103" s="29" customFormat="1" x14ac:dyDescent="0.25"/>
    <row r="104" s="29" customFormat="1" x14ac:dyDescent="0.25"/>
    <row r="105" s="29" customFormat="1" x14ac:dyDescent="0.25"/>
    <row r="106" s="29" customFormat="1" x14ac:dyDescent="0.25"/>
    <row r="107" s="29" customFormat="1" x14ac:dyDescent="0.25"/>
    <row r="108" s="29" customFormat="1" x14ac:dyDescent="0.25"/>
    <row r="109" s="29" customFormat="1" x14ac:dyDescent="0.25"/>
    <row r="110" s="29" customFormat="1" x14ac:dyDescent="0.25"/>
    <row r="111" s="29" customFormat="1" x14ac:dyDescent="0.25"/>
    <row r="112" s="29" customFormat="1" x14ac:dyDescent="0.25"/>
    <row r="113" s="29" customFormat="1" x14ac:dyDescent="0.25"/>
    <row r="114" s="29" customFormat="1" x14ac:dyDescent="0.25"/>
    <row r="115" s="29" customFormat="1" x14ac:dyDescent="0.25"/>
    <row r="116" s="29" customFormat="1" x14ac:dyDescent="0.25"/>
    <row r="117" s="29" customFormat="1" x14ac:dyDescent="0.25"/>
    <row r="118" s="29" customFormat="1" x14ac:dyDescent="0.25"/>
    <row r="119" s="29" customFormat="1" x14ac:dyDescent="0.25"/>
    <row r="120" s="29" customFormat="1" x14ac:dyDescent="0.25"/>
    <row r="121" s="29" customFormat="1" x14ac:dyDescent="0.25"/>
    <row r="122" s="29" customFormat="1" x14ac:dyDescent="0.25"/>
    <row r="123" s="29" customFormat="1" x14ac:dyDescent="0.25"/>
    <row r="124" s="29" customFormat="1" x14ac:dyDescent="0.25"/>
    <row r="125" s="29" customFormat="1" x14ac:dyDescent="0.25"/>
    <row r="126" s="29" customFormat="1" x14ac:dyDescent="0.25"/>
    <row r="127" s="29" customFormat="1" x14ac:dyDescent="0.25"/>
    <row r="128" s="29" customFormat="1" x14ac:dyDescent="0.25"/>
    <row r="129" s="29" customFormat="1" x14ac:dyDescent="0.25"/>
    <row r="130" s="29" customFormat="1" x14ac:dyDescent="0.25"/>
    <row r="131" s="29" customFormat="1" x14ac:dyDescent="0.25"/>
    <row r="132" s="29" customFormat="1" x14ac:dyDescent="0.25"/>
    <row r="133" s="29" customFormat="1" x14ac:dyDescent="0.25"/>
    <row r="134" s="29" customFormat="1" x14ac:dyDescent="0.25"/>
    <row r="135" s="29" customFormat="1" x14ac:dyDescent="0.25"/>
    <row r="136" s="29" customFormat="1" x14ac:dyDescent="0.25"/>
    <row r="137" s="29" customFormat="1" x14ac:dyDescent="0.25"/>
    <row r="138" s="29" customFormat="1" x14ac:dyDescent="0.25"/>
    <row r="139" s="29" customFormat="1" x14ac:dyDescent="0.25"/>
    <row r="140" s="29" customFormat="1" x14ac:dyDescent="0.25"/>
    <row r="141" s="29" customFormat="1" x14ac:dyDescent="0.25"/>
    <row r="142" s="29" customFormat="1" x14ac:dyDescent="0.25"/>
    <row r="143" s="29" customFormat="1" x14ac:dyDescent="0.25"/>
    <row r="144" s="29" customFormat="1" x14ac:dyDescent="0.25"/>
    <row r="145" s="29" customFormat="1" x14ac:dyDescent="0.25"/>
    <row r="146" s="29" customFormat="1" x14ac:dyDescent="0.25"/>
    <row r="147" s="29" customFormat="1" x14ac:dyDescent="0.25"/>
    <row r="148" s="29" customFormat="1" x14ac:dyDescent="0.25"/>
    <row r="149" s="29" customFormat="1" x14ac:dyDescent="0.25"/>
    <row r="150" s="29" customFormat="1" x14ac:dyDescent="0.25"/>
    <row r="151" s="29" customFormat="1" x14ac:dyDescent="0.25"/>
    <row r="152" s="29" customFormat="1" x14ac:dyDescent="0.25"/>
    <row r="153" s="29" customFormat="1" x14ac:dyDescent="0.25"/>
    <row r="154" s="29" customFormat="1" x14ac:dyDescent="0.25"/>
    <row r="155" s="29" customFormat="1" x14ac:dyDescent="0.25"/>
    <row r="156" s="29" customFormat="1" x14ac:dyDescent="0.25"/>
    <row r="157" s="29" customFormat="1" x14ac:dyDescent="0.25"/>
    <row r="158" s="29" customFormat="1" x14ac:dyDescent="0.25"/>
    <row r="159" s="29" customFormat="1" x14ac:dyDescent="0.25"/>
    <row r="160" s="29" customFormat="1" x14ac:dyDescent="0.25"/>
    <row r="161" s="29" customFormat="1" x14ac:dyDescent="0.25"/>
    <row r="162" s="29" customFormat="1" x14ac:dyDescent="0.25"/>
    <row r="163" s="29" customFormat="1" x14ac:dyDescent="0.25"/>
    <row r="164" s="29" customFormat="1" x14ac:dyDescent="0.25"/>
    <row r="165" s="29" customFormat="1" x14ac:dyDescent="0.25"/>
    <row r="166" s="29" customFormat="1" x14ac:dyDescent="0.25"/>
    <row r="167" s="29" customFormat="1" x14ac:dyDescent="0.25"/>
    <row r="168" s="29" customFormat="1" x14ac:dyDescent="0.25"/>
    <row r="169" s="29" customFormat="1" x14ac:dyDescent="0.25"/>
    <row r="170" s="29" customFormat="1" x14ac:dyDescent="0.25"/>
    <row r="171" s="29" customFormat="1" x14ac:dyDescent="0.25"/>
    <row r="172" s="29" customFormat="1" x14ac:dyDescent="0.25"/>
    <row r="173" s="29" customFormat="1" x14ac:dyDescent="0.25"/>
    <row r="174" s="29" customFormat="1" x14ac:dyDescent="0.25"/>
    <row r="175" s="29" customFormat="1" x14ac:dyDescent="0.25"/>
    <row r="176" s="29" customFormat="1" x14ac:dyDescent="0.25"/>
    <row r="177" s="29" customFormat="1" x14ac:dyDescent="0.25"/>
    <row r="178" s="29" customFormat="1" x14ac:dyDescent="0.25"/>
    <row r="179" s="29" customFormat="1" x14ac:dyDescent="0.25"/>
    <row r="180" s="29" customFormat="1" x14ac:dyDescent="0.25"/>
    <row r="181" s="29" customFormat="1" x14ac:dyDescent="0.25"/>
    <row r="182" s="29" customFormat="1" x14ac:dyDescent="0.25"/>
    <row r="183" s="29" customFormat="1" x14ac:dyDescent="0.25"/>
    <row r="184" s="29" customFormat="1" x14ac:dyDescent="0.25"/>
    <row r="185" s="29" customFormat="1" x14ac:dyDescent="0.25"/>
    <row r="186" s="29" customFormat="1" x14ac:dyDescent="0.25"/>
    <row r="187" s="29" customFormat="1" x14ac:dyDescent="0.25"/>
    <row r="188" s="29" customFormat="1" x14ac:dyDescent="0.25"/>
    <row r="189" s="29" customFormat="1" x14ac:dyDescent="0.25"/>
    <row r="190" s="29" customFormat="1" x14ac:dyDescent="0.25"/>
    <row r="191" s="29" customFormat="1" x14ac:dyDescent="0.25"/>
    <row r="192" s="29" customFormat="1" x14ac:dyDescent="0.25"/>
    <row r="193" s="29" customFormat="1" x14ac:dyDescent="0.25"/>
    <row r="194" s="29" customFormat="1" x14ac:dyDescent="0.25"/>
    <row r="195" s="29" customFormat="1" x14ac:dyDescent="0.25"/>
    <row r="196" s="29" customFormat="1" x14ac:dyDescent="0.25"/>
    <row r="197" s="29" customFormat="1" x14ac:dyDescent="0.25"/>
    <row r="198" s="29" customFormat="1" x14ac:dyDescent="0.25"/>
    <row r="199" s="29" customFormat="1" x14ac:dyDescent="0.25"/>
    <row r="200" s="29" customFormat="1" x14ac:dyDescent="0.25"/>
    <row r="201" s="29" customFormat="1" x14ac:dyDescent="0.25"/>
    <row r="202" s="29" customFormat="1" x14ac:dyDescent="0.25"/>
    <row r="203" s="29" customFormat="1" x14ac:dyDescent="0.25"/>
    <row r="204" s="29" customFormat="1" x14ac:dyDescent="0.25"/>
    <row r="205" s="29" customFormat="1" x14ac:dyDescent="0.25"/>
    <row r="206" s="29" customFormat="1" x14ac:dyDescent="0.25"/>
    <row r="207" s="29" customFormat="1" x14ac:dyDescent="0.25"/>
    <row r="208" s="29" customFormat="1" x14ac:dyDescent="0.25"/>
    <row r="209" s="29" customFormat="1" x14ac:dyDescent="0.25"/>
    <row r="210" s="29" customFormat="1" x14ac:dyDescent="0.25"/>
    <row r="211" s="29" customFormat="1" x14ac:dyDescent="0.25"/>
    <row r="212" s="29" customFormat="1" x14ac:dyDescent="0.25"/>
    <row r="213" s="29" customFormat="1" x14ac:dyDescent="0.25"/>
    <row r="214" s="29" customFormat="1" x14ac:dyDescent="0.25"/>
    <row r="215" s="29" customFormat="1" x14ac:dyDescent="0.25"/>
    <row r="216" s="29" customFormat="1" x14ac:dyDescent="0.25"/>
    <row r="217" s="29" customFormat="1" x14ac:dyDescent="0.25"/>
    <row r="218" s="29" customFormat="1" x14ac:dyDescent="0.25"/>
    <row r="219" s="29" customFormat="1" x14ac:dyDescent="0.25"/>
    <row r="220" s="29" customFormat="1" x14ac:dyDescent="0.25"/>
    <row r="221" s="29" customFormat="1" x14ac:dyDescent="0.25"/>
    <row r="222" s="29" customFormat="1" x14ac:dyDescent="0.25"/>
    <row r="223" s="29" customFormat="1" x14ac:dyDescent="0.25"/>
    <row r="224" s="29" customFormat="1" x14ac:dyDescent="0.25"/>
    <row r="225" s="29" customFormat="1" x14ac:dyDescent="0.25"/>
    <row r="226" s="29" customFormat="1" x14ac:dyDescent="0.25"/>
    <row r="227" s="29" customFormat="1" x14ac:dyDescent="0.25"/>
    <row r="228" s="29" customFormat="1" x14ac:dyDescent="0.25"/>
    <row r="229" s="29" customFormat="1" x14ac:dyDescent="0.25"/>
    <row r="230" s="29" customFormat="1" x14ac:dyDescent="0.25"/>
    <row r="231" s="29" customFormat="1" x14ac:dyDescent="0.25"/>
    <row r="232" s="29" customFormat="1" x14ac:dyDescent="0.25"/>
    <row r="233" s="29" customFormat="1" x14ac:dyDescent="0.25"/>
    <row r="234" s="29" customFormat="1" x14ac:dyDescent="0.25"/>
    <row r="235" s="29" customFormat="1" x14ac:dyDescent="0.25"/>
    <row r="236" s="29" customFormat="1" x14ac:dyDescent="0.25"/>
    <row r="237" s="29" customFormat="1" x14ac:dyDescent="0.25"/>
    <row r="238" s="29" customFormat="1" x14ac:dyDescent="0.25"/>
    <row r="239" s="29" customFormat="1" x14ac:dyDescent="0.25"/>
    <row r="240" s="29" customFormat="1" x14ac:dyDescent="0.25"/>
    <row r="241" s="29" customFormat="1" x14ac:dyDescent="0.25"/>
    <row r="242" s="29" customFormat="1" x14ac:dyDescent="0.25"/>
    <row r="243" s="29" customFormat="1" x14ac:dyDescent="0.25"/>
    <row r="244" s="29" customFormat="1" x14ac:dyDescent="0.25"/>
    <row r="245" s="29" customFormat="1" x14ac:dyDescent="0.25"/>
    <row r="246" s="29" customFormat="1" x14ac:dyDescent="0.25"/>
    <row r="247" s="29" customFormat="1" x14ac:dyDescent="0.25"/>
    <row r="248" s="29" customFormat="1" x14ac:dyDescent="0.25"/>
    <row r="249" s="29" customFormat="1" x14ac:dyDescent="0.25"/>
    <row r="250" s="29" customFormat="1" x14ac:dyDescent="0.25"/>
    <row r="251" s="29" customFormat="1" x14ac:dyDescent="0.25"/>
    <row r="252" s="29" customFormat="1" x14ac:dyDescent="0.25"/>
    <row r="253" s="29" customFormat="1" x14ac:dyDescent="0.25"/>
    <row r="254" s="29" customFormat="1" x14ac:dyDescent="0.25"/>
    <row r="255" s="29" customFormat="1" x14ac:dyDescent="0.25"/>
    <row r="256" s="29" customFormat="1" x14ac:dyDescent="0.25"/>
    <row r="257" s="29" customFormat="1" x14ac:dyDescent="0.25"/>
    <row r="258" s="29" customFormat="1" x14ac:dyDescent="0.25"/>
    <row r="259" s="29" customFormat="1" x14ac:dyDescent="0.25"/>
    <row r="260" s="29" customFormat="1" x14ac:dyDescent="0.25"/>
    <row r="261" s="29" customFormat="1" x14ac:dyDescent="0.25"/>
    <row r="262" s="29" customFormat="1" x14ac:dyDescent="0.25"/>
    <row r="263" s="29" customFormat="1" x14ac:dyDescent="0.25"/>
    <row r="264" s="29" customFormat="1" x14ac:dyDescent="0.25"/>
    <row r="265" s="29" customFormat="1" x14ac:dyDescent="0.25"/>
    <row r="266" s="29" customFormat="1" x14ac:dyDescent="0.25"/>
    <row r="267" s="29" customFormat="1" x14ac:dyDescent="0.25"/>
    <row r="268" s="29" customFormat="1" x14ac:dyDescent="0.25"/>
    <row r="269" s="29" customFormat="1" x14ac:dyDescent="0.25"/>
    <row r="270" s="29" customFormat="1" x14ac:dyDescent="0.25"/>
    <row r="271" s="29" customFormat="1" x14ac:dyDescent="0.25"/>
    <row r="272" s="29" customFormat="1" x14ac:dyDescent="0.25"/>
    <row r="273" s="29" customFormat="1" x14ac:dyDescent="0.25"/>
    <row r="274" s="29" customFormat="1" x14ac:dyDescent="0.25"/>
    <row r="275" s="29" customFormat="1" x14ac:dyDescent="0.25"/>
    <row r="276" s="29" customFormat="1" x14ac:dyDescent="0.25"/>
    <row r="277" s="29" customFormat="1" x14ac:dyDescent="0.25"/>
    <row r="278" s="29" customFormat="1" x14ac:dyDescent="0.25"/>
    <row r="279" s="29" customFormat="1" x14ac:dyDescent="0.25"/>
    <row r="280" s="29" customFormat="1" x14ac:dyDescent="0.25"/>
    <row r="281" s="29" customFormat="1" x14ac:dyDescent="0.25"/>
    <row r="282" s="29" customFormat="1" x14ac:dyDescent="0.25"/>
    <row r="283" s="29" customFormat="1" x14ac:dyDescent="0.25"/>
    <row r="284" s="29" customFormat="1" x14ac:dyDescent="0.25"/>
    <row r="285" s="29" customFormat="1" x14ac:dyDescent="0.25"/>
    <row r="286" s="29" customFormat="1" x14ac:dyDescent="0.25"/>
    <row r="287" s="29" customFormat="1" x14ac:dyDescent="0.25"/>
    <row r="288" s="29" customFormat="1" x14ac:dyDescent="0.25"/>
    <row r="289" s="29" customFormat="1" x14ac:dyDescent="0.25"/>
    <row r="290" s="29" customFormat="1" x14ac:dyDescent="0.25"/>
    <row r="291" s="29" customFormat="1" x14ac:dyDescent="0.25"/>
    <row r="292" s="29" customFormat="1" x14ac:dyDescent="0.25"/>
    <row r="293" s="29" customFormat="1" x14ac:dyDescent="0.25"/>
    <row r="294" s="29" customFormat="1" x14ac:dyDescent="0.25"/>
    <row r="295" s="29" customFormat="1" x14ac:dyDescent="0.25"/>
    <row r="296" s="29" customFormat="1" x14ac:dyDescent="0.25"/>
    <row r="297" s="29" customFormat="1" x14ac:dyDescent="0.25"/>
    <row r="298" s="29" customFormat="1" x14ac:dyDescent="0.25"/>
    <row r="299" s="29" customFormat="1" x14ac:dyDescent="0.25"/>
    <row r="300" s="29" customFormat="1" x14ac:dyDescent="0.25"/>
    <row r="301" s="29" customFormat="1" x14ac:dyDescent="0.25"/>
    <row r="302" s="29" customFormat="1" x14ac:dyDescent="0.25"/>
    <row r="303" s="29" customFormat="1" x14ac:dyDescent="0.25"/>
    <row r="304" s="29" customFormat="1" x14ac:dyDescent="0.25"/>
    <row r="305" s="29" customFormat="1" x14ac:dyDescent="0.25"/>
    <row r="306" s="29" customFormat="1" x14ac:dyDescent="0.25"/>
    <row r="307" s="29" customFormat="1" x14ac:dyDescent="0.25"/>
    <row r="308" s="29" customFormat="1" x14ac:dyDescent="0.25"/>
    <row r="309" s="29" customFormat="1" x14ac:dyDescent="0.25"/>
    <row r="310" s="29" customFormat="1" x14ac:dyDescent="0.25"/>
    <row r="311" s="29" customFormat="1" x14ac:dyDescent="0.25"/>
    <row r="312" s="29" customFormat="1" x14ac:dyDescent="0.25"/>
    <row r="313" s="29" customFormat="1" x14ac:dyDescent="0.25"/>
    <row r="314" s="29" customFormat="1" x14ac:dyDescent="0.25"/>
    <row r="315" s="29" customFormat="1" x14ac:dyDescent="0.25"/>
    <row r="316" s="29" customFormat="1" x14ac:dyDescent="0.25"/>
    <row r="317" s="29" customFormat="1" x14ac:dyDescent="0.25"/>
    <row r="318" s="29" customFormat="1" x14ac:dyDescent="0.25"/>
    <row r="319" s="29" customFormat="1" x14ac:dyDescent="0.25"/>
    <row r="320" s="29" customFormat="1" x14ac:dyDescent="0.25"/>
    <row r="321" s="29" customFormat="1" x14ac:dyDescent="0.25"/>
    <row r="322" s="29" customFormat="1" x14ac:dyDescent="0.25"/>
    <row r="323" s="29" customFormat="1" x14ac:dyDescent="0.25"/>
    <row r="324" s="29" customFormat="1" x14ac:dyDescent="0.25"/>
    <row r="325" s="29" customFormat="1" x14ac:dyDescent="0.25"/>
    <row r="326" s="29" customFormat="1" x14ac:dyDescent="0.25"/>
    <row r="327" s="29" customFormat="1" x14ac:dyDescent="0.25"/>
    <row r="328" s="29" customFormat="1" x14ac:dyDescent="0.25"/>
    <row r="329" s="29" customFormat="1" x14ac:dyDescent="0.25"/>
    <row r="330" s="29" customFormat="1" x14ac:dyDescent="0.25"/>
    <row r="331" s="29" customFormat="1" x14ac:dyDescent="0.25"/>
    <row r="332" s="29" customFormat="1" x14ac:dyDescent="0.25"/>
    <row r="333" s="29" customFormat="1" x14ac:dyDescent="0.25"/>
    <row r="334" s="29" customFormat="1" x14ac:dyDescent="0.25"/>
    <row r="335" s="29" customFormat="1" x14ac:dyDescent="0.25"/>
    <row r="336" s="29" customFormat="1" x14ac:dyDescent="0.25"/>
    <row r="337" s="29" customFormat="1" x14ac:dyDescent="0.25"/>
    <row r="338" s="29" customFormat="1" x14ac:dyDescent="0.25"/>
    <row r="339" s="29" customFormat="1" x14ac:dyDescent="0.25"/>
    <row r="340" s="29" customFormat="1" x14ac:dyDescent="0.25"/>
    <row r="341" s="29" customFormat="1" x14ac:dyDescent="0.25"/>
    <row r="342" s="29" customFormat="1" x14ac:dyDescent="0.25"/>
    <row r="343" s="29" customFormat="1" x14ac:dyDescent="0.25"/>
    <row r="344" s="29" customFormat="1" x14ac:dyDescent="0.25"/>
    <row r="345" s="29" customFormat="1" x14ac:dyDescent="0.25"/>
    <row r="346" s="29" customFormat="1" x14ac:dyDescent="0.25"/>
    <row r="347" s="29" customFormat="1" x14ac:dyDescent="0.25"/>
    <row r="348" s="29" customFormat="1" x14ac:dyDescent="0.25"/>
    <row r="349" s="29" customFormat="1" x14ac:dyDescent="0.25"/>
    <row r="350" s="29" customFormat="1" x14ac:dyDescent="0.25"/>
    <row r="351" s="29" customFormat="1" x14ac:dyDescent="0.25"/>
    <row r="352" s="29" customFormat="1" x14ac:dyDescent="0.25"/>
    <row r="353" s="29" customFormat="1" x14ac:dyDescent="0.25"/>
    <row r="354" s="29" customFormat="1" x14ac:dyDescent="0.25"/>
    <row r="355" s="29" customFormat="1" x14ac:dyDescent="0.25"/>
    <row r="356" s="29" customFormat="1" x14ac:dyDescent="0.25"/>
    <row r="357" s="29" customFormat="1" x14ac:dyDescent="0.25"/>
    <row r="358" s="29" customFormat="1" x14ac:dyDescent="0.25"/>
    <row r="359" s="29" customFormat="1" x14ac:dyDescent="0.25"/>
    <row r="360" s="29" customFormat="1" x14ac:dyDescent="0.25"/>
    <row r="361" s="29" customFormat="1" x14ac:dyDescent="0.25"/>
    <row r="362" s="29" customFormat="1" x14ac:dyDescent="0.25"/>
    <row r="363" s="29" customFormat="1" x14ac:dyDescent="0.25"/>
    <row r="364" s="29" customFormat="1" x14ac:dyDescent="0.25"/>
    <row r="365" s="29" customFormat="1" x14ac:dyDescent="0.25"/>
    <row r="366" s="29" customFormat="1" x14ac:dyDescent="0.25"/>
    <row r="367" s="29" customFormat="1" x14ac:dyDescent="0.25"/>
    <row r="368" s="29" customFormat="1" x14ac:dyDescent="0.25"/>
    <row r="369" s="29" customFormat="1" x14ac:dyDescent="0.25"/>
    <row r="370" s="29" customFormat="1" x14ac:dyDescent="0.25"/>
    <row r="371" s="29" customFormat="1" x14ac:dyDescent="0.25"/>
    <row r="372" s="29" customFormat="1" x14ac:dyDescent="0.25"/>
    <row r="373" s="29" customFormat="1" x14ac:dyDescent="0.25"/>
    <row r="374" s="29" customFormat="1" x14ac:dyDescent="0.25"/>
    <row r="375" s="29" customFormat="1" x14ac:dyDescent="0.25"/>
    <row r="376" s="29" customFormat="1" x14ac:dyDescent="0.25"/>
    <row r="377" s="29" customFormat="1" x14ac:dyDescent="0.25"/>
    <row r="378" s="29" customFormat="1" x14ac:dyDescent="0.25"/>
    <row r="379" s="29" customFormat="1" x14ac:dyDescent="0.25"/>
    <row r="380" s="29" customFormat="1" x14ac:dyDescent="0.25"/>
    <row r="381" s="29" customFormat="1" x14ac:dyDescent="0.25"/>
    <row r="382" s="29" customFormat="1" x14ac:dyDescent="0.25"/>
    <row r="383" s="29" customFormat="1" x14ac:dyDescent="0.25"/>
    <row r="384" s="29" customFormat="1" x14ac:dyDescent="0.25"/>
    <row r="385" s="29" customFormat="1" x14ac:dyDescent="0.25"/>
    <row r="386" s="29" customFormat="1" x14ac:dyDescent="0.25"/>
    <row r="387" s="29" customFormat="1" x14ac:dyDescent="0.25"/>
    <row r="388" s="29" customFormat="1" x14ac:dyDescent="0.25"/>
    <row r="389" s="29" customFormat="1" x14ac:dyDescent="0.25"/>
    <row r="390" s="29" customFormat="1" x14ac:dyDescent="0.25"/>
    <row r="391" s="29" customFormat="1" x14ac:dyDescent="0.25"/>
    <row r="392" s="29" customFormat="1" x14ac:dyDescent="0.25"/>
    <row r="393" s="29" customFormat="1" x14ac:dyDescent="0.25"/>
    <row r="394" s="29" customFormat="1" x14ac:dyDescent="0.25"/>
    <row r="395" s="29" customFormat="1" x14ac:dyDescent="0.25"/>
    <row r="396" s="29" customFormat="1" x14ac:dyDescent="0.25"/>
    <row r="397" s="29" customFormat="1" x14ac:dyDescent="0.25"/>
    <row r="398" s="29" customFormat="1" x14ac:dyDescent="0.25"/>
    <row r="399" s="29" customFormat="1" x14ac:dyDescent="0.25"/>
    <row r="400" s="29" customFormat="1" x14ac:dyDescent="0.25"/>
    <row r="401" s="29" customFormat="1" x14ac:dyDescent="0.25"/>
    <row r="402" s="29" customFormat="1" x14ac:dyDescent="0.25"/>
    <row r="403" s="29" customFormat="1" x14ac:dyDescent="0.25"/>
    <row r="404" s="29" customFormat="1" x14ac:dyDescent="0.25"/>
    <row r="405" s="29" customFormat="1" x14ac:dyDescent="0.25"/>
    <row r="406" s="29" customFormat="1" x14ac:dyDescent="0.25"/>
    <row r="407" s="29" customFormat="1" x14ac:dyDescent="0.25"/>
    <row r="408" s="29" customFormat="1" x14ac:dyDescent="0.25"/>
    <row r="409" s="29" customFormat="1" x14ac:dyDescent="0.25"/>
    <row r="410" s="29" customFormat="1" x14ac:dyDescent="0.25"/>
    <row r="411" s="29" customFormat="1" x14ac:dyDescent="0.25"/>
    <row r="412" s="29" customFormat="1" x14ac:dyDescent="0.25"/>
    <row r="413" s="29" customFormat="1" x14ac:dyDescent="0.25"/>
    <row r="414" s="29" customFormat="1" x14ac:dyDescent="0.25"/>
    <row r="415" s="29" customFormat="1" x14ac:dyDescent="0.25"/>
    <row r="416" s="29" customFormat="1" x14ac:dyDescent="0.25"/>
    <row r="417" spans="1:20" s="29" customFormat="1" x14ac:dyDescent="0.25"/>
    <row r="418" spans="1:20" s="29" customFormat="1" x14ac:dyDescent="0.25"/>
    <row r="419" spans="1:20" s="29" customFormat="1" x14ac:dyDescent="0.25"/>
    <row r="420" spans="1:20" s="29" customFormat="1" x14ac:dyDescent="0.25"/>
    <row r="421" spans="1:20" s="29" customFormat="1" x14ac:dyDescent="0.25"/>
    <row r="422" spans="1:20" s="29" customFormat="1" x14ac:dyDescent="0.25"/>
    <row r="423" spans="1:20" s="29" customFormat="1" x14ac:dyDescent="0.25"/>
    <row r="424" spans="1:20" s="29" customFormat="1" x14ac:dyDescent="0.25"/>
    <row r="425" spans="1:20" s="29" customFormat="1" x14ac:dyDescent="0.25">
      <c r="A425" s="32"/>
    </row>
    <row r="426" spans="1:20" s="29" customFormat="1" x14ac:dyDescent="0.25">
      <c r="A426" s="32"/>
      <c r="B426" s="32"/>
      <c r="C426" s="32"/>
      <c r="D426" s="32"/>
      <c r="E426" s="32"/>
      <c r="F426" s="32"/>
      <c r="G426" s="32"/>
      <c r="H426" s="32"/>
    </row>
    <row r="427" spans="1:20" s="29" customFormat="1" x14ac:dyDescent="0.25">
      <c r="A427" s="32"/>
      <c r="B427" s="32"/>
      <c r="C427" s="32"/>
      <c r="D427" s="32"/>
      <c r="E427" s="32"/>
      <c r="F427" s="32"/>
      <c r="G427" s="32"/>
      <c r="H427" s="32"/>
      <c r="I427" s="32"/>
    </row>
    <row r="428" spans="1:20" s="29" customFormat="1" x14ac:dyDescent="0.25">
      <c r="A428" s="32"/>
      <c r="B428" s="32"/>
      <c r="C428" s="32"/>
      <c r="D428" s="32"/>
      <c r="E428" s="32"/>
      <c r="F428" s="32"/>
      <c r="G428" s="32"/>
      <c r="H428" s="32"/>
      <c r="I428" s="32"/>
      <c r="K428" s="32"/>
      <c r="L428" s="32"/>
      <c r="M428" s="32"/>
      <c r="N428" s="32"/>
      <c r="O428" s="32"/>
      <c r="P428" s="32"/>
      <c r="Q428" s="32"/>
      <c r="R428" s="32"/>
      <c r="S428" s="32"/>
      <c r="T428" s="32"/>
    </row>
    <row r="429" spans="1:20" s="29" customFormat="1" x14ac:dyDescent="0.25">
      <c r="A429" s="32"/>
      <c r="B429" s="32"/>
      <c r="C429" s="32"/>
      <c r="D429" s="32"/>
      <c r="E429" s="32"/>
      <c r="F429" s="32"/>
      <c r="G429" s="32"/>
      <c r="H429" s="32"/>
      <c r="I429" s="32"/>
      <c r="K429" s="32"/>
      <c r="L429" s="32"/>
      <c r="M429" s="32"/>
      <c r="N429" s="32"/>
      <c r="O429" s="32"/>
      <c r="P429" s="32"/>
      <c r="Q429" s="32"/>
      <c r="R429" s="32"/>
      <c r="S429" s="32"/>
      <c r="T429" s="32"/>
    </row>
  </sheetData>
  <sheetProtection algorithmName="SHA-512" hashValue="TfJFT/iPIrnuxG/++74L0NT3785BTV7/1bwo5ol7M6tSgLhfG26S6xh8wgBSfdSIUfXGBtz+vmN9VbJFFE4wxA==" saltValue="GtxoVdYSY5KnrEwa2NGDdg==" spinCount="100000" sheet="1" objects="1" scenarios="1"/>
  <mergeCells count="27">
    <mergeCell ref="P26:Q26"/>
    <mergeCell ref="L28:M28"/>
    <mergeCell ref="A2:I4"/>
    <mergeCell ref="B24:F24"/>
    <mergeCell ref="K2:S4"/>
    <mergeCell ref="L16:P16"/>
    <mergeCell ref="B15:E15"/>
    <mergeCell ref="L17:P17"/>
    <mergeCell ref="L18:P18"/>
    <mergeCell ref="L13:P13"/>
    <mergeCell ref="B13:F13"/>
    <mergeCell ref="L14:P14"/>
    <mergeCell ref="B14:F14"/>
    <mergeCell ref="L15:P15"/>
    <mergeCell ref="L10:P10"/>
    <mergeCell ref="B10:F10"/>
    <mergeCell ref="G5:H5"/>
    <mergeCell ref="L11:P11"/>
    <mergeCell ref="B11:F11"/>
    <mergeCell ref="L12:P12"/>
    <mergeCell ref="B12:F12"/>
    <mergeCell ref="L7:P7"/>
    <mergeCell ref="B7:F7"/>
    <mergeCell ref="L8:P8"/>
    <mergeCell ref="B8:F8"/>
    <mergeCell ref="L9:P9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T78"/>
  <sheetViews>
    <sheetView showGridLines="0" workbookViewId="0">
      <selection activeCell="C3" sqref="C3:F3"/>
    </sheetView>
  </sheetViews>
  <sheetFormatPr baseColWidth="10" defaultColWidth="11.42578125" defaultRowHeight="15" x14ac:dyDescent="0.25"/>
  <cols>
    <col min="1" max="1" width="3.7109375" style="29" customWidth="1"/>
    <col min="2" max="2" width="4.42578125" style="29" customWidth="1"/>
    <col min="3" max="3" width="79.85546875" style="29" customWidth="1"/>
    <col min="4" max="4" width="11" style="29" customWidth="1"/>
    <col min="5" max="5" width="16.140625" style="29" customWidth="1"/>
    <col min="6" max="6" width="16" style="29" customWidth="1"/>
    <col min="7" max="7" width="6.140625" style="29" customWidth="1"/>
    <col min="8" max="8" width="3.85546875" style="29" customWidth="1"/>
    <col min="9" max="9" width="5.140625" style="29" customWidth="1"/>
    <col min="10" max="16384" width="11.42578125" style="29"/>
  </cols>
  <sheetData>
    <row r="2" spans="2:20" x14ac:dyDescent="0.25">
      <c r="B2" s="129"/>
      <c r="C2" s="130"/>
      <c r="D2" s="130"/>
      <c r="E2" s="130"/>
      <c r="F2" s="130"/>
      <c r="G2" s="131"/>
    </row>
    <row r="3" spans="2:20" ht="69" customHeight="1" x14ac:dyDescent="0.25">
      <c r="B3" s="132"/>
      <c r="C3" s="764" t="s">
        <v>716</v>
      </c>
      <c r="D3" s="765"/>
      <c r="E3" s="765"/>
      <c r="F3" s="765"/>
      <c r="G3" s="133"/>
    </row>
    <row r="4" spans="2:20" x14ac:dyDescent="0.25">
      <c r="B4" s="132"/>
      <c r="C4" s="64"/>
      <c r="D4" s="64"/>
      <c r="E4" s="64"/>
      <c r="F4" s="64"/>
      <c r="G4" s="133"/>
      <c r="T4" s="134"/>
    </row>
    <row r="5" spans="2:20" ht="30" customHeight="1" x14ac:dyDescent="0.25">
      <c r="B5" s="132"/>
      <c r="C5" s="761" t="s">
        <v>53</v>
      </c>
      <c r="D5" s="762"/>
      <c r="E5" s="762"/>
      <c r="F5" s="763"/>
      <c r="G5" s="133"/>
      <c r="T5" s="134"/>
    </row>
    <row r="6" spans="2:20" x14ac:dyDescent="0.25">
      <c r="B6" s="132"/>
      <c r="C6" s="766" t="s">
        <v>32</v>
      </c>
      <c r="D6" s="767"/>
      <c r="E6" s="768"/>
      <c r="F6" s="135" t="s">
        <v>33</v>
      </c>
      <c r="G6" s="133"/>
      <c r="T6" s="134"/>
    </row>
    <row r="7" spans="2:20" x14ac:dyDescent="0.25">
      <c r="B7" s="132"/>
      <c r="C7" s="769"/>
      <c r="D7" s="770"/>
      <c r="E7" s="771"/>
      <c r="F7" s="136"/>
      <c r="G7" s="133"/>
      <c r="T7" s="134"/>
    </row>
    <row r="8" spans="2:20" x14ac:dyDescent="0.25">
      <c r="B8" s="132"/>
      <c r="C8" s="769"/>
      <c r="D8" s="770"/>
      <c r="E8" s="771"/>
      <c r="F8" s="136"/>
      <c r="G8" s="133"/>
      <c r="T8" s="134"/>
    </row>
    <row r="9" spans="2:20" x14ac:dyDescent="0.25">
      <c r="B9" s="132"/>
      <c r="C9" s="769"/>
      <c r="D9" s="770"/>
      <c r="E9" s="771"/>
      <c r="F9" s="136"/>
      <c r="G9" s="133"/>
      <c r="T9" s="134"/>
    </row>
    <row r="10" spans="2:20" ht="15.75" x14ac:dyDescent="0.25">
      <c r="B10" s="132"/>
      <c r="C10" s="746" t="s">
        <v>34</v>
      </c>
      <c r="D10" s="747"/>
      <c r="E10" s="748"/>
      <c r="F10" s="137">
        <f>SUM(F7:F9)</f>
        <v>0</v>
      </c>
      <c r="G10" s="133"/>
      <c r="T10" s="134"/>
    </row>
    <row r="11" spans="2:20" ht="15.75" x14ac:dyDescent="0.25">
      <c r="B11" s="132"/>
      <c r="C11" s="138"/>
      <c r="D11" s="138"/>
      <c r="E11" s="138"/>
      <c r="F11" s="88"/>
      <c r="G11" s="133"/>
      <c r="T11" s="134"/>
    </row>
    <row r="12" spans="2:20" x14ac:dyDescent="0.25">
      <c r="B12" s="132"/>
      <c r="C12" s="761" t="s">
        <v>52</v>
      </c>
      <c r="D12" s="762"/>
      <c r="E12" s="762"/>
      <c r="F12" s="763"/>
      <c r="G12" s="133"/>
      <c r="T12" s="134"/>
    </row>
    <row r="13" spans="2:20" x14ac:dyDescent="0.25">
      <c r="B13" s="132"/>
      <c r="C13" s="749" t="s">
        <v>35</v>
      </c>
      <c r="D13" s="750"/>
      <c r="E13" s="751"/>
      <c r="F13" s="135" t="s">
        <v>33</v>
      </c>
      <c r="G13" s="133"/>
      <c r="T13" s="134"/>
    </row>
    <row r="14" spans="2:20" x14ac:dyDescent="0.25">
      <c r="B14" s="132"/>
      <c r="C14" s="743"/>
      <c r="D14" s="744"/>
      <c r="E14" s="745"/>
      <c r="F14" s="136"/>
      <c r="G14" s="133"/>
      <c r="T14" s="134"/>
    </row>
    <row r="15" spans="2:20" x14ac:dyDescent="0.25">
      <c r="B15" s="132"/>
      <c r="C15" s="743"/>
      <c r="D15" s="744"/>
      <c r="E15" s="745"/>
      <c r="F15" s="136"/>
      <c r="G15" s="133"/>
      <c r="T15" s="134"/>
    </row>
    <row r="16" spans="2:20" x14ac:dyDescent="0.25">
      <c r="B16" s="132"/>
      <c r="C16" s="743"/>
      <c r="D16" s="744"/>
      <c r="E16" s="745"/>
      <c r="F16" s="136"/>
      <c r="G16" s="133"/>
      <c r="T16" s="134"/>
    </row>
    <row r="17" spans="2:20" x14ac:dyDescent="0.25">
      <c r="B17" s="132"/>
      <c r="C17" s="743"/>
      <c r="D17" s="744"/>
      <c r="E17" s="745"/>
      <c r="F17" s="136"/>
      <c r="G17" s="133"/>
      <c r="T17" s="134"/>
    </row>
    <row r="18" spans="2:20" x14ac:dyDescent="0.25">
      <c r="B18" s="132"/>
      <c r="C18" s="743"/>
      <c r="D18" s="744"/>
      <c r="E18" s="745"/>
      <c r="F18" s="136"/>
      <c r="G18" s="133"/>
      <c r="T18" s="134"/>
    </row>
    <row r="19" spans="2:20" ht="15.75" x14ac:dyDescent="0.25">
      <c r="B19" s="132"/>
      <c r="C19" s="746" t="s">
        <v>34</v>
      </c>
      <c r="D19" s="747"/>
      <c r="E19" s="748"/>
      <c r="F19" s="137">
        <f>SUM(F14:F18)</f>
        <v>0</v>
      </c>
      <c r="G19" s="133"/>
      <c r="T19" s="134"/>
    </row>
    <row r="20" spans="2:20" x14ac:dyDescent="0.25">
      <c r="B20" s="132"/>
      <c r="G20" s="133"/>
      <c r="T20" s="134"/>
    </row>
    <row r="21" spans="2:20" x14ac:dyDescent="0.25">
      <c r="B21" s="132"/>
      <c r="C21" s="761" t="s">
        <v>85</v>
      </c>
      <c r="D21" s="762"/>
      <c r="E21" s="762"/>
      <c r="F21" s="763"/>
      <c r="G21" s="133"/>
      <c r="T21" s="134"/>
    </row>
    <row r="22" spans="2:20" x14ac:dyDescent="0.25">
      <c r="B22" s="132"/>
      <c r="C22" s="749" t="s">
        <v>35</v>
      </c>
      <c r="D22" s="750"/>
      <c r="E22" s="751"/>
      <c r="F22" s="135" t="s">
        <v>33</v>
      </c>
      <c r="G22" s="133"/>
      <c r="T22" s="134"/>
    </row>
    <row r="23" spans="2:20" x14ac:dyDescent="0.25">
      <c r="B23" s="132"/>
      <c r="C23" s="743"/>
      <c r="D23" s="744"/>
      <c r="E23" s="745"/>
      <c r="F23" s="136"/>
      <c r="G23" s="133"/>
      <c r="T23" s="134"/>
    </row>
    <row r="24" spans="2:20" x14ac:dyDescent="0.25">
      <c r="B24" s="132"/>
      <c r="C24" s="743"/>
      <c r="D24" s="744"/>
      <c r="E24" s="745"/>
      <c r="F24" s="136"/>
      <c r="G24" s="133"/>
      <c r="T24" s="134"/>
    </row>
    <row r="25" spans="2:20" x14ac:dyDescent="0.25">
      <c r="B25" s="132"/>
      <c r="C25" s="743"/>
      <c r="D25" s="744"/>
      <c r="E25" s="745"/>
      <c r="F25" s="136"/>
      <c r="G25" s="133"/>
      <c r="T25" s="134"/>
    </row>
    <row r="26" spans="2:20" x14ac:dyDescent="0.25">
      <c r="B26" s="132"/>
      <c r="C26" s="743"/>
      <c r="D26" s="744"/>
      <c r="E26" s="745"/>
      <c r="F26" s="136"/>
      <c r="G26" s="133"/>
      <c r="T26" s="134"/>
    </row>
    <row r="27" spans="2:20" x14ac:dyDescent="0.25">
      <c r="B27" s="132"/>
      <c r="C27" s="743"/>
      <c r="D27" s="744"/>
      <c r="E27" s="745"/>
      <c r="F27" s="136"/>
      <c r="G27" s="133"/>
      <c r="T27" s="134"/>
    </row>
    <row r="28" spans="2:20" ht="15.75" x14ac:dyDescent="0.25">
      <c r="B28" s="132"/>
      <c r="C28" s="746" t="s">
        <v>34</v>
      </c>
      <c r="D28" s="747"/>
      <c r="E28" s="748"/>
      <c r="F28" s="137">
        <f>SUM(F23:F27)</f>
        <v>0</v>
      </c>
      <c r="G28" s="133"/>
      <c r="T28" s="134"/>
    </row>
    <row r="29" spans="2:20" ht="15.75" x14ac:dyDescent="0.25">
      <c r="B29" s="132"/>
      <c r="C29" s="185"/>
      <c r="D29" s="185"/>
      <c r="E29" s="185"/>
      <c r="F29" s="186"/>
      <c r="G29" s="133"/>
      <c r="T29" s="134"/>
    </row>
    <row r="30" spans="2:20" ht="43.15" customHeight="1" x14ac:dyDescent="0.3">
      <c r="B30" s="132"/>
      <c r="C30" s="761" t="s">
        <v>54</v>
      </c>
      <c r="D30" s="762"/>
      <c r="E30" s="762"/>
      <c r="F30" s="763"/>
      <c r="G30" s="133"/>
      <c r="T30" s="139"/>
    </row>
    <row r="31" spans="2:20" ht="25.15" customHeight="1" x14ac:dyDescent="0.3">
      <c r="B31" s="132"/>
      <c r="C31" s="140" t="s">
        <v>36</v>
      </c>
      <c r="D31" s="141"/>
      <c r="E31" s="142" t="s">
        <v>37</v>
      </c>
      <c r="F31" s="142" t="s">
        <v>38</v>
      </c>
      <c r="G31" s="133"/>
      <c r="T31" s="139"/>
    </row>
    <row r="32" spans="2:20" ht="14.45" customHeight="1" x14ac:dyDescent="0.3">
      <c r="B32" s="132"/>
      <c r="C32" s="757"/>
      <c r="D32" s="758"/>
      <c r="E32" s="136"/>
      <c r="F32" s="136"/>
      <c r="G32" s="143" t="s">
        <v>39</v>
      </c>
      <c r="T32" s="139"/>
    </row>
    <row r="33" spans="2:11" ht="15" customHeight="1" x14ac:dyDescent="0.25">
      <c r="B33" s="132"/>
      <c r="C33" s="757"/>
      <c r="D33" s="758"/>
      <c r="E33" s="136"/>
      <c r="F33" s="136"/>
      <c r="G33" s="143" t="s">
        <v>39</v>
      </c>
    </row>
    <row r="34" spans="2:11" x14ac:dyDescent="0.25">
      <c r="B34" s="132"/>
      <c r="C34" s="757"/>
      <c r="D34" s="758"/>
      <c r="E34" s="136"/>
      <c r="F34" s="136"/>
      <c r="G34" s="143" t="s">
        <v>39</v>
      </c>
    </row>
    <row r="35" spans="2:11" x14ac:dyDescent="0.25">
      <c r="B35" s="132"/>
      <c r="C35" s="757"/>
      <c r="D35" s="758"/>
      <c r="E35" s="136"/>
      <c r="F35" s="136"/>
      <c r="G35" s="143" t="s">
        <v>39</v>
      </c>
      <c r="K35" s="144"/>
    </row>
    <row r="36" spans="2:11" x14ac:dyDescent="0.25">
      <c r="B36" s="132"/>
      <c r="C36" s="757"/>
      <c r="D36" s="758"/>
      <c r="E36" s="136"/>
      <c r="F36" s="136"/>
      <c r="G36" s="143" t="s">
        <v>39</v>
      </c>
    </row>
    <row r="37" spans="2:11" x14ac:dyDescent="0.25">
      <c r="B37" s="132"/>
      <c r="C37" s="757"/>
      <c r="D37" s="758"/>
      <c r="E37" s="136"/>
      <c r="F37" s="136"/>
      <c r="G37" s="143" t="s">
        <v>39</v>
      </c>
    </row>
    <row r="38" spans="2:11" x14ac:dyDescent="0.25">
      <c r="B38" s="132"/>
      <c r="C38" s="757"/>
      <c r="D38" s="758"/>
      <c r="E38" s="136"/>
      <c r="F38" s="136"/>
      <c r="G38" s="143" t="s">
        <v>39</v>
      </c>
    </row>
    <row r="39" spans="2:11" x14ac:dyDescent="0.25">
      <c r="B39" s="132"/>
      <c r="C39" s="757"/>
      <c r="D39" s="758"/>
      <c r="E39" s="136"/>
      <c r="F39" s="136"/>
      <c r="G39" s="143" t="s">
        <v>39</v>
      </c>
    </row>
    <row r="40" spans="2:11" x14ac:dyDescent="0.25">
      <c r="B40" s="132"/>
      <c r="C40" s="757"/>
      <c r="D40" s="758"/>
      <c r="E40" s="136"/>
      <c r="F40" s="136"/>
      <c r="G40" s="143" t="s">
        <v>39</v>
      </c>
    </row>
    <row r="41" spans="2:11" x14ac:dyDescent="0.25">
      <c r="B41" s="132"/>
      <c r="C41" s="757"/>
      <c r="D41" s="758"/>
      <c r="E41" s="136"/>
      <c r="F41" s="136"/>
      <c r="G41" s="143" t="s">
        <v>39</v>
      </c>
    </row>
    <row r="42" spans="2:11" ht="18" x14ac:dyDescent="0.25">
      <c r="B42" s="132"/>
      <c r="C42" s="759" t="s">
        <v>34</v>
      </c>
      <c r="D42" s="760"/>
      <c r="E42" s="145">
        <f>SUM(E32:E41)</f>
        <v>0</v>
      </c>
      <c r="F42" s="145">
        <f>SUM(F32:F41)</f>
        <v>0</v>
      </c>
      <c r="G42" s="133"/>
    </row>
    <row r="43" spans="2:11" ht="18" x14ac:dyDescent="0.25">
      <c r="B43" s="132"/>
      <c r="C43" s="146"/>
      <c r="D43" s="147"/>
      <c r="E43" s="148"/>
      <c r="F43" s="148"/>
      <c r="G43" s="133"/>
    </row>
    <row r="44" spans="2:11" ht="30" x14ac:dyDescent="0.25">
      <c r="B44" s="132"/>
      <c r="C44" s="140" t="s">
        <v>40</v>
      </c>
      <c r="D44" s="162" t="s">
        <v>55</v>
      </c>
      <c r="E44" s="149" t="s">
        <v>37</v>
      </c>
      <c r="F44" s="149" t="s">
        <v>41</v>
      </c>
      <c r="G44" s="133"/>
    </row>
    <row r="45" spans="2:11" x14ac:dyDescent="0.25">
      <c r="B45" s="132"/>
      <c r="C45" s="163" t="s">
        <v>146</v>
      </c>
      <c r="D45" s="164" t="s">
        <v>48</v>
      </c>
      <c r="E45" s="136"/>
      <c r="F45" s="136"/>
      <c r="G45" s="143" t="s">
        <v>39</v>
      </c>
    </row>
    <row r="46" spans="2:11" x14ac:dyDescent="0.25">
      <c r="B46" s="132"/>
      <c r="C46" s="183"/>
      <c r="D46" s="165"/>
      <c r="E46" s="136"/>
      <c r="F46" s="136"/>
      <c r="G46" s="143"/>
    </row>
    <row r="47" spans="2:11" x14ac:dyDescent="0.25">
      <c r="B47" s="132"/>
      <c r="C47" s="183"/>
      <c r="D47" s="165"/>
      <c r="E47" s="136"/>
      <c r="F47" s="136"/>
      <c r="G47" s="143" t="s">
        <v>39</v>
      </c>
    </row>
    <row r="48" spans="2:11" x14ac:dyDescent="0.25">
      <c r="B48" s="132"/>
      <c r="C48" s="183"/>
      <c r="D48" s="165"/>
      <c r="E48" s="136"/>
      <c r="F48" s="136"/>
      <c r="G48" s="143" t="s">
        <v>39</v>
      </c>
    </row>
    <row r="49" spans="2:7" x14ac:dyDescent="0.25">
      <c r="B49" s="132"/>
      <c r="C49" s="183"/>
      <c r="D49" s="165"/>
      <c r="E49" s="136"/>
      <c r="F49" s="136"/>
      <c r="G49" s="143" t="s">
        <v>39</v>
      </c>
    </row>
    <row r="50" spans="2:7" x14ac:dyDescent="0.25">
      <c r="B50" s="132"/>
      <c r="C50" s="183"/>
      <c r="D50" s="165"/>
      <c r="E50" s="136"/>
      <c r="F50" s="136"/>
      <c r="G50" s="143" t="s">
        <v>39</v>
      </c>
    </row>
    <row r="51" spans="2:7" x14ac:dyDescent="0.25">
      <c r="B51" s="132"/>
      <c r="C51" s="183"/>
      <c r="D51" s="165"/>
      <c r="E51" s="136"/>
      <c r="F51" s="136"/>
      <c r="G51" s="143" t="s">
        <v>39</v>
      </c>
    </row>
    <row r="52" spans="2:7" x14ac:dyDescent="0.25">
      <c r="B52" s="132"/>
      <c r="C52" s="183"/>
      <c r="D52" s="165"/>
      <c r="E52" s="136"/>
      <c r="F52" s="136"/>
      <c r="G52" s="143" t="s">
        <v>39</v>
      </c>
    </row>
    <row r="53" spans="2:7" x14ac:dyDescent="0.25">
      <c r="B53" s="132"/>
      <c r="C53" s="183"/>
      <c r="D53" s="165"/>
      <c r="E53" s="136"/>
      <c r="F53" s="136"/>
      <c r="G53" s="143" t="s">
        <v>39</v>
      </c>
    </row>
    <row r="54" spans="2:7" x14ac:dyDescent="0.25">
      <c r="B54" s="132"/>
      <c r="C54" s="183"/>
      <c r="D54" s="165"/>
      <c r="E54" s="136"/>
      <c r="F54" s="136"/>
      <c r="G54" s="143" t="s">
        <v>39</v>
      </c>
    </row>
    <row r="55" spans="2:7" ht="18" x14ac:dyDescent="0.25">
      <c r="B55" s="132"/>
      <c r="C55" s="759" t="s">
        <v>34</v>
      </c>
      <c r="D55" s="760"/>
      <c r="E55" s="150">
        <f>SUM(E45:E54)</f>
        <v>0</v>
      </c>
      <c r="F55" s="150">
        <f>SUM(F45:F54)</f>
        <v>0</v>
      </c>
      <c r="G55" s="151">
        <v>1</v>
      </c>
    </row>
    <row r="56" spans="2:7" ht="18" x14ac:dyDescent="0.25">
      <c r="B56" s="132"/>
      <c r="C56" s="752" t="s">
        <v>42</v>
      </c>
      <c r="D56" s="753"/>
      <c r="E56" s="152">
        <f>E42+E55</f>
        <v>0</v>
      </c>
      <c r="F56" s="152">
        <f>F42+F55</f>
        <v>0</v>
      </c>
      <c r="G56" s="133"/>
    </row>
    <row r="57" spans="2:7" x14ac:dyDescent="0.25">
      <c r="B57" s="132"/>
      <c r="C57" s="153" t="s">
        <v>43</v>
      </c>
      <c r="G57" s="133"/>
    </row>
    <row r="58" spans="2:7" ht="27" customHeight="1" x14ac:dyDescent="0.25">
      <c r="B58" s="132"/>
      <c r="C58" s="754" t="s">
        <v>86</v>
      </c>
      <c r="D58" s="755"/>
      <c r="E58" s="755"/>
      <c r="F58" s="756"/>
      <c r="G58" s="133"/>
    </row>
    <row r="59" spans="2:7" x14ac:dyDescent="0.25">
      <c r="B59" s="132"/>
      <c r="C59" s="749" t="s">
        <v>35</v>
      </c>
      <c r="D59" s="750"/>
      <c r="E59" s="751"/>
      <c r="F59" s="135" t="s">
        <v>33</v>
      </c>
      <c r="G59" s="133"/>
    </row>
    <row r="60" spans="2:7" x14ac:dyDescent="0.25">
      <c r="B60" s="132"/>
      <c r="C60" s="743"/>
      <c r="D60" s="744"/>
      <c r="E60" s="745"/>
      <c r="F60" s="154"/>
      <c r="G60" s="133"/>
    </row>
    <row r="61" spans="2:7" x14ac:dyDescent="0.25">
      <c r="B61" s="132"/>
      <c r="C61" s="743"/>
      <c r="D61" s="744"/>
      <c r="E61" s="745"/>
      <c r="F61" s="154"/>
      <c r="G61" s="133"/>
    </row>
    <row r="62" spans="2:7" x14ac:dyDescent="0.25">
      <c r="B62" s="132"/>
      <c r="C62" s="743"/>
      <c r="D62" s="744"/>
      <c r="E62" s="745"/>
      <c r="F62" s="154"/>
      <c r="G62" s="133"/>
    </row>
    <row r="63" spans="2:7" x14ac:dyDescent="0.25">
      <c r="B63" s="132"/>
      <c r="C63" s="743"/>
      <c r="D63" s="744"/>
      <c r="E63" s="745"/>
      <c r="F63" s="154"/>
      <c r="G63" s="133"/>
    </row>
    <row r="64" spans="2:7" x14ac:dyDescent="0.25">
      <c r="B64" s="132"/>
      <c r="C64" s="743"/>
      <c r="D64" s="744"/>
      <c r="E64" s="745"/>
      <c r="F64" s="136"/>
      <c r="G64" s="133"/>
    </row>
    <row r="65" spans="2:7" x14ac:dyDescent="0.25">
      <c r="B65" s="132"/>
      <c r="C65" s="743"/>
      <c r="D65" s="744"/>
      <c r="E65" s="745"/>
      <c r="F65" s="136"/>
      <c r="G65" s="133"/>
    </row>
    <row r="66" spans="2:7" x14ac:dyDescent="0.25">
      <c r="B66" s="132"/>
      <c r="C66" s="743"/>
      <c r="D66" s="744"/>
      <c r="E66" s="745"/>
      <c r="F66" s="136"/>
      <c r="G66" s="133"/>
    </row>
    <row r="67" spans="2:7" ht="15.75" x14ac:dyDescent="0.25">
      <c r="B67" s="132"/>
      <c r="C67" s="746" t="s">
        <v>34</v>
      </c>
      <c r="D67" s="747"/>
      <c r="E67" s="748"/>
      <c r="F67" s="137">
        <f>SUM(F60:F66)</f>
        <v>0</v>
      </c>
      <c r="G67" s="133"/>
    </row>
    <row r="68" spans="2:7" ht="31.5" customHeight="1" x14ac:dyDescent="0.25">
      <c r="B68" s="132"/>
      <c r="C68" s="746" t="s">
        <v>44</v>
      </c>
      <c r="D68" s="747"/>
      <c r="E68" s="748"/>
      <c r="F68" s="137">
        <f>F67+F56+F19+F10+F28</f>
        <v>0</v>
      </c>
      <c r="G68" s="133"/>
    </row>
    <row r="69" spans="2:7" x14ac:dyDescent="0.25">
      <c r="B69" s="132"/>
      <c r="C69" s="64"/>
      <c r="D69" s="64"/>
      <c r="E69" s="64"/>
      <c r="F69" s="86"/>
      <c r="G69" s="133"/>
    </row>
    <row r="70" spans="2:7" x14ac:dyDescent="0.25">
      <c r="B70" s="155"/>
      <c r="C70" s="156"/>
      <c r="D70" s="156"/>
      <c r="E70" s="156"/>
      <c r="F70" s="156"/>
      <c r="G70" s="157"/>
    </row>
    <row r="77" spans="2:7" x14ac:dyDescent="0.25">
      <c r="B77" s="166" t="s">
        <v>47</v>
      </c>
    </row>
    <row r="78" spans="2:7" x14ac:dyDescent="0.25">
      <c r="B78" s="166" t="s">
        <v>48</v>
      </c>
    </row>
  </sheetData>
  <sheetProtection algorithmName="SHA-512" hashValue="zz0ThXWPhSwawgE6aVN4iUN2IICKuviQlI+tyey9tDAHl9dCc2OIu3vX/zmwcKzs3YZ8qLEvQGDyJU/PJXXbxw==" saltValue="UZ5vnz2Ueb+6dvueEuFFBA==" spinCount="100000" sheet="1" objects="1" scenarios="1"/>
  <mergeCells count="48">
    <mergeCell ref="C17:E17"/>
    <mergeCell ref="C18:E18"/>
    <mergeCell ref="C12:F12"/>
    <mergeCell ref="C13:E13"/>
    <mergeCell ref="C14:E14"/>
    <mergeCell ref="C15:E15"/>
    <mergeCell ref="C16:E16"/>
    <mergeCell ref="C10:E10"/>
    <mergeCell ref="C3:F3"/>
    <mergeCell ref="C5:F5"/>
    <mergeCell ref="C6:E6"/>
    <mergeCell ref="C7:E7"/>
    <mergeCell ref="C8:E8"/>
    <mergeCell ref="C9:E9"/>
    <mergeCell ref="C28:E28"/>
    <mergeCell ref="C30:F30"/>
    <mergeCell ref="C19:E19"/>
    <mergeCell ref="C21:F21"/>
    <mergeCell ref="C22:E22"/>
    <mergeCell ref="C23:E23"/>
    <mergeCell ref="C24:E24"/>
    <mergeCell ref="C25:E25"/>
    <mergeCell ref="C26:E26"/>
    <mergeCell ref="C27:E27"/>
    <mergeCell ref="C59:E59"/>
    <mergeCell ref="C56:D56"/>
    <mergeCell ref="C58:F58"/>
    <mergeCell ref="C32:D32"/>
    <mergeCell ref="C33:D33"/>
    <mergeCell ref="C34:D34"/>
    <mergeCell ref="C35:D35"/>
    <mergeCell ref="C36:D36"/>
    <mergeCell ref="C37:D37"/>
    <mergeCell ref="C38:D38"/>
    <mergeCell ref="C39:D39"/>
    <mergeCell ref="C40:D40"/>
    <mergeCell ref="C41:D41"/>
    <mergeCell ref="C42:D42"/>
    <mergeCell ref="C55:D55"/>
    <mergeCell ref="C65:E65"/>
    <mergeCell ref="C66:E66"/>
    <mergeCell ref="C67:E67"/>
    <mergeCell ref="C68:E68"/>
    <mergeCell ref="C60:E60"/>
    <mergeCell ref="C61:E61"/>
    <mergeCell ref="C62:E62"/>
    <mergeCell ref="C63:E63"/>
    <mergeCell ref="C64:E64"/>
  </mergeCells>
  <dataValidations xWindow="558" yWindow="798" count="1">
    <dataValidation type="list" allowBlank="1" showInputMessage="1" showErrorMessage="1" prompt="Obligatorio introducir datos" sqref="D46:D54">
      <formula1>$B$77:$B$78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0"/>
  <sheetViews>
    <sheetView showGridLines="0" zoomScale="70" zoomScaleNormal="70" workbookViewId="0">
      <selection activeCell="B1" sqref="B1:J1"/>
    </sheetView>
  </sheetViews>
  <sheetFormatPr baseColWidth="10" defaultRowHeight="15" x14ac:dyDescent="0.25"/>
  <cols>
    <col min="1" max="1" width="16.85546875" style="32" customWidth="1"/>
    <col min="2" max="2" width="34.42578125" style="32" customWidth="1"/>
    <col min="3" max="3" width="25.42578125" style="32" bestFit="1" customWidth="1"/>
    <col min="4" max="4" width="48.5703125" style="32" customWidth="1"/>
    <col min="5" max="5" width="31.42578125" style="32" customWidth="1"/>
    <col min="6" max="6" width="23" style="32" customWidth="1"/>
    <col min="7" max="7" width="13.42578125" style="32" customWidth="1"/>
    <col min="8" max="8" width="28.7109375" style="32" customWidth="1"/>
    <col min="9" max="10" width="16.28515625" style="32" customWidth="1"/>
    <col min="11" max="11" width="14.140625" style="32" customWidth="1"/>
    <col min="12" max="12" width="12.28515625" style="32" customWidth="1"/>
    <col min="13" max="13" width="12.42578125" style="32" customWidth="1"/>
    <col min="14" max="14" width="11.42578125" style="32"/>
    <col min="15" max="15" width="12" style="32" customWidth="1"/>
    <col min="16" max="16" width="14.42578125" style="32" customWidth="1"/>
    <col min="17" max="16384" width="11.42578125" style="32"/>
  </cols>
  <sheetData>
    <row r="1" spans="1:20" ht="42.75" customHeight="1" x14ac:dyDescent="0.25">
      <c r="A1" s="29"/>
      <c r="B1" s="731" t="s">
        <v>714</v>
      </c>
      <c r="C1" s="731"/>
      <c r="D1" s="731"/>
      <c r="E1" s="731"/>
      <c r="F1" s="731"/>
      <c r="G1" s="731"/>
      <c r="H1" s="731"/>
      <c r="I1" s="731"/>
      <c r="J1" s="731"/>
      <c r="K1" s="187"/>
      <c r="L1" s="804" t="s">
        <v>87</v>
      </c>
      <c r="M1" s="584" t="s">
        <v>88</v>
      </c>
      <c r="N1" s="422"/>
      <c r="O1" s="797" t="s">
        <v>89</v>
      </c>
      <c r="P1" s="253" t="s">
        <v>152</v>
      </c>
      <c r="Q1" s="422"/>
      <c r="R1" s="29"/>
    </row>
    <row r="2" spans="1:20" ht="18" x14ac:dyDescent="0.25">
      <c r="A2" s="29"/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805"/>
      <c r="M2" s="585" t="s">
        <v>149</v>
      </c>
      <c r="N2" s="422"/>
      <c r="O2" s="797"/>
      <c r="P2" s="190" t="s">
        <v>90</v>
      </c>
      <c r="Q2" s="422"/>
      <c r="R2" s="29"/>
    </row>
    <row r="3" spans="1:20" ht="15.75" x14ac:dyDescent="0.25">
      <c r="A3" s="29"/>
      <c r="B3" s="453" t="s">
        <v>91</v>
      </c>
      <c r="C3" s="453" t="s">
        <v>92</v>
      </c>
      <c r="D3" s="453" t="s">
        <v>93</v>
      </c>
      <c r="E3" s="453" t="s">
        <v>94</v>
      </c>
      <c r="F3" s="798" t="s">
        <v>95</v>
      </c>
      <c r="G3" s="798"/>
      <c r="H3" s="453" t="s">
        <v>96</v>
      </c>
      <c r="I3" s="798" t="s">
        <v>97</v>
      </c>
      <c r="J3" s="798"/>
      <c r="K3" s="191"/>
      <c r="L3" s="805"/>
      <c r="M3" s="585" t="s">
        <v>150</v>
      </c>
      <c r="N3" s="422"/>
      <c r="O3" s="797"/>
      <c r="P3" s="192" t="s">
        <v>98</v>
      </c>
      <c r="Q3" s="423"/>
      <c r="R3" s="29"/>
    </row>
    <row r="4" spans="1:20" ht="36.75" customHeight="1" x14ac:dyDescent="0.25">
      <c r="A4" s="29"/>
      <c r="B4" s="454"/>
      <c r="C4" s="454"/>
      <c r="D4" s="454"/>
      <c r="E4" s="454"/>
      <c r="F4" s="799"/>
      <c r="G4" s="800"/>
      <c r="H4" s="454"/>
      <c r="I4" s="799"/>
      <c r="J4" s="800"/>
      <c r="K4" s="191"/>
      <c r="L4" s="806"/>
      <c r="M4" s="586" t="s">
        <v>151</v>
      </c>
      <c r="N4" s="422"/>
      <c r="O4" s="801"/>
      <c r="P4" s="802"/>
      <c r="Q4" s="803"/>
      <c r="R4" s="29"/>
    </row>
    <row r="5" spans="1:20" ht="15.75" x14ac:dyDescent="0.25">
      <c r="A5" s="29"/>
      <c r="B5" s="193"/>
      <c r="C5" s="194"/>
      <c r="D5" s="194"/>
      <c r="E5" s="29"/>
      <c r="F5" s="29"/>
      <c r="G5" s="29"/>
      <c r="H5" s="194"/>
      <c r="I5" s="194"/>
      <c r="J5" s="195"/>
      <c r="K5" s="191"/>
      <c r="L5" s="196" t="s">
        <v>99</v>
      </c>
      <c r="M5" s="196" t="s">
        <v>100</v>
      </c>
      <c r="N5" s="196" t="s">
        <v>101</v>
      </c>
      <c r="O5" s="197" t="s">
        <v>102</v>
      </c>
      <c r="P5" s="197" t="s">
        <v>103</v>
      </c>
      <c r="Q5" s="197" t="s">
        <v>104</v>
      </c>
      <c r="R5" s="197" t="s">
        <v>105</v>
      </c>
      <c r="S5" s="198"/>
      <c r="T5" s="198"/>
    </row>
    <row r="6" spans="1:20" ht="15.75" x14ac:dyDescent="0.25">
      <c r="A6" s="29"/>
      <c r="B6" s="453" t="s">
        <v>106</v>
      </c>
      <c r="C6" s="453" t="s">
        <v>107</v>
      </c>
      <c r="D6" s="453" t="s">
        <v>93</v>
      </c>
      <c r="E6" s="453" t="s">
        <v>94</v>
      </c>
      <c r="F6" s="798" t="s">
        <v>95</v>
      </c>
      <c r="G6" s="798"/>
      <c r="H6" s="453" t="s">
        <v>96</v>
      </c>
      <c r="I6" s="798" t="s">
        <v>97</v>
      </c>
      <c r="J6" s="798"/>
      <c r="K6" s="191"/>
      <c r="L6" s="191"/>
      <c r="M6" s="29"/>
      <c r="N6" s="29"/>
      <c r="O6" s="29"/>
      <c r="P6" s="29"/>
      <c r="Q6" s="29"/>
      <c r="R6" s="29"/>
    </row>
    <row r="7" spans="1:20" ht="37.5" customHeight="1" x14ac:dyDescent="0.25">
      <c r="A7" s="29"/>
      <c r="B7" s="149">
        <f>'1. COSTE REAL TOTAL'!C6</f>
        <v>0</v>
      </c>
      <c r="C7" s="454"/>
      <c r="D7" s="454"/>
      <c r="E7" s="454"/>
      <c r="F7" s="807"/>
      <c r="G7" s="807"/>
      <c r="H7" s="454"/>
      <c r="I7" s="807"/>
      <c r="J7" s="807"/>
      <c r="K7" s="191"/>
      <c r="L7" s="191"/>
      <c r="M7" s="29"/>
      <c r="N7" s="29"/>
      <c r="O7" s="29"/>
      <c r="P7" s="29"/>
      <c r="Q7" s="29"/>
      <c r="R7" s="29"/>
    </row>
    <row r="8" spans="1:20" x14ac:dyDescent="0.25">
      <c r="A8" s="29"/>
      <c r="B8" s="199"/>
      <c r="E8" s="29"/>
      <c r="F8" s="194"/>
      <c r="G8" s="194"/>
      <c r="H8" s="29"/>
      <c r="I8" s="195"/>
      <c r="J8" s="195"/>
      <c r="K8" s="191"/>
      <c r="L8" s="191"/>
      <c r="M8" s="29"/>
      <c r="N8" s="29"/>
      <c r="O8" s="29"/>
      <c r="P8" s="29"/>
      <c r="Q8" s="29"/>
      <c r="R8" s="29"/>
    </row>
    <row r="9" spans="1:20" ht="15.75" x14ac:dyDescent="0.25">
      <c r="A9" s="29"/>
      <c r="B9" s="453" t="s">
        <v>108</v>
      </c>
      <c r="C9" s="453" t="s">
        <v>109</v>
      </c>
      <c r="D9" s="29"/>
      <c r="E9" s="29"/>
      <c r="F9" s="29"/>
      <c r="G9" s="29"/>
      <c r="H9" s="29"/>
      <c r="I9" s="29"/>
      <c r="J9" s="200"/>
      <c r="K9" s="42"/>
      <c r="L9" s="201"/>
      <c r="M9" s="29"/>
      <c r="N9" s="29"/>
      <c r="O9" s="29"/>
      <c r="P9" s="29"/>
      <c r="Q9" s="29"/>
      <c r="R9" s="29"/>
    </row>
    <row r="10" spans="1:20" ht="36" customHeight="1" x14ac:dyDescent="0.25">
      <c r="A10" s="29"/>
      <c r="B10" s="149">
        <f>'1. COSTE REAL TOTAL'!C9</f>
        <v>0</v>
      </c>
      <c r="C10" s="454"/>
      <c r="D10" s="29"/>
      <c r="E10" s="29"/>
      <c r="F10" s="29"/>
      <c r="G10" s="29"/>
      <c r="H10" s="29"/>
      <c r="I10" s="29"/>
      <c r="J10" s="31"/>
      <c r="K10" s="31"/>
      <c r="L10" s="202"/>
      <c r="M10" s="29"/>
      <c r="N10" s="29"/>
      <c r="O10" s="29"/>
      <c r="P10" s="29"/>
      <c r="Q10" s="29"/>
      <c r="R10" s="29"/>
    </row>
    <row r="11" spans="1:20" x14ac:dyDescent="0.25">
      <c r="A11" s="29"/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</row>
    <row r="12" spans="1:20" ht="15" customHeight="1" x14ac:dyDescent="0.25">
      <c r="A12" s="29"/>
      <c r="B12" s="795" t="s">
        <v>705</v>
      </c>
      <c r="C12" s="731"/>
      <c r="D12" s="731"/>
      <c r="E12" s="731"/>
      <c r="F12" s="731"/>
      <c r="G12" s="731"/>
      <c r="H12" s="731"/>
      <c r="I12" s="731"/>
      <c r="J12" s="731"/>
      <c r="K12" s="731"/>
      <c r="L12" s="29"/>
      <c r="M12" s="29"/>
      <c r="N12" s="29"/>
      <c r="O12" s="29"/>
      <c r="P12" s="29"/>
      <c r="Q12" s="29"/>
      <c r="R12" s="29"/>
    </row>
    <row r="13" spans="1:20" ht="15" customHeight="1" x14ac:dyDescent="0.25">
      <c r="A13" s="29"/>
      <c r="B13" s="731"/>
      <c r="C13" s="731"/>
      <c r="D13" s="731"/>
      <c r="E13" s="731"/>
      <c r="F13" s="731"/>
      <c r="G13" s="731"/>
      <c r="H13" s="731"/>
      <c r="I13" s="731"/>
      <c r="J13" s="731"/>
      <c r="K13" s="731"/>
      <c r="L13" s="29"/>
      <c r="M13" s="29"/>
      <c r="N13" s="29"/>
      <c r="O13" s="29"/>
      <c r="P13" s="29"/>
      <c r="Q13" s="29"/>
      <c r="R13" s="29"/>
    </row>
    <row r="14" spans="1:20" ht="15" customHeight="1" x14ac:dyDescent="0.25">
      <c r="A14" s="29"/>
      <c r="B14" s="731"/>
      <c r="C14" s="731"/>
      <c r="D14" s="731"/>
      <c r="E14" s="731"/>
      <c r="F14" s="731"/>
      <c r="G14" s="731"/>
      <c r="H14" s="731"/>
      <c r="I14" s="731"/>
      <c r="J14" s="731"/>
      <c r="K14" s="731"/>
      <c r="L14" s="29"/>
      <c r="M14" s="29"/>
      <c r="N14" s="29"/>
      <c r="O14" s="29"/>
      <c r="P14" s="29"/>
      <c r="Q14" s="29"/>
      <c r="R14" s="29"/>
    </row>
    <row r="15" spans="1:20" ht="15" customHeight="1" x14ac:dyDescent="0.25">
      <c r="A15" s="29"/>
      <c r="B15" s="93"/>
      <c r="C15" s="93"/>
      <c r="D15" s="93"/>
      <c r="E15" s="93"/>
      <c r="F15" s="93"/>
      <c r="G15" s="93"/>
      <c r="H15" s="93"/>
      <c r="I15" s="93"/>
      <c r="J15" s="93"/>
      <c r="K15" s="93"/>
      <c r="L15" s="29"/>
      <c r="M15" s="29"/>
      <c r="N15" s="29"/>
      <c r="O15" s="29"/>
      <c r="P15" s="29"/>
      <c r="Q15" s="29"/>
      <c r="R15" s="29"/>
    </row>
    <row r="16" spans="1:20" s="29" customFormat="1" ht="15" customHeight="1" x14ac:dyDescent="0.25">
      <c r="B16" s="796" t="s">
        <v>129</v>
      </c>
      <c r="C16" s="796"/>
      <c r="D16" s="796"/>
      <c r="E16" s="796"/>
      <c r="F16" s="796"/>
      <c r="G16" s="796"/>
      <c r="H16" s="796"/>
      <c r="I16" s="796"/>
      <c r="J16" s="796"/>
      <c r="K16" s="796"/>
    </row>
    <row r="17" spans="1:29" s="29" customFormat="1" ht="15" customHeight="1" x14ac:dyDescent="0.25">
      <c r="B17" s="796"/>
      <c r="C17" s="796"/>
      <c r="D17" s="796"/>
      <c r="E17" s="796"/>
      <c r="F17" s="796"/>
      <c r="G17" s="796"/>
      <c r="H17" s="796"/>
      <c r="I17" s="796"/>
      <c r="J17" s="796"/>
      <c r="K17" s="796"/>
    </row>
    <row r="18" spans="1:29" s="29" customFormat="1" ht="15" customHeight="1" x14ac:dyDescent="0.25">
      <c r="B18" s="796"/>
      <c r="C18" s="796"/>
      <c r="D18" s="796"/>
      <c r="E18" s="796"/>
      <c r="F18" s="796"/>
      <c r="G18" s="796"/>
      <c r="H18" s="796"/>
      <c r="I18" s="796"/>
      <c r="J18" s="796"/>
      <c r="K18" s="796"/>
    </row>
    <row r="19" spans="1:29" s="29" customFormat="1" ht="15" customHeight="1" x14ac:dyDescent="0.25">
      <c r="B19" s="796"/>
      <c r="C19" s="796"/>
      <c r="D19" s="796"/>
      <c r="E19" s="796"/>
      <c r="F19" s="796"/>
      <c r="G19" s="796"/>
      <c r="H19" s="796"/>
      <c r="I19" s="796"/>
      <c r="J19" s="796"/>
      <c r="K19" s="796"/>
    </row>
    <row r="20" spans="1:29" s="29" customFormat="1" ht="15" customHeight="1" x14ac:dyDescent="0.25">
      <c r="B20" s="796"/>
      <c r="C20" s="796"/>
      <c r="D20" s="796"/>
      <c r="E20" s="796"/>
      <c r="F20" s="796"/>
      <c r="G20" s="796"/>
      <c r="H20" s="796"/>
      <c r="I20" s="796"/>
      <c r="J20" s="796"/>
      <c r="K20" s="796"/>
    </row>
    <row r="21" spans="1:29" s="29" customFormat="1" ht="15" customHeight="1" x14ac:dyDescent="0.25">
      <c r="B21" s="93"/>
      <c r="C21" s="93"/>
      <c r="D21" s="93" t="s">
        <v>701</v>
      </c>
      <c r="E21" s="93"/>
      <c r="F21" s="93"/>
      <c r="G21" s="93"/>
      <c r="H21" s="93"/>
      <c r="I21" s="93"/>
      <c r="J21" s="93"/>
      <c r="K21" s="93"/>
    </row>
    <row r="22" spans="1:29" s="240" customFormat="1" ht="14.25" x14ac:dyDescent="0.2">
      <c r="B22" s="241"/>
      <c r="C22" s="241"/>
      <c r="D22" s="241"/>
      <c r="E22" s="241"/>
      <c r="F22" s="241"/>
      <c r="G22" s="241"/>
      <c r="H22" s="241"/>
      <c r="I22" s="241"/>
      <c r="J22" s="241"/>
      <c r="K22" s="241"/>
      <c r="L22" s="241"/>
      <c r="M22" s="241"/>
      <c r="N22" s="238"/>
    </row>
    <row r="23" spans="1:29" s="238" customFormat="1" x14ac:dyDescent="0.2">
      <c r="A23" s="239"/>
      <c r="B23" s="356" t="s">
        <v>128</v>
      </c>
      <c r="C23" s="239"/>
      <c r="D23" s="239"/>
      <c r="E23" s="239"/>
      <c r="F23" s="239"/>
      <c r="G23" s="239"/>
      <c r="H23" s="239"/>
      <c r="I23" s="239"/>
      <c r="J23" s="239"/>
      <c r="K23" s="239"/>
      <c r="L23" s="239"/>
      <c r="M23" s="239"/>
      <c r="N23" s="239"/>
      <c r="O23" s="239"/>
    </row>
    <row r="24" spans="1:29" s="238" customFormat="1" ht="42" customHeight="1" x14ac:dyDescent="0.25">
      <c r="A24" s="239"/>
      <c r="B24" s="355"/>
      <c r="C24" s="354"/>
      <c r="D24" s="473"/>
      <c r="E24" s="473"/>
      <c r="F24" s="473"/>
      <c r="G24" s="473"/>
      <c r="H24" s="473"/>
      <c r="I24" s="473"/>
      <c r="J24" s="473"/>
      <c r="K24" s="473"/>
      <c r="L24" s="354"/>
      <c r="M24" s="354"/>
      <c r="N24" s="354"/>
      <c r="O24" s="239"/>
    </row>
    <row r="25" spans="1:29" s="238" customFormat="1" ht="27" customHeight="1" x14ac:dyDescent="0.25">
      <c r="A25" s="239"/>
      <c r="B25" s="251" t="s">
        <v>182</v>
      </c>
      <c r="C25" s="239"/>
      <c r="D25" s="32"/>
      <c r="E25" s="32"/>
      <c r="F25" s="32"/>
      <c r="G25" s="32"/>
      <c r="H25" s="32"/>
      <c r="I25" s="32"/>
      <c r="J25" s="32"/>
      <c r="K25" s="32"/>
      <c r="L25" s="250"/>
      <c r="M25" s="250"/>
      <c r="N25" s="239"/>
      <c r="O25" s="239"/>
    </row>
    <row r="26" spans="1:29" s="238" customFormat="1" ht="38.25" customHeight="1" x14ac:dyDescent="0.25">
      <c r="A26" s="239"/>
      <c r="B26" s="251"/>
      <c r="C26" s="328" t="s">
        <v>93</v>
      </c>
      <c r="D26" s="328" t="s">
        <v>675</v>
      </c>
      <c r="E26" s="328" t="s">
        <v>6</v>
      </c>
      <c r="F26" s="32"/>
      <c r="G26" s="32"/>
      <c r="H26" s="32"/>
      <c r="I26" s="32"/>
      <c r="J26" s="32"/>
      <c r="K26" s="32"/>
      <c r="L26" s="250"/>
      <c r="M26" s="250"/>
      <c r="N26" s="239"/>
      <c r="O26" s="239"/>
    </row>
    <row r="27" spans="1:29" s="238" customFormat="1" ht="49.5" customHeight="1" x14ac:dyDescent="0.25">
      <c r="A27" s="239"/>
      <c r="B27" s="474"/>
      <c r="C27" s="529"/>
      <c r="D27" s="475" t="e">
        <f>VLOOKUP('6.DATOS DE LAS MEMORIAS FINALES'!C27,LOCALIDADES!$A$2:$B$273,2,FALSE)</f>
        <v>#N/A</v>
      </c>
      <c r="E27" s="422"/>
      <c r="F27" s="32"/>
      <c r="G27" s="32"/>
      <c r="H27" s="32"/>
      <c r="I27" s="32"/>
      <c r="J27" s="32"/>
      <c r="K27" s="32"/>
      <c r="L27" s="250"/>
      <c r="M27" s="250"/>
      <c r="N27" s="239"/>
      <c r="O27" s="239"/>
    </row>
    <row r="28" spans="1:29" s="238" customFormat="1" ht="15.75" x14ac:dyDescent="0.25">
      <c r="A28" s="239"/>
      <c r="B28" s="476"/>
      <c r="C28" s="477"/>
      <c r="D28" s="473"/>
      <c r="E28" s="473"/>
      <c r="F28" s="473"/>
      <c r="G28" s="473"/>
      <c r="H28" s="473"/>
      <c r="I28" s="473"/>
      <c r="J28" s="473"/>
      <c r="K28" s="473"/>
      <c r="L28" s="353"/>
      <c r="M28" s="353"/>
      <c r="N28" s="354"/>
      <c r="O28" s="239"/>
    </row>
    <row r="29" spans="1:29" s="238" customFormat="1" ht="16.5" thickBot="1" x14ac:dyDescent="0.3">
      <c r="A29" s="239"/>
      <c r="B29" s="478" t="s">
        <v>136</v>
      </c>
      <c r="C29" s="479"/>
      <c r="D29" s="65"/>
      <c r="E29" s="32"/>
      <c r="F29" s="65"/>
      <c r="G29" s="65"/>
      <c r="H29" s="32"/>
      <c r="I29" s="32"/>
      <c r="J29" s="32"/>
      <c r="K29" s="32"/>
      <c r="L29" s="250"/>
      <c r="M29" s="250"/>
      <c r="N29" s="239"/>
      <c r="O29" s="239"/>
    </row>
    <row r="30" spans="1:29" s="352" customFormat="1" ht="15.75" thickBot="1" x14ac:dyDescent="0.3">
      <c r="A30" s="480"/>
      <c r="C30" s="480"/>
      <c r="D30" s="480"/>
      <c r="E30" s="480"/>
      <c r="F30" s="480"/>
      <c r="G30" s="480"/>
      <c r="H30" s="788" t="s">
        <v>198</v>
      </c>
      <c r="I30" s="790"/>
      <c r="J30" s="791"/>
      <c r="K30" s="480"/>
      <c r="L30" s="480"/>
      <c r="M30" s="480"/>
      <c r="N30" s="480"/>
      <c r="O30" s="480"/>
      <c r="P30" s="480"/>
      <c r="Q30" s="480"/>
      <c r="R30" s="480"/>
      <c r="S30" s="480"/>
      <c r="T30" s="480"/>
      <c r="U30" s="480"/>
      <c r="V30" s="480"/>
      <c r="W30" s="480"/>
      <c r="X30" s="480"/>
      <c r="Y30" s="480"/>
      <c r="Z30" s="480"/>
      <c r="AA30" s="480"/>
      <c r="AB30" s="480"/>
      <c r="AC30" s="480"/>
    </row>
    <row r="31" spans="1:29" s="352" customFormat="1" ht="63.75" x14ac:dyDescent="0.25">
      <c r="A31" s="480"/>
      <c r="B31" s="480"/>
      <c r="C31" s="480"/>
      <c r="D31" s="481" t="s">
        <v>14</v>
      </c>
      <c r="E31" s="482" t="s">
        <v>131</v>
      </c>
      <c r="F31" s="483" t="s">
        <v>132</v>
      </c>
      <c r="G31" s="484" t="s">
        <v>188</v>
      </c>
      <c r="H31" s="485" t="s">
        <v>189</v>
      </c>
      <c r="I31" s="486" t="s">
        <v>185</v>
      </c>
      <c r="J31" s="487" t="s">
        <v>190</v>
      </c>
      <c r="K31" s="488" t="s">
        <v>147</v>
      </c>
      <c r="L31" s="489" t="s">
        <v>191</v>
      </c>
      <c r="M31" s="489" t="s">
        <v>138</v>
      </c>
      <c r="N31" s="490" t="s">
        <v>125</v>
      </c>
      <c r="O31" s="480"/>
      <c r="P31" s="480"/>
      <c r="Q31" s="480"/>
      <c r="R31" s="480"/>
      <c r="S31" s="480"/>
      <c r="T31" s="480"/>
      <c r="U31" s="480"/>
      <c r="V31" s="480"/>
      <c r="W31" s="480"/>
      <c r="X31" s="480"/>
      <c r="Y31" s="480"/>
      <c r="Z31" s="480"/>
      <c r="AA31" s="480"/>
      <c r="AB31" s="480"/>
      <c r="AC31" s="480"/>
    </row>
    <row r="32" spans="1:29" s="352" customFormat="1" ht="15.75" thickBot="1" x14ac:dyDescent="0.3">
      <c r="A32" s="480"/>
      <c r="B32" s="491"/>
      <c r="C32" s="480"/>
      <c r="D32" s="492">
        <f>SUM(E32:G32)</f>
        <v>0</v>
      </c>
      <c r="E32" s="530"/>
      <c r="F32" s="531"/>
      <c r="G32" s="532"/>
      <c r="H32" s="530"/>
      <c r="I32" s="531"/>
      <c r="J32" s="532"/>
      <c r="K32" s="530"/>
      <c r="L32" s="531"/>
      <c r="M32" s="531"/>
      <c r="N32" s="532"/>
      <c r="O32" s="480"/>
      <c r="P32" s="480"/>
      <c r="Q32" s="480"/>
      <c r="R32" s="480"/>
      <c r="S32" s="480"/>
      <c r="T32" s="480"/>
      <c r="U32" s="480"/>
      <c r="V32" s="480"/>
      <c r="W32" s="480"/>
      <c r="X32" s="480"/>
      <c r="Y32" s="480"/>
      <c r="Z32" s="480"/>
      <c r="AA32" s="480"/>
      <c r="AB32" s="480"/>
      <c r="AC32" s="480"/>
    </row>
    <row r="33" spans="1:29" s="352" customFormat="1" ht="15.75" customHeight="1" x14ac:dyDescent="0.25">
      <c r="A33" s="480"/>
      <c r="B33" s="491"/>
      <c r="C33" s="480"/>
      <c r="D33" s="480"/>
      <c r="E33" s="480"/>
      <c r="F33" s="480"/>
      <c r="G33" s="480"/>
      <c r="H33" s="480"/>
      <c r="I33" s="480"/>
      <c r="J33" s="480"/>
      <c r="K33" s="480"/>
      <c r="L33" s="480"/>
      <c r="M33" s="480"/>
      <c r="N33" s="480"/>
      <c r="O33" s="480"/>
      <c r="P33" s="480"/>
      <c r="Q33" s="480"/>
      <c r="R33" s="480"/>
      <c r="S33" s="480"/>
      <c r="T33" s="480"/>
      <c r="U33" s="480"/>
      <c r="V33" s="480"/>
      <c r="W33" s="480"/>
      <c r="X33" s="480"/>
      <c r="Y33" s="480"/>
      <c r="Z33" s="480"/>
      <c r="AA33" s="480"/>
      <c r="AB33" s="480"/>
      <c r="AC33" s="480"/>
    </row>
    <row r="34" spans="1:29" s="352" customFormat="1" ht="15.75" customHeight="1" x14ac:dyDescent="0.25">
      <c r="A34" s="480"/>
      <c r="B34" s="493"/>
      <c r="C34" s="494"/>
      <c r="D34" s="494"/>
      <c r="E34" s="494"/>
      <c r="F34" s="494"/>
      <c r="G34" s="494"/>
      <c r="H34" s="494"/>
      <c r="I34" s="494"/>
      <c r="J34" s="494"/>
      <c r="K34" s="494"/>
      <c r="L34" s="494"/>
      <c r="M34" s="494"/>
      <c r="N34" s="494"/>
      <c r="O34" s="480"/>
      <c r="P34" s="480"/>
      <c r="Q34" s="480"/>
      <c r="R34" s="480"/>
      <c r="S34" s="480"/>
      <c r="T34" s="480"/>
      <c r="U34" s="480"/>
      <c r="V34" s="480"/>
      <c r="W34" s="480"/>
      <c r="X34" s="480"/>
      <c r="Y34" s="480"/>
      <c r="Z34" s="480"/>
      <c r="AA34" s="480"/>
      <c r="AB34" s="480"/>
      <c r="AC34" s="480"/>
    </row>
    <row r="35" spans="1:29" s="352" customFormat="1" ht="15.75" customHeight="1" thickBot="1" x14ac:dyDescent="0.3">
      <c r="A35" s="480"/>
      <c r="B35" s="491" t="s">
        <v>139</v>
      </c>
      <c r="C35" s="480"/>
      <c r="D35" s="480"/>
      <c r="E35" s="480"/>
      <c r="F35" s="480"/>
      <c r="G35" s="480"/>
      <c r="H35" s="480"/>
      <c r="I35" s="480"/>
      <c r="J35" s="480"/>
      <c r="K35" s="480"/>
      <c r="L35" s="480"/>
      <c r="M35" s="480"/>
      <c r="N35" s="480"/>
      <c r="O35" s="480"/>
      <c r="P35" s="480"/>
      <c r="Q35" s="480"/>
      <c r="R35" s="480"/>
      <c r="S35" s="480"/>
      <c r="T35" s="480"/>
      <c r="U35" s="480"/>
      <c r="V35" s="480"/>
      <c r="W35" s="480"/>
      <c r="X35" s="480"/>
      <c r="Y35" s="480"/>
      <c r="Z35" s="480"/>
      <c r="AA35" s="480"/>
      <c r="AB35" s="480"/>
      <c r="AC35" s="480"/>
    </row>
    <row r="36" spans="1:29" s="352" customFormat="1" ht="30.75" customHeight="1" thickBot="1" x14ac:dyDescent="0.3">
      <c r="A36" s="480"/>
      <c r="B36" s="480"/>
      <c r="C36" s="495"/>
      <c r="D36" s="481" t="s">
        <v>137</v>
      </c>
      <c r="E36" s="488" t="s">
        <v>140</v>
      </c>
      <c r="F36" s="775" t="s">
        <v>604</v>
      </c>
      <c r="G36" s="776"/>
      <c r="H36" s="775" t="s">
        <v>141</v>
      </c>
      <c r="I36" s="776"/>
      <c r="J36" s="775" t="s">
        <v>674</v>
      </c>
      <c r="K36" s="777"/>
      <c r="L36" s="496"/>
      <c r="M36" s="496"/>
      <c r="N36" s="496"/>
      <c r="O36" s="496"/>
      <c r="P36" s="496"/>
      <c r="Q36" s="480"/>
      <c r="R36" s="480"/>
      <c r="S36" s="480"/>
      <c r="T36" s="480"/>
      <c r="U36" s="480"/>
      <c r="V36" s="480"/>
      <c r="W36" s="480"/>
      <c r="X36" s="480"/>
      <c r="Y36" s="480"/>
      <c r="Z36" s="480"/>
      <c r="AA36" s="480"/>
      <c r="AB36" s="480"/>
      <c r="AC36" s="480"/>
    </row>
    <row r="37" spans="1:29" s="352" customFormat="1" ht="41.25" customHeight="1" x14ac:dyDescent="0.25">
      <c r="A37" s="480"/>
      <c r="B37" s="780" t="s">
        <v>192</v>
      </c>
      <c r="C37" s="781"/>
      <c r="D37" s="497">
        <f>SUM(E37:K37)</f>
        <v>0</v>
      </c>
      <c r="E37" s="533"/>
      <c r="F37" s="792"/>
      <c r="G37" s="794"/>
      <c r="H37" s="792"/>
      <c r="I37" s="794"/>
      <c r="J37" s="792"/>
      <c r="K37" s="793"/>
      <c r="L37" s="480"/>
      <c r="M37" s="480"/>
      <c r="N37" s="480"/>
      <c r="O37" s="496"/>
      <c r="P37" s="496"/>
      <c r="Q37" s="480"/>
      <c r="R37" s="480"/>
      <c r="S37" s="480"/>
      <c r="T37" s="480"/>
      <c r="U37" s="480"/>
      <c r="V37" s="480"/>
      <c r="W37" s="480"/>
      <c r="X37" s="480"/>
      <c r="Y37" s="480"/>
      <c r="Z37" s="480"/>
      <c r="AA37" s="480"/>
      <c r="AB37" s="480"/>
      <c r="AC37" s="480"/>
    </row>
    <row r="38" spans="1:29" s="352" customFormat="1" ht="15.75" customHeight="1" thickBot="1" x14ac:dyDescent="0.3">
      <c r="A38" s="480"/>
      <c r="B38" s="782" t="s">
        <v>133</v>
      </c>
      <c r="C38" s="783"/>
      <c r="D38" s="498">
        <f>SUM(E38:K38)</f>
        <v>0</v>
      </c>
      <c r="E38" s="530"/>
      <c r="F38" s="772"/>
      <c r="G38" s="773"/>
      <c r="H38" s="772"/>
      <c r="I38" s="773"/>
      <c r="J38" s="772"/>
      <c r="K38" s="774"/>
      <c r="L38" s="480"/>
      <c r="M38" s="480"/>
      <c r="N38" s="480"/>
      <c r="O38" s="480"/>
      <c r="P38" s="480"/>
      <c r="Q38" s="480"/>
      <c r="R38" s="480"/>
      <c r="S38" s="480"/>
      <c r="T38" s="480"/>
      <c r="U38" s="480"/>
      <c r="V38" s="480"/>
      <c r="W38" s="480"/>
      <c r="X38" s="480"/>
      <c r="Y38" s="480"/>
      <c r="Z38" s="480"/>
      <c r="AA38" s="480"/>
      <c r="AB38" s="480"/>
      <c r="AC38" s="480"/>
    </row>
    <row r="39" spans="1:29" s="352" customFormat="1" ht="15.75" customHeight="1" thickBot="1" x14ac:dyDescent="0.3">
      <c r="A39" s="480"/>
      <c r="B39" s="491"/>
      <c r="C39" s="480"/>
      <c r="D39" s="480"/>
      <c r="E39" s="480"/>
      <c r="F39" s="480"/>
      <c r="G39" s="480"/>
      <c r="H39" s="480"/>
      <c r="I39" s="480"/>
      <c r="J39" s="480"/>
      <c r="K39" s="480"/>
      <c r="L39" s="480"/>
      <c r="M39" s="480"/>
      <c r="N39" s="480"/>
      <c r="O39" s="480"/>
      <c r="P39" s="480"/>
      <c r="Q39" s="480"/>
      <c r="R39" s="480"/>
      <c r="S39" s="480"/>
      <c r="T39" s="480"/>
      <c r="U39" s="480"/>
      <c r="V39" s="480"/>
      <c r="W39" s="480"/>
      <c r="X39" s="480"/>
      <c r="Y39" s="480"/>
      <c r="Z39" s="480"/>
      <c r="AA39" s="480"/>
      <c r="AB39" s="480"/>
      <c r="AC39" s="480"/>
    </row>
    <row r="40" spans="1:29" s="352" customFormat="1" ht="51" customHeight="1" thickBot="1" x14ac:dyDescent="0.3">
      <c r="A40" s="480"/>
      <c r="B40" s="480"/>
      <c r="C40" s="495"/>
      <c r="D40" s="481" t="s">
        <v>137</v>
      </c>
      <c r="E40" s="488" t="s">
        <v>194</v>
      </c>
      <c r="F40" s="775" t="s">
        <v>195</v>
      </c>
      <c r="G40" s="776"/>
      <c r="H40" s="775" t="s">
        <v>196</v>
      </c>
      <c r="I40" s="776"/>
      <c r="J40" s="775" t="s">
        <v>197</v>
      </c>
      <c r="K40" s="777"/>
      <c r="L40" s="496"/>
      <c r="M40" s="496"/>
      <c r="N40" s="496"/>
      <c r="O40" s="496"/>
      <c r="P40" s="496"/>
      <c r="Q40" s="480"/>
      <c r="R40" s="480"/>
      <c r="S40" s="480"/>
      <c r="T40" s="480"/>
      <c r="U40" s="480"/>
      <c r="V40" s="480"/>
      <c r="W40" s="480"/>
      <c r="X40" s="480"/>
      <c r="Y40" s="480"/>
      <c r="Z40" s="480"/>
      <c r="AA40" s="480"/>
      <c r="AB40" s="480"/>
      <c r="AC40" s="480"/>
    </row>
    <row r="41" spans="1:29" s="352" customFormat="1" ht="15.75" customHeight="1" thickBot="1" x14ac:dyDescent="0.3">
      <c r="A41" s="480"/>
      <c r="B41" s="784" t="s">
        <v>193</v>
      </c>
      <c r="C41" s="785"/>
      <c r="D41" s="499">
        <f>SUM(E41:K41)</f>
        <v>0</v>
      </c>
      <c r="E41" s="530"/>
      <c r="F41" s="772"/>
      <c r="G41" s="773"/>
      <c r="H41" s="772"/>
      <c r="I41" s="773"/>
      <c r="J41" s="772"/>
      <c r="K41" s="774"/>
      <c r="L41" s="480"/>
      <c r="M41" s="480"/>
      <c r="N41" s="480"/>
      <c r="O41" s="496"/>
      <c r="P41" s="496"/>
      <c r="Q41" s="480"/>
      <c r="R41" s="480"/>
      <c r="S41" s="480"/>
      <c r="T41" s="480"/>
      <c r="U41" s="480"/>
      <c r="V41" s="480"/>
      <c r="W41" s="480"/>
      <c r="X41" s="480"/>
      <c r="Y41" s="480"/>
      <c r="Z41" s="480"/>
      <c r="AA41" s="480"/>
      <c r="AB41" s="480"/>
      <c r="AC41" s="480"/>
    </row>
    <row r="42" spans="1:29" s="352" customFormat="1" ht="15.75" customHeight="1" thickBot="1" x14ac:dyDescent="0.3">
      <c r="A42" s="480"/>
      <c r="B42" s="480"/>
      <c r="C42" s="480"/>
      <c r="D42" s="480"/>
      <c r="E42" s="480"/>
      <c r="F42" s="480"/>
      <c r="G42" s="480"/>
      <c r="H42" s="480"/>
      <c r="I42" s="480"/>
      <c r="J42" s="480"/>
      <c r="K42" s="480"/>
      <c r="L42" s="480"/>
      <c r="M42" s="480"/>
      <c r="N42" s="480"/>
      <c r="O42" s="480"/>
      <c r="P42" s="480"/>
      <c r="Q42" s="480"/>
      <c r="R42" s="480"/>
      <c r="S42" s="480"/>
      <c r="T42" s="480"/>
      <c r="U42" s="480"/>
      <c r="V42" s="480"/>
      <c r="W42" s="480"/>
      <c r="X42" s="480"/>
      <c r="Y42" s="480"/>
      <c r="Z42" s="480"/>
      <c r="AA42" s="480"/>
      <c r="AB42" s="480"/>
      <c r="AC42" s="480"/>
    </row>
    <row r="43" spans="1:29" s="352" customFormat="1" ht="51.75" customHeight="1" thickBot="1" x14ac:dyDescent="0.3">
      <c r="A43" s="480"/>
      <c r="B43" s="480"/>
      <c r="C43" s="496"/>
      <c r="D43" s="481" t="s">
        <v>14</v>
      </c>
      <c r="E43" s="488" t="s">
        <v>142</v>
      </c>
      <c r="F43" s="775" t="s">
        <v>143</v>
      </c>
      <c r="G43" s="776"/>
      <c r="H43" s="775" t="s">
        <v>144</v>
      </c>
      <c r="I43" s="776"/>
      <c r="J43" s="775" t="s">
        <v>145</v>
      </c>
      <c r="K43" s="777"/>
      <c r="L43" s="480"/>
      <c r="M43" s="480"/>
      <c r="N43" s="480"/>
      <c r="O43" s="480"/>
      <c r="P43" s="480"/>
      <c r="Q43" s="480"/>
      <c r="R43" s="480"/>
      <c r="S43" s="480"/>
      <c r="T43" s="480"/>
      <c r="U43" s="480"/>
      <c r="V43" s="480"/>
      <c r="W43" s="480"/>
      <c r="X43" s="480"/>
      <c r="Y43" s="480"/>
      <c r="Z43" s="480"/>
      <c r="AA43" s="480"/>
      <c r="AB43" s="480"/>
      <c r="AC43" s="480"/>
    </row>
    <row r="44" spans="1:29" s="352" customFormat="1" ht="32.25" customHeight="1" thickBot="1" x14ac:dyDescent="0.3">
      <c r="A44" s="480"/>
      <c r="B44" s="788" t="s">
        <v>135</v>
      </c>
      <c r="C44" s="789"/>
      <c r="D44" s="500">
        <f>SUM(E44:K44)</f>
        <v>0</v>
      </c>
      <c r="E44" s="530"/>
      <c r="F44" s="772"/>
      <c r="G44" s="773"/>
      <c r="H44" s="772"/>
      <c r="I44" s="773"/>
      <c r="J44" s="772"/>
      <c r="K44" s="774"/>
      <c r="L44" s="480"/>
      <c r="M44" s="480"/>
      <c r="N44" s="480"/>
      <c r="O44" s="480"/>
      <c r="P44" s="480"/>
      <c r="Q44" s="480"/>
      <c r="R44" s="480"/>
      <c r="S44" s="480"/>
      <c r="T44" s="480"/>
      <c r="U44" s="480"/>
      <c r="V44" s="480"/>
      <c r="W44" s="480"/>
      <c r="X44" s="480"/>
      <c r="Y44" s="480"/>
      <c r="Z44" s="480"/>
      <c r="AA44" s="480"/>
      <c r="AB44" s="480"/>
      <c r="AC44" s="480"/>
    </row>
    <row r="45" spans="1:29" s="352" customFormat="1" ht="51" customHeight="1" thickBot="1" x14ac:dyDescent="0.3">
      <c r="A45" s="480"/>
      <c r="B45" s="786" t="s">
        <v>616</v>
      </c>
      <c r="C45" s="787"/>
      <c r="D45" s="534"/>
      <c r="E45" s="501"/>
      <c r="F45" s="501"/>
      <c r="G45" s="501"/>
      <c r="H45" s="501"/>
      <c r="I45" s="501"/>
      <c r="J45" s="501"/>
      <c r="K45" s="501"/>
      <c r="L45" s="480"/>
      <c r="M45" s="480"/>
      <c r="N45" s="480"/>
      <c r="O45" s="480"/>
      <c r="P45" s="480"/>
      <c r="Q45" s="480"/>
      <c r="R45" s="480"/>
      <c r="S45" s="480"/>
      <c r="T45" s="480"/>
      <c r="U45" s="480"/>
      <c r="V45" s="480"/>
      <c r="W45" s="480"/>
      <c r="X45" s="480"/>
      <c r="Y45" s="480"/>
      <c r="Z45" s="480"/>
      <c r="AA45" s="480"/>
      <c r="AB45" s="480"/>
      <c r="AC45" s="480"/>
    </row>
    <row r="46" spans="1:29" s="352" customFormat="1" ht="15.75" customHeight="1" x14ac:dyDescent="0.25">
      <c r="A46" s="480"/>
      <c r="B46" s="480"/>
      <c r="C46" s="480"/>
      <c r="D46" s="480"/>
      <c r="E46" s="480"/>
      <c r="F46" s="480"/>
      <c r="G46" s="480"/>
      <c r="H46" s="480"/>
      <c r="I46" s="480"/>
      <c r="J46" s="480"/>
      <c r="K46" s="480"/>
      <c r="L46" s="480"/>
      <c r="M46" s="480"/>
      <c r="N46" s="480"/>
      <c r="O46" s="480"/>
      <c r="P46" s="480"/>
      <c r="Q46" s="480"/>
      <c r="R46" s="480"/>
      <c r="S46" s="480"/>
      <c r="T46" s="480"/>
      <c r="U46" s="480"/>
      <c r="V46" s="480"/>
      <c r="W46" s="480"/>
      <c r="X46" s="480"/>
      <c r="Y46" s="480"/>
      <c r="Z46" s="480"/>
      <c r="AA46" s="480"/>
      <c r="AB46" s="480"/>
      <c r="AC46" s="480"/>
    </row>
    <row r="47" spans="1:29" s="352" customFormat="1" ht="15.75" customHeight="1" x14ac:dyDescent="0.25">
      <c r="A47" s="502"/>
      <c r="B47" s="480"/>
      <c r="C47" s="480"/>
      <c r="D47" s="480"/>
      <c r="E47" s="480"/>
      <c r="F47" s="480"/>
      <c r="G47" s="480"/>
      <c r="H47" s="480"/>
      <c r="I47" s="480"/>
      <c r="J47" s="480"/>
      <c r="K47" s="480"/>
      <c r="L47" s="480"/>
      <c r="M47" s="480"/>
      <c r="N47" s="480"/>
      <c r="O47" s="480"/>
      <c r="P47" s="480"/>
      <c r="Q47" s="480"/>
      <c r="R47" s="480"/>
      <c r="S47" s="480"/>
      <c r="T47" s="480"/>
      <c r="U47" s="480"/>
      <c r="V47" s="480"/>
      <c r="W47" s="480"/>
      <c r="X47" s="480"/>
      <c r="Y47" s="480"/>
      <c r="Z47" s="480"/>
      <c r="AA47" s="480"/>
      <c r="AB47" s="480"/>
      <c r="AC47" s="480"/>
    </row>
    <row r="48" spans="1:29" s="352" customFormat="1" ht="15.75" customHeight="1" x14ac:dyDescent="0.25">
      <c r="A48" s="502"/>
      <c r="B48" s="480"/>
      <c r="C48" s="480"/>
      <c r="D48" s="480"/>
      <c r="E48" s="480"/>
      <c r="F48" s="480"/>
      <c r="G48" s="480"/>
      <c r="H48" s="480"/>
      <c r="I48" s="480"/>
      <c r="J48" s="480"/>
      <c r="K48" s="480"/>
      <c r="L48" s="480"/>
      <c r="M48" s="480"/>
      <c r="N48" s="480"/>
      <c r="O48" s="480"/>
      <c r="P48" s="480"/>
      <c r="Q48" s="480"/>
      <c r="R48" s="480"/>
      <c r="S48" s="480"/>
      <c r="T48" s="480"/>
      <c r="U48" s="480"/>
      <c r="V48" s="480"/>
      <c r="W48" s="480"/>
      <c r="X48" s="480"/>
      <c r="Y48" s="480"/>
      <c r="Z48" s="480"/>
      <c r="AA48" s="480"/>
      <c r="AB48" s="480"/>
      <c r="AC48" s="480"/>
    </row>
    <row r="49" spans="1:29" s="352" customFormat="1" ht="29.25" customHeight="1" thickBot="1" x14ac:dyDescent="0.3">
      <c r="A49" s="502"/>
      <c r="B49" s="503" t="s">
        <v>130</v>
      </c>
      <c r="C49" s="496"/>
      <c r="D49" s="496"/>
      <c r="E49" s="496"/>
      <c r="F49" s="496"/>
      <c r="G49" s="496"/>
      <c r="K49" s="496"/>
      <c r="L49" s="496"/>
      <c r="M49" s="496"/>
      <c r="N49" s="496"/>
      <c r="O49" s="496"/>
      <c r="P49" s="496"/>
      <c r="Q49" s="480"/>
      <c r="R49" s="480"/>
      <c r="S49" s="480"/>
      <c r="T49" s="480"/>
      <c r="U49" s="480"/>
      <c r="V49" s="480"/>
      <c r="W49" s="480"/>
      <c r="X49" s="480"/>
      <c r="Y49" s="480"/>
      <c r="Z49" s="480"/>
      <c r="AA49" s="480"/>
      <c r="AB49" s="480"/>
      <c r="AC49" s="480"/>
    </row>
    <row r="50" spans="1:29" s="352" customFormat="1" ht="27" customHeight="1" thickBot="1" x14ac:dyDescent="0.3">
      <c r="A50" s="502"/>
      <c r="B50" s="502"/>
      <c r="C50" s="502"/>
      <c r="D50" s="502"/>
      <c r="E50" s="504" t="s">
        <v>614</v>
      </c>
      <c r="F50" s="505" t="s">
        <v>615</v>
      </c>
      <c r="G50" s="502"/>
      <c r="H50" s="496"/>
      <c r="I50" s="504" t="s">
        <v>614</v>
      </c>
      <c r="J50" s="505" t="s">
        <v>615</v>
      </c>
      <c r="K50" s="502"/>
      <c r="L50" s="502"/>
      <c r="M50" s="502"/>
      <c r="N50" s="496"/>
      <c r="O50" s="496"/>
      <c r="P50" s="496"/>
      <c r="Q50" s="480"/>
      <c r="R50" s="480"/>
      <c r="S50" s="480"/>
      <c r="T50" s="480"/>
      <c r="U50" s="480"/>
      <c r="V50" s="480"/>
      <c r="W50" s="480"/>
      <c r="X50" s="480"/>
      <c r="Y50" s="480"/>
      <c r="Z50" s="480"/>
      <c r="AA50" s="480"/>
      <c r="AB50" s="480"/>
      <c r="AC50" s="480"/>
    </row>
    <row r="51" spans="1:29" s="352" customFormat="1" ht="30" x14ac:dyDescent="0.25">
      <c r="A51" s="502"/>
      <c r="B51" s="502"/>
      <c r="C51" s="480"/>
      <c r="D51" s="653" t="s">
        <v>122</v>
      </c>
      <c r="E51" s="535"/>
      <c r="F51" s="506" t="str">
        <f>IFERROR(E51/$E$54,"")</f>
        <v/>
      </c>
      <c r="G51" s="502"/>
      <c r="H51" s="632" t="s">
        <v>710</v>
      </c>
      <c r="I51" s="536"/>
      <c r="J51" s="506" t="str">
        <f>IFERROR(I51/$I$54,"")</f>
        <v/>
      </c>
      <c r="M51" s="502"/>
      <c r="N51" s="496"/>
      <c r="O51" s="496"/>
      <c r="P51" s="496"/>
      <c r="Q51" s="480"/>
      <c r="R51" s="480"/>
      <c r="S51" s="480"/>
      <c r="T51" s="480"/>
      <c r="U51" s="480"/>
      <c r="V51" s="480"/>
      <c r="W51" s="480"/>
      <c r="X51" s="480"/>
      <c r="Y51" s="480"/>
      <c r="Z51" s="480"/>
      <c r="AA51" s="480"/>
      <c r="AB51" s="480"/>
      <c r="AC51" s="480"/>
    </row>
    <row r="52" spans="1:29" s="352" customFormat="1" ht="30" x14ac:dyDescent="0.25">
      <c r="A52" s="480"/>
      <c r="B52" s="502"/>
      <c r="C52" s="502"/>
      <c r="D52" s="654" t="s">
        <v>123</v>
      </c>
      <c r="E52" s="535"/>
      <c r="F52" s="506" t="str">
        <f t="shared" ref="F52:F53" si="0">IFERROR(E52/$E$54,"")</f>
        <v/>
      </c>
      <c r="G52" s="502"/>
      <c r="H52" s="634" t="s">
        <v>711</v>
      </c>
      <c r="I52" s="536"/>
      <c r="J52" s="506" t="str">
        <f>IFERROR(I52/$I$54,"")</f>
        <v/>
      </c>
      <c r="M52" s="502"/>
      <c r="N52" s="496"/>
      <c r="O52" s="496"/>
      <c r="P52" s="496"/>
      <c r="Q52" s="480"/>
      <c r="R52" s="480"/>
      <c r="S52" s="480"/>
      <c r="T52" s="480"/>
      <c r="U52" s="480"/>
      <c r="V52" s="480"/>
      <c r="W52" s="480"/>
      <c r="X52" s="480"/>
      <c r="Y52" s="480"/>
      <c r="Z52" s="480"/>
      <c r="AA52" s="480"/>
      <c r="AB52" s="480"/>
      <c r="AC52" s="480"/>
    </row>
    <row r="53" spans="1:29" s="352" customFormat="1" ht="31.5" customHeight="1" x14ac:dyDescent="0.25">
      <c r="A53" s="502"/>
      <c r="B53" s="502"/>
      <c r="C53" s="502"/>
      <c r="D53" s="655" t="s">
        <v>124</v>
      </c>
      <c r="E53" s="535"/>
      <c r="F53" s="506" t="str">
        <f t="shared" si="0"/>
        <v/>
      </c>
      <c r="G53" s="502"/>
      <c r="H53" s="633" t="s">
        <v>712</v>
      </c>
      <c r="I53" s="536"/>
      <c r="J53" s="506" t="str">
        <f>IFERROR(I53/$I$54,"")</f>
        <v/>
      </c>
      <c r="M53" s="502"/>
      <c r="N53" s="496"/>
      <c r="O53" s="496"/>
      <c r="P53" s="496"/>
      <c r="Q53" s="480"/>
      <c r="R53" s="480"/>
      <c r="S53" s="480"/>
      <c r="T53" s="480"/>
      <c r="U53" s="480"/>
      <c r="V53" s="480"/>
      <c r="W53" s="480"/>
      <c r="X53" s="480"/>
      <c r="Y53" s="480"/>
      <c r="Z53" s="480"/>
      <c r="AA53" s="480"/>
      <c r="AB53" s="480"/>
      <c r="AC53" s="480"/>
    </row>
    <row r="54" spans="1:29" s="352" customFormat="1" ht="15.75" customHeight="1" thickBot="1" x14ac:dyDescent="0.3">
      <c r="A54" s="480"/>
      <c r="B54" s="502"/>
      <c r="C54" s="502"/>
      <c r="D54" s="507" t="s">
        <v>14</v>
      </c>
      <c r="E54" s="508">
        <f>SUM(E51:E53)</f>
        <v>0</v>
      </c>
      <c r="F54" s="509">
        <f>SUM(F51:F53)</f>
        <v>0</v>
      </c>
      <c r="G54" s="502"/>
      <c r="H54" s="510" t="s">
        <v>14</v>
      </c>
      <c r="I54" s="511">
        <f>SUM(I51:I53)</f>
        <v>0</v>
      </c>
      <c r="J54" s="509">
        <f>SUM(J51:J53)</f>
        <v>0</v>
      </c>
      <c r="M54" s="502"/>
      <c r="N54" s="496"/>
      <c r="O54" s="496"/>
      <c r="P54" s="496"/>
      <c r="Q54" s="480"/>
      <c r="R54" s="480"/>
      <c r="S54" s="480"/>
      <c r="T54" s="480"/>
      <c r="U54" s="480"/>
      <c r="V54" s="480"/>
      <c r="W54" s="480"/>
      <c r="X54" s="480"/>
      <c r="Y54" s="480"/>
      <c r="Z54" s="480"/>
      <c r="AA54" s="480"/>
      <c r="AB54" s="480"/>
      <c r="AC54" s="480"/>
    </row>
    <row r="55" spans="1:29" s="352" customFormat="1" ht="15.75" customHeight="1" x14ac:dyDescent="0.25">
      <c r="A55" s="480"/>
      <c r="B55" s="496"/>
      <c r="C55" s="502"/>
      <c r="D55" s="502"/>
      <c r="E55" s="652" t="str">
        <f>IF(I54&lt;&gt;E54,"ESTE VALOR DEBE SER IGUAL A LA CELDA I54","")</f>
        <v/>
      </c>
      <c r="F55" s="502"/>
      <c r="G55" s="502"/>
      <c r="H55" s="32"/>
      <c r="I55" s="652" t="str">
        <f>IF(I54&lt;&gt;E54,"ESTE VALOR DEBE SER IGUAL A LA CELDA E54","")</f>
        <v/>
      </c>
      <c r="J55" s="32"/>
      <c r="M55" s="502"/>
      <c r="N55" s="496"/>
      <c r="O55" s="496"/>
      <c r="P55" s="496"/>
      <c r="Q55" s="480"/>
      <c r="R55" s="480"/>
      <c r="S55" s="480"/>
      <c r="T55" s="480"/>
      <c r="U55" s="480"/>
      <c r="V55" s="480"/>
      <c r="W55" s="480"/>
      <c r="X55" s="480"/>
      <c r="Y55" s="480"/>
      <c r="Z55" s="480"/>
      <c r="AA55" s="480"/>
      <c r="AB55" s="480"/>
      <c r="AC55" s="480"/>
    </row>
    <row r="56" spans="1:29" s="352" customFormat="1" ht="15.75" customHeight="1" x14ac:dyDescent="0.25">
      <c r="A56" s="480"/>
      <c r="B56" s="496"/>
      <c r="C56" s="502"/>
      <c r="D56" s="502"/>
      <c r="E56" s="502"/>
      <c r="F56" s="502"/>
      <c r="G56" s="502"/>
      <c r="J56" s="496"/>
      <c r="M56" s="502"/>
      <c r="N56" s="496"/>
      <c r="O56" s="496"/>
      <c r="P56" s="496"/>
      <c r="Q56" s="480"/>
      <c r="R56" s="480"/>
      <c r="S56" s="480"/>
      <c r="T56" s="480"/>
      <c r="U56" s="480"/>
      <c r="V56" s="480"/>
      <c r="W56" s="480"/>
      <c r="X56" s="480"/>
      <c r="Y56" s="480"/>
      <c r="Z56" s="480"/>
      <c r="AA56" s="480"/>
      <c r="AB56" s="480"/>
      <c r="AC56" s="480"/>
    </row>
    <row r="57" spans="1:29" s="352" customFormat="1" ht="15.75" customHeight="1" x14ac:dyDescent="0.25">
      <c r="A57" s="480"/>
      <c r="B57" s="496"/>
      <c r="C57" s="502"/>
      <c r="D57" s="502"/>
      <c r="E57" s="502"/>
      <c r="F57" s="502"/>
      <c r="G57" s="502"/>
      <c r="H57" s="32"/>
      <c r="I57" s="32"/>
      <c r="J57" s="32"/>
      <c r="M57" s="502"/>
      <c r="N57" s="496"/>
      <c r="O57" s="496"/>
      <c r="P57" s="496"/>
      <c r="Q57" s="480"/>
      <c r="R57" s="480"/>
      <c r="S57" s="480"/>
      <c r="T57" s="480"/>
      <c r="U57" s="480"/>
      <c r="V57" s="480"/>
      <c r="W57" s="480"/>
      <c r="X57" s="480"/>
      <c r="Y57" s="480"/>
      <c r="Z57" s="480"/>
      <c r="AA57" s="480"/>
      <c r="AB57" s="480"/>
      <c r="AC57" s="480"/>
    </row>
    <row r="58" spans="1:29" s="352" customFormat="1" ht="15.75" customHeight="1" x14ac:dyDescent="0.25">
      <c r="A58" s="480"/>
      <c r="B58" s="512" t="s">
        <v>127</v>
      </c>
      <c r="C58" s="496"/>
      <c r="D58" s="496"/>
      <c r="E58" s="496"/>
      <c r="F58" s="496"/>
      <c r="G58" s="496"/>
      <c r="H58" s="32"/>
      <c r="I58" s="32"/>
      <c r="J58" s="32"/>
      <c r="N58" s="496"/>
      <c r="O58" s="496"/>
      <c r="P58" s="496"/>
      <c r="Q58" s="480"/>
      <c r="R58" s="480"/>
      <c r="S58" s="480"/>
      <c r="T58" s="480"/>
      <c r="U58" s="480"/>
      <c r="V58" s="480"/>
      <c r="W58" s="480"/>
      <c r="X58" s="480"/>
      <c r="Y58" s="480"/>
      <c r="Z58" s="480"/>
      <c r="AA58" s="480"/>
      <c r="AB58" s="480"/>
      <c r="AC58" s="480"/>
    </row>
    <row r="59" spans="1:29" s="352" customFormat="1" ht="15.75" customHeight="1" x14ac:dyDescent="0.25">
      <c r="A59" s="480"/>
      <c r="B59" s="502"/>
      <c r="C59" s="502"/>
      <c r="D59" s="502"/>
      <c r="E59" s="32"/>
      <c r="F59" s="32"/>
      <c r="G59" s="32"/>
      <c r="H59" s="32"/>
      <c r="I59" s="32"/>
      <c r="J59" s="32"/>
      <c r="K59" s="32"/>
      <c r="L59" s="32"/>
      <c r="M59" s="32"/>
      <c r="N59" s="32"/>
      <c r="O59" s="32"/>
      <c r="P59" s="32"/>
      <c r="Q59" s="480"/>
      <c r="R59" s="480"/>
      <c r="S59" s="480"/>
      <c r="T59" s="480"/>
      <c r="U59" s="480"/>
      <c r="V59" s="480"/>
      <c r="W59" s="480"/>
      <c r="X59" s="480"/>
      <c r="Y59" s="480"/>
      <c r="Z59" s="480"/>
      <c r="AA59" s="480"/>
      <c r="AB59" s="480"/>
      <c r="AC59" s="480"/>
    </row>
    <row r="60" spans="1:29" s="352" customFormat="1" ht="15.75" customHeight="1" x14ac:dyDescent="0.25">
      <c r="A60" s="480"/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480"/>
      <c r="R60" s="480"/>
      <c r="S60" s="480"/>
      <c r="T60" s="480"/>
      <c r="U60" s="480"/>
      <c r="V60" s="480"/>
      <c r="W60" s="480"/>
      <c r="X60" s="480"/>
      <c r="Y60" s="480"/>
      <c r="Z60" s="480"/>
      <c r="AA60" s="480"/>
      <c r="AB60" s="480"/>
      <c r="AC60" s="480"/>
    </row>
    <row r="61" spans="1:29" s="352" customFormat="1" ht="15.75" customHeight="1" x14ac:dyDescent="0.25">
      <c r="A61" s="480"/>
      <c r="E61" s="32"/>
      <c r="F61" s="32"/>
      <c r="G61" s="32"/>
      <c r="H61" s="32"/>
      <c r="I61" s="32"/>
      <c r="J61" s="32"/>
      <c r="K61" s="32"/>
      <c r="L61" s="32"/>
      <c r="M61" s="32"/>
      <c r="N61" s="32"/>
      <c r="O61" s="32"/>
      <c r="P61" s="32"/>
      <c r="Q61" s="480"/>
      <c r="R61" s="480"/>
      <c r="S61" s="480"/>
      <c r="T61" s="480"/>
      <c r="U61" s="480"/>
      <c r="V61" s="480"/>
      <c r="W61" s="480"/>
      <c r="X61" s="480"/>
      <c r="Y61" s="480"/>
      <c r="Z61" s="480"/>
      <c r="AA61" s="480"/>
      <c r="AB61" s="480"/>
      <c r="AC61" s="480"/>
    </row>
    <row r="62" spans="1:29" s="352" customFormat="1" ht="15.75" customHeight="1" x14ac:dyDescent="0.3">
      <c r="A62" s="480"/>
      <c r="B62" s="513" t="s">
        <v>677</v>
      </c>
      <c r="C62" s="502"/>
      <c r="D62" s="502"/>
      <c r="E62" s="32"/>
      <c r="F62" s="32"/>
      <c r="G62" s="32"/>
      <c r="H62" s="32"/>
      <c r="I62" s="32"/>
      <c r="J62" s="32"/>
      <c r="K62" s="32"/>
      <c r="L62" s="32"/>
      <c r="M62" s="32"/>
      <c r="N62" s="32"/>
      <c r="O62" s="32"/>
      <c r="P62" s="32"/>
      <c r="Q62" s="480"/>
      <c r="R62" s="480"/>
      <c r="S62" s="480"/>
      <c r="T62" s="480"/>
      <c r="U62" s="480"/>
      <c r="V62" s="480"/>
      <c r="W62" s="480"/>
      <c r="X62" s="480"/>
      <c r="Y62" s="480"/>
      <c r="Z62" s="480"/>
      <c r="AA62" s="480"/>
      <c r="AB62" s="480"/>
      <c r="AC62" s="480"/>
    </row>
    <row r="63" spans="1:29" s="352" customFormat="1" ht="15.75" customHeight="1" thickBot="1" x14ac:dyDescent="0.3">
      <c r="A63" s="480"/>
      <c r="B63" s="514"/>
      <c r="C63" s="502"/>
      <c r="D63" s="502"/>
      <c r="E63" s="32"/>
      <c r="F63" s="32"/>
      <c r="G63" s="32"/>
      <c r="H63" s="32"/>
      <c r="I63" s="32"/>
      <c r="J63" s="32"/>
      <c r="K63" s="32"/>
      <c r="L63" s="32"/>
      <c r="M63" s="32"/>
      <c r="N63" s="32"/>
      <c r="O63" s="32"/>
      <c r="P63" s="32"/>
      <c r="Q63" s="480"/>
      <c r="R63" s="480"/>
      <c r="S63" s="480"/>
      <c r="T63" s="480"/>
      <c r="U63" s="480"/>
      <c r="V63" s="480"/>
      <c r="W63" s="480"/>
      <c r="X63" s="480"/>
      <c r="Y63" s="480"/>
      <c r="Z63" s="480"/>
      <c r="AA63" s="480"/>
      <c r="AB63" s="480"/>
      <c r="AC63" s="480"/>
    </row>
    <row r="64" spans="1:29" s="352" customFormat="1" ht="29.25" customHeight="1" thickBot="1" x14ac:dyDescent="0.3">
      <c r="A64" s="502"/>
      <c r="B64" s="480"/>
      <c r="C64" s="515" t="s">
        <v>605</v>
      </c>
      <c r="D64" s="516" t="s">
        <v>606</v>
      </c>
      <c r="E64" s="32"/>
      <c r="F64" s="32"/>
      <c r="G64" s="32"/>
      <c r="H64" s="32"/>
      <c r="I64" s="32"/>
      <c r="J64" s="32"/>
      <c r="K64" s="32"/>
      <c r="L64" s="32"/>
      <c r="M64" s="32"/>
      <c r="N64" s="32"/>
      <c r="O64" s="32"/>
      <c r="P64" s="32"/>
      <c r="Q64" s="480"/>
      <c r="R64" s="480"/>
      <c r="S64" s="480"/>
      <c r="T64" s="480"/>
      <c r="U64" s="480"/>
      <c r="V64" s="480"/>
      <c r="W64" s="480"/>
      <c r="X64" s="480"/>
      <c r="Y64" s="480"/>
      <c r="Z64" s="480"/>
      <c r="AA64" s="480"/>
      <c r="AB64" s="480"/>
      <c r="AC64" s="480"/>
    </row>
    <row r="65" spans="1:29" s="352" customFormat="1" ht="15.75" customHeight="1" x14ac:dyDescent="0.25">
      <c r="A65" s="517"/>
      <c r="B65" s="518" t="s">
        <v>608</v>
      </c>
      <c r="C65" s="537"/>
      <c r="D65" s="538"/>
      <c r="E65" s="32"/>
      <c r="F65" s="32"/>
      <c r="G65" s="32"/>
      <c r="H65" s="32"/>
      <c r="I65" s="32"/>
      <c r="J65" s="32"/>
      <c r="K65" s="32"/>
      <c r="L65" s="32"/>
      <c r="M65" s="32"/>
      <c r="N65" s="32"/>
      <c r="O65" s="32"/>
      <c r="P65" s="32"/>
      <c r="Q65" s="480"/>
      <c r="R65" s="480"/>
      <c r="S65" s="480"/>
      <c r="T65" s="480"/>
      <c r="U65" s="480"/>
      <c r="V65" s="480"/>
      <c r="W65" s="480"/>
      <c r="X65" s="480"/>
      <c r="Y65" s="480"/>
      <c r="Z65" s="480"/>
      <c r="AA65" s="480"/>
      <c r="AB65" s="480"/>
      <c r="AC65" s="480"/>
    </row>
    <row r="66" spans="1:29" s="352" customFormat="1" ht="15.75" customHeight="1" x14ac:dyDescent="0.25">
      <c r="A66" s="517"/>
      <c r="B66" s="519" t="s">
        <v>607</v>
      </c>
      <c r="C66" s="537"/>
      <c r="D66" s="538"/>
      <c r="E66" s="32"/>
      <c r="F66" s="32"/>
      <c r="G66" s="32"/>
      <c r="H66" s="32"/>
      <c r="I66" s="32"/>
      <c r="J66" s="32"/>
      <c r="K66" s="32"/>
      <c r="L66" s="32"/>
      <c r="M66" s="32"/>
      <c r="N66" s="32"/>
      <c r="O66" s="32"/>
      <c r="P66" s="32"/>
      <c r="Q66" s="480"/>
      <c r="R66" s="480"/>
      <c r="S66" s="480"/>
      <c r="T66" s="480"/>
      <c r="U66" s="480"/>
      <c r="V66" s="480"/>
      <c r="W66" s="480"/>
      <c r="X66" s="480"/>
      <c r="Y66" s="480"/>
      <c r="Z66" s="480"/>
      <c r="AA66" s="480"/>
      <c r="AB66" s="480"/>
      <c r="AC66" s="480"/>
    </row>
    <row r="67" spans="1:29" s="352" customFormat="1" ht="15.75" customHeight="1" x14ac:dyDescent="0.25">
      <c r="A67" s="502"/>
      <c r="B67" s="520" t="s">
        <v>14</v>
      </c>
      <c r="C67" s="521">
        <f>SUM(C65:C66)</f>
        <v>0</v>
      </c>
      <c r="D67" s="522">
        <f>SUM(D65:D66)</f>
        <v>0</v>
      </c>
      <c r="E67" s="32"/>
      <c r="F67" s="32"/>
      <c r="G67" s="32"/>
      <c r="H67" s="502"/>
      <c r="I67" s="502"/>
      <c r="J67" s="502"/>
      <c r="K67" s="32"/>
      <c r="L67" s="32"/>
      <c r="M67" s="32"/>
      <c r="N67" s="32"/>
      <c r="O67" s="32"/>
      <c r="P67" s="32"/>
      <c r="Q67" s="502"/>
      <c r="R67" s="502"/>
      <c r="S67" s="502"/>
      <c r="T67" s="502"/>
      <c r="U67" s="502"/>
      <c r="V67" s="502"/>
      <c r="W67" s="502"/>
      <c r="X67" s="502"/>
      <c r="Y67" s="502"/>
      <c r="Z67" s="502"/>
      <c r="AA67" s="502"/>
      <c r="AB67" s="502"/>
      <c r="AC67" s="502"/>
    </row>
    <row r="68" spans="1:29" s="352" customFormat="1" ht="48" customHeight="1" x14ac:dyDescent="0.25">
      <c r="A68" s="502"/>
      <c r="B68" s="523" t="s">
        <v>609</v>
      </c>
      <c r="C68" s="537"/>
      <c r="D68" s="538"/>
      <c r="E68" s="32"/>
      <c r="F68" s="32"/>
      <c r="G68" s="32"/>
      <c r="H68" s="502"/>
      <c r="I68" s="502"/>
      <c r="J68" s="502"/>
      <c r="K68" s="32"/>
      <c r="L68" s="32"/>
      <c r="M68" s="32"/>
      <c r="N68" s="32"/>
      <c r="O68" s="32"/>
      <c r="P68" s="32"/>
      <c r="Q68" s="502"/>
      <c r="R68" s="502"/>
      <c r="S68" s="502"/>
      <c r="T68" s="502"/>
      <c r="U68" s="502"/>
      <c r="V68" s="502"/>
      <c r="W68" s="502"/>
      <c r="X68" s="502"/>
      <c r="Y68" s="502"/>
      <c r="Z68" s="502"/>
      <c r="AA68" s="502"/>
      <c r="AB68" s="502"/>
      <c r="AC68" s="502"/>
    </row>
    <row r="69" spans="1:29" s="352" customFormat="1" ht="39.75" customHeight="1" thickBot="1" x14ac:dyDescent="0.3">
      <c r="A69" s="502"/>
      <c r="B69" s="778" t="s">
        <v>610</v>
      </c>
      <c r="C69" s="779"/>
      <c r="D69" s="539"/>
      <c r="E69" s="502"/>
      <c r="F69" s="502"/>
      <c r="G69" s="502"/>
      <c r="H69" s="502"/>
      <c r="I69" s="502"/>
      <c r="J69" s="502"/>
      <c r="K69" s="502"/>
      <c r="L69" s="502"/>
      <c r="M69" s="502"/>
      <c r="N69" s="502"/>
      <c r="O69" s="502"/>
      <c r="P69" s="502"/>
      <c r="Q69" s="502"/>
      <c r="R69" s="502"/>
      <c r="S69" s="502"/>
      <c r="T69" s="502"/>
      <c r="U69" s="502"/>
      <c r="V69" s="502"/>
      <c r="W69" s="502"/>
      <c r="X69" s="502"/>
      <c r="Y69" s="502"/>
      <c r="Z69" s="502"/>
      <c r="AA69" s="502"/>
      <c r="AB69" s="502"/>
      <c r="AC69" s="502"/>
    </row>
    <row r="70" spans="1:29" s="352" customFormat="1" ht="15.75" customHeight="1" x14ac:dyDescent="0.25">
      <c r="A70" s="502"/>
      <c r="B70" s="480" t="s">
        <v>611</v>
      </c>
      <c r="C70" s="502"/>
      <c r="D70" s="502"/>
      <c r="E70" s="502"/>
      <c r="F70" s="502"/>
      <c r="G70" s="502"/>
      <c r="H70" s="502"/>
      <c r="I70" s="502"/>
      <c r="J70" s="502"/>
      <c r="K70" s="502"/>
      <c r="L70" s="502"/>
      <c r="M70" s="502"/>
      <c r="N70" s="502"/>
      <c r="O70" s="502"/>
      <c r="P70" s="502"/>
      <c r="Q70" s="502"/>
      <c r="R70" s="502"/>
      <c r="S70" s="502"/>
      <c r="T70" s="502"/>
      <c r="U70" s="502"/>
      <c r="V70" s="502"/>
      <c r="W70" s="502"/>
      <c r="X70" s="502"/>
      <c r="Y70" s="502"/>
      <c r="Z70" s="502"/>
      <c r="AA70" s="502"/>
      <c r="AB70" s="502"/>
      <c r="AC70" s="502"/>
    </row>
    <row r="71" spans="1:29" s="352" customFormat="1" ht="15.75" customHeight="1" x14ac:dyDescent="0.25">
      <c r="A71" s="502"/>
      <c r="B71" s="502"/>
      <c r="C71" s="502"/>
      <c r="D71" s="502"/>
      <c r="E71" s="502"/>
      <c r="F71" s="502"/>
      <c r="G71" s="502"/>
      <c r="H71" s="502"/>
      <c r="I71" s="502"/>
      <c r="J71" s="502"/>
      <c r="K71" s="502"/>
      <c r="L71" s="502"/>
      <c r="M71" s="502"/>
      <c r="N71" s="502"/>
      <c r="O71" s="502"/>
      <c r="P71" s="502"/>
      <c r="Q71" s="502"/>
      <c r="R71" s="502"/>
      <c r="S71" s="502"/>
      <c r="T71" s="502"/>
      <c r="U71" s="502"/>
      <c r="V71" s="502"/>
      <c r="W71" s="502"/>
      <c r="X71" s="502"/>
      <c r="Y71" s="502"/>
      <c r="Z71" s="502"/>
      <c r="AA71" s="502"/>
      <c r="AB71" s="502"/>
      <c r="AC71" s="502"/>
    </row>
    <row r="72" spans="1:29" s="352" customFormat="1" ht="15.75" customHeight="1" x14ac:dyDescent="0.3">
      <c r="A72" s="502"/>
      <c r="B72" s="513" t="s">
        <v>612</v>
      </c>
      <c r="C72" s="480"/>
      <c r="D72" s="480"/>
      <c r="E72" s="502"/>
      <c r="F72" s="502"/>
      <c r="G72" s="502"/>
      <c r="H72" s="502"/>
      <c r="I72" s="502"/>
      <c r="J72" s="502"/>
      <c r="K72" s="502"/>
      <c r="L72" s="502"/>
      <c r="M72" s="502"/>
      <c r="N72" s="502"/>
      <c r="O72" s="502"/>
      <c r="P72" s="502"/>
      <c r="Q72" s="502"/>
      <c r="R72" s="502"/>
      <c r="S72" s="502"/>
      <c r="T72" s="502"/>
      <c r="U72" s="502"/>
      <c r="V72" s="502"/>
      <c r="W72" s="502"/>
      <c r="X72" s="502"/>
      <c r="Y72" s="502"/>
      <c r="Z72" s="502"/>
      <c r="AA72" s="502"/>
      <c r="AB72" s="502"/>
      <c r="AC72" s="502"/>
    </row>
    <row r="73" spans="1:29" s="352" customFormat="1" ht="15.75" customHeight="1" thickBot="1" x14ac:dyDescent="0.3">
      <c r="A73" s="502"/>
      <c r="B73" s="514"/>
      <c r="C73" s="502"/>
      <c r="D73" s="502"/>
      <c r="E73" s="502"/>
      <c r="F73" s="502"/>
      <c r="G73" s="502"/>
      <c r="H73" s="502"/>
      <c r="I73" s="502"/>
      <c r="J73" s="502"/>
      <c r="K73" s="502"/>
      <c r="L73" s="502"/>
      <c r="M73" s="502"/>
      <c r="N73" s="502"/>
      <c r="O73" s="502"/>
      <c r="P73" s="502"/>
      <c r="Q73" s="502"/>
      <c r="R73" s="502"/>
      <c r="S73" s="502"/>
      <c r="T73" s="502"/>
      <c r="U73" s="502"/>
      <c r="V73" s="502"/>
      <c r="W73" s="502"/>
      <c r="X73" s="502"/>
      <c r="Y73" s="502"/>
      <c r="Z73" s="502"/>
      <c r="AA73" s="502"/>
      <c r="AB73" s="502"/>
      <c r="AC73" s="502"/>
    </row>
    <row r="74" spans="1:29" s="352" customFormat="1" ht="15.75" customHeight="1" x14ac:dyDescent="0.25">
      <c r="A74" s="502"/>
      <c r="B74" s="524" t="s">
        <v>608</v>
      </c>
      <c r="C74" s="540"/>
      <c r="D74" s="502"/>
      <c r="E74" s="502"/>
      <c r="F74" s="502"/>
      <c r="G74" s="502"/>
      <c r="H74" s="502"/>
      <c r="I74" s="502"/>
      <c r="J74" s="502"/>
      <c r="K74" s="502"/>
      <c r="L74" s="502"/>
      <c r="M74" s="502"/>
      <c r="N74" s="502"/>
      <c r="O74" s="502"/>
      <c r="P74" s="502"/>
      <c r="Q74" s="502"/>
      <c r="R74" s="502"/>
      <c r="S74" s="502"/>
      <c r="T74" s="502"/>
      <c r="U74" s="502"/>
      <c r="V74" s="502"/>
      <c r="W74" s="502"/>
      <c r="X74" s="502"/>
      <c r="Y74" s="502"/>
      <c r="Z74" s="502"/>
      <c r="AA74" s="502"/>
      <c r="AB74" s="502"/>
      <c r="AC74" s="502"/>
    </row>
    <row r="75" spans="1:29" s="352" customFormat="1" ht="15.75" customHeight="1" x14ac:dyDescent="0.25">
      <c r="A75" s="502"/>
      <c r="B75" s="525" t="s">
        <v>607</v>
      </c>
      <c r="C75" s="538"/>
      <c r="D75" s="502"/>
      <c r="E75" s="502"/>
      <c r="F75" s="502"/>
      <c r="G75" s="502"/>
      <c r="H75" s="502"/>
      <c r="I75" s="502"/>
      <c r="J75" s="502"/>
      <c r="K75" s="502"/>
      <c r="L75" s="502"/>
      <c r="M75" s="502"/>
      <c r="N75" s="502"/>
      <c r="O75" s="502"/>
      <c r="P75" s="502"/>
      <c r="Q75" s="502"/>
      <c r="R75" s="502"/>
      <c r="S75" s="502"/>
      <c r="T75" s="502"/>
      <c r="U75" s="502"/>
      <c r="V75" s="502"/>
      <c r="W75" s="502"/>
      <c r="X75" s="502"/>
      <c r="Y75" s="502"/>
      <c r="Z75" s="502"/>
      <c r="AA75" s="502"/>
      <c r="AB75" s="502"/>
      <c r="AC75" s="502"/>
    </row>
    <row r="76" spans="1:29" s="352" customFormat="1" ht="15.75" customHeight="1" thickBot="1" x14ac:dyDescent="0.3">
      <c r="A76" s="502"/>
      <c r="B76" s="526" t="s">
        <v>14</v>
      </c>
      <c r="C76" s="527">
        <f>SUM(C74:C75)</f>
        <v>0</v>
      </c>
      <c r="D76" s="502"/>
      <c r="E76" s="502"/>
      <c r="F76" s="502"/>
      <c r="G76" s="502"/>
      <c r="H76" s="32"/>
      <c r="I76" s="32"/>
      <c r="J76" s="32"/>
      <c r="K76" s="502"/>
      <c r="L76" s="502"/>
      <c r="M76" s="502"/>
      <c r="N76" s="502"/>
      <c r="O76" s="502"/>
      <c r="P76" s="502"/>
      <c r="Q76" s="502"/>
      <c r="R76" s="502"/>
      <c r="S76" s="502"/>
      <c r="T76" s="502"/>
      <c r="U76" s="502"/>
      <c r="V76" s="502"/>
      <c r="W76" s="502"/>
      <c r="X76" s="502"/>
      <c r="Y76" s="502"/>
      <c r="Z76" s="502"/>
      <c r="AA76" s="502"/>
      <c r="AB76" s="502"/>
      <c r="AC76" s="502"/>
    </row>
    <row r="77" spans="1:29" s="352" customFormat="1" ht="15.75" customHeight="1" x14ac:dyDescent="0.25">
      <c r="A77" s="502"/>
      <c r="B77" s="502"/>
      <c r="C77" s="502"/>
      <c r="D77" s="502"/>
      <c r="E77" s="502"/>
      <c r="F77" s="502"/>
      <c r="G77" s="502"/>
      <c r="H77" s="29"/>
      <c r="I77" s="29"/>
      <c r="J77" s="29"/>
      <c r="K77" s="502"/>
      <c r="L77" s="502"/>
      <c r="M77" s="502"/>
      <c r="N77" s="502"/>
      <c r="O77" s="502"/>
      <c r="P77" s="502"/>
      <c r="Q77" s="502"/>
      <c r="R77" s="502"/>
      <c r="S77" s="502"/>
      <c r="T77" s="502"/>
      <c r="U77" s="502"/>
      <c r="V77" s="502"/>
      <c r="W77" s="502"/>
      <c r="X77" s="502"/>
      <c r="Y77" s="502"/>
      <c r="Z77" s="502"/>
      <c r="AA77" s="502"/>
      <c r="AB77" s="502"/>
      <c r="AC77" s="502"/>
    </row>
    <row r="78" spans="1:29" x14ac:dyDescent="0.25">
      <c r="H78" s="29"/>
      <c r="I78" s="29"/>
      <c r="J78" s="29"/>
    </row>
    <row r="79" spans="1:29" s="29" customFormat="1" x14ac:dyDescent="0.25">
      <c r="H79" s="32"/>
      <c r="I79" s="32"/>
      <c r="J79" s="32"/>
    </row>
    <row r="80" spans="1:29" s="29" customFormat="1" x14ac:dyDescent="0.25">
      <c r="H80" s="32"/>
      <c r="I80" s="32"/>
      <c r="J80" s="32"/>
    </row>
  </sheetData>
  <sheetProtection algorithmName="SHA-512" hashValue="lkaRl0gT5w7Xc52QQpoaVfXOMz7C8pbL1eiQVZSMWW7CVHOT2C8gltQI4rU2oH7xE4wiK9vlaoh+7UllC3pagg==" saltValue="02y0CxGDDhfYfPCfwNLsOw==" spinCount="100000" sheet="1" objects="1" scenarios="1"/>
  <mergeCells count="42">
    <mergeCell ref="B12:K14"/>
    <mergeCell ref="B16:K20"/>
    <mergeCell ref="O1:O3"/>
    <mergeCell ref="F3:G3"/>
    <mergeCell ref="I3:J3"/>
    <mergeCell ref="F4:G4"/>
    <mergeCell ref="I4:J4"/>
    <mergeCell ref="O4:Q4"/>
    <mergeCell ref="B1:J1"/>
    <mergeCell ref="L1:L4"/>
    <mergeCell ref="F6:G6"/>
    <mergeCell ref="I6:J6"/>
    <mergeCell ref="F7:G7"/>
    <mergeCell ref="I7:J7"/>
    <mergeCell ref="H30:J30"/>
    <mergeCell ref="F40:G40"/>
    <mergeCell ref="H40:I40"/>
    <mergeCell ref="J40:K40"/>
    <mergeCell ref="F41:G41"/>
    <mergeCell ref="H41:I41"/>
    <mergeCell ref="J41:K41"/>
    <mergeCell ref="J36:K36"/>
    <mergeCell ref="J37:K37"/>
    <mergeCell ref="F36:G36"/>
    <mergeCell ref="H36:I36"/>
    <mergeCell ref="F37:G37"/>
    <mergeCell ref="H37:I37"/>
    <mergeCell ref="B69:C69"/>
    <mergeCell ref="B37:C37"/>
    <mergeCell ref="B38:C38"/>
    <mergeCell ref="B41:C41"/>
    <mergeCell ref="B45:C45"/>
    <mergeCell ref="B44:C44"/>
    <mergeCell ref="H44:I44"/>
    <mergeCell ref="J44:K44"/>
    <mergeCell ref="F38:G38"/>
    <mergeCell ref="H38:I38"/>
    <mergeCell ref="J38:K38"/>
    <mergeCell ref="F43:G43"/>
    <mergeCell ref="H43:I43"/>
    <mergeCell ref="J43:K43"/>
    <mergeCell ref="F44:G44"/>
  </mergeCells>
  <dataValidations disablePrompts="1" count="2">
    <dataValidation type="list" allowBlank="1" showInputMessage="1" showErrorMessage="1" sqref="Q3">
      <formula1>$L$5:$S$5</formula1>
    </dataValidation>
    <dataValidation type="list" allowBlank="1" showInputMessage="1" showErrorMessage="1" sqref="Q1:Q2 N1:N4">
      <formula1>"X"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>
          <x14:formula1>
            <xm:f>LOCALIDADES!$A$2:$A$273</xm:f>
          </x14:formula1>
          <xm:sqref>C27 D4 D7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1202"/>
  <sheetViews>
    <sheetView showGridLines="0" workbookViewId="0">
      <pane xSplit="1" ySplit="4" topLeftCell="B5" activePane="bottomRight" state="frozen"/>
      <selection activeCell="L17" sqref="L17:P17"/>
      <selection pane="topRight" activeCell="L17" sqref="L17:P17"/>
      <selection pane="bottomLeft" activeCell="L17" sqref="L17:P17"/>
      <selection pane="bottomRight" activeCell="B16" sqref="B16"/>
    </sheetView>
  </sheetViews>
  <sheetFormatPr baseColWidth="10" defaultRowHeight="15" x14ac:dyDescent="0.25"/>
  <cols>
    <col min="1" max="1" width="11.42578125" style="352"/>
    <col min="2" max="2" width="42.5703125" style="352" customWidth="1"/>
    <col min="3" max="3" width="13.7109375" style="352" customWidth="1"/>
    <col min="4" max="4" width="20" style="352" customWidth="1"/>
    <col min="5" max="5" width="23" style="352" bestFit="1" customWidth="1"/>
    <col min="6" max="6" width="15.85546875" style="352" customWidth="1"/>
    <col min="7" max="7" width="14.42578125" style="352" customWidth="1"/>
    <col min="8" max="8" width="10.42578125" style="352" customWidth="1"/>
    <col min="9" max="9" width="10" style="352" customWidth="1"/>
    <col min="10" max="10" width="16.5703125" style="352" customWidth="1"/>
    <col min="11" max="11" width="11.42578125" style="352"/>
    <col min="12" max="12" width="8.7109375" style="352" customWidth="1"/>
    <col min="13" max="13" width="10.42578125" style="352" customWidth="1"/>
    <col min="14" max="14" width="9.28515625" style="352" customWidth="1"/>
    <col min="15" max="16384" width="11.42578125" style="352"/>
  </cols>
  <sheetData>
    <row r="1" spans="2:19" s="347" customFormat="1" ht="43.5" customHeight="1" x14ac:dyDescent="0.25">
      <c r="B1" s="808" t="s">
        <v>715</v>
      </c>
      <c r="C1" s="808"/>
      <c r="D1" s="808"/>
      <c r="E1" s="808"/>
      <c r="F1" s="808"/>
      <c r="G1" s="808"/>
      <c r="H1" s="808"/>
      <c r="I1" s="808"/>
      <c r="J1" s="808"/>
      <c r="K1" s="808"/>
      <c r="L1" s="808"/>
      <c r="M1" s="808"/>
      <c r="N1" s="808"/>
      <c r="O1" s="352"/>
      <c r="P1" s="352"/>
      <c r="Q1" s="352"/>
    </row>
    <row r="2" spans="2:19" s="428" customFormat="1" ht="43.5" customHeight="1" thickBot="1" x14ac:dyDescent="0.3">
      <c r="B2" s="429"/>
      <c r="C2" s="429"/>
      <c r="D2" s="429"/>
      <c r="E2" s="429"/>
      <c r="F2" s="429"/>
      <c r="G2" s="429"/>
      <c r="H2" s="429"/>
      <c r="I2" s="429"/>
      <c r="J2" s="429"/>
      <c r="K2" s="429"/>
      <c r="L2" s="429"/>
      <c r="M2" s="429"/>
      <c r="N2" s="429"/>
      <c r="O2" s="460"/>
      <c r="P2" s="460"/>
      <c r="Q2" s="460"/>
    </row>
    <row r="3" spans="2:19" s="347" customFormat="1" ht="15.75" thickBot="1" x14ac:dyDescent="0.3">
      <c r="D3" s="815" t="s">
        <v>683</v>
      </c>
      <c r="E3" s="816"/>
      <c r="F3" s="817" t="s">
        <v>686</v>
      </c>
      <c r="G3" s="818"/>
      <c r="H3" s="809" t="s">
        <v>681</v>
      </c>
      <c r="I3" s="810"/>
      <c r="J3" s="810"/>
      <c r="K3" s="811"/>
      <c r="L3" s="812" t="s">
        <v>682</v>
      </c>
      <c r="M3" s="813"/>
      <c r="N3" s="814"/>
    </row>
    <row r="4" spans="2:19" s="347" customFormat="1" ht="68.25" thickBot="1" x14ac:dyDescent="0.3">
      <c r="B4" s="438" t="s">
        <v>679</v>
      </c>
      <c r="C4" s="442" t="s">
        <v>685</v>
      </c>
      <c r="D4" s="348" t="s">
        <v>198</v>
      </c>
      <c r="E4" s="434" t="s">
        <v>684</v>
      </c>
      <c r="F4" s="449" t="s">
        <v>678</v>
      </c>
      <c r="G4" s="447" t="s">
        <v>687</v>
      </c>
      <c r="H4" s="350" t="s">
        <v>676</v>
      </c>
      <c r="I4" s="349" t="s">
        <v>186</v>
      </c>
      <c r="J4" s="349" t="s">
        <v>680</v>
      </c>
      <c r="K4" s="435" t="s">
        <v>199</v>
      </c>
      <c r="L4" s="348" t="s">
        <v>126</v>
      </c>
      <c r="M4" s="349" t="s">
        <v>187</v>
      </c>
      <c r="N4" s="351" t="s">
        <v>134</v>
      </c>
      <c r="O4" s="352"/>
      <c r="Q4" s="352"/>
      <c r="R4" s="352"/>
      <c r="S4" s="352"/>
    </row>
    <row r="5" spans="2:19" s="347" customFormat="1" ht="35.1" customHeight="1" x14ac:dyDescent="0.25">
      <c r="B5" s="357"/>
      <c r="C5" s="439"/>
      <c r="D5" s="436"/>
      <c r="E5" s="461" t="e">
        <f>VLOOKUP(D5,PAÍSES!$A$2:$C$200,3,FALSE)</f>
        <v>#N/A</v>
      </c>
      <c r="F5" s="432"/>
      <c r="G5" s="364"/>
      <c r="H5" s="441"/>
      <c r="I5" s="359"/>
      <c r="J5" s="359"/>
      <c r="K5" s="360"/>
      <c r="L5" s="430"/>
      <c r="M5" s="359"/>
      <c r="N5" s="360"/>
      <c r="O5"/>
      <c r="P5" s="352"/>
      <c r="Q5" s="352"/>
      <c r="R5" s="352"/>
    </row>
    <row r="6" spans="2:19" s="347" customFormat="1" ht="35.1" customHeight="1" x14ac:dyDescent="0.25">
      <c r="B6" s="363"/>
      <c r="C6" s="440"/>
      <c r="D6" s="436"/>
      <c r="E6" s="461" t="e">
        <f>VLOOKUP(D6,PAÍSES!$A$2:$C$200,3,FALSE)</f>
        <v>#N/A</v>
      </c>
      <c r="F6" s="432"/>
      <c r="G6" s="448"/>
      <c r="H6" s="436"/>
      <c r="I6" s="358"/>
      <c r="J6" s="358"/>
      <c r="K6" s="362"/>
      <c r="L6" s="431"/>
      <c r="M6" s="358"/>
      <c r="N6" s="362"/>
      <c r="O6"/>
      <c r="P6" s="352"/>
      <c r="Q6" s="352"/>
      <c r="R6" s="352"/>
    </row>
    <row r="7" spans="2:19" s="347" customFormat="1" ht="35.1" customHeight="1" x14ac:dyDescent="0.25">
      <c r="B7" s="363"/>
      <c r="C7" s="440"/>
      <c r="D7" s="436"/>
      <c r="E7" s="461" t="e">
        <f>VLOOKUP(D7,PAÍSES!$A$2:$C$200,3,FALSE)</f>
        <v>#N/A</v>
      </c>
      <c r="F7" s="432"/>
      <c r="G7" s="448"/>
      <c r="H7" s="436"/>
      <c r="I7" s="358"/>
      <c r="J7" s="358"/>
      <c r="K7" s="362"/>
      <c r="L7" s="431"/>
      <c r="M7" s="358"/>
      <c r="N7" s="362"/>
      <c r="O7"/>
      <c r="P7" s="352"/>
      <c r="Q7" s="352"/>
      <c r="R7" s="352"/>
    </row>
    <row r="8" spans="2:19" s="347" customFormat="1" ht="35.1" customHeight="1" x14ac:dyDescent="0.25">
      <c r="B8" s="363"/>
      <c r="C8" s="440"/>
      <c r="D8" s="436"/>
      <c r="E8" s="461" t="e">
        <f>VLOOKUP(D8,PAÍSES!$A$2:$C$200,3,FALSE)</f>
        <v>#N/A</v>
      </c>
      <c r="F8" s="432"/>
      <c r="G8" s="448"/>
      <c r="H8" s="436"/>
      <c r="I8" s="358"/>
      <c r="J8" s="358"/>
      <c r="K8" s="362"/>
      <c r="L8" s="431"/>
      <c r="M8" s="358"/>
      <c r="N8" s="362"/>
      <c r="O8"/>
      <c r="P8" s="352"/>
      <c r="Q8" s="352"/>
      <c r="R8" s="352"/>
    </row>
    <row r="9" spans="2:19" s="347" customFormat="1" ht="35.1" customHeight="1" x14ac:dyDescent="0.25">
      <c r="B9" s="363"/>
      <c r="C9" s="440"/>
      <c r="D9" s="436"/>
      <c r="E9" s="461" t="e">
        <f>VLOOKUP(D9,PAÍSES!$A$2:$C$200,3,FALSE)</f>
        <v>#N/A</v>
      </c>
      <c r="F9" s="432"/>
      <c r="G9" s="448"/>
      <c r="H9" s="436"/>
      <c r="I9" s="358"/>
      <c r="J9" s="358"/>
      <c r="K9" s="362"/>
      <c r="L9" s="431"/>
      <c r="M9" s="358"/>
      <c r="N9" s="362"/>
      <c r="O9"/>
      <c r="P9" s="352"/>
      <c r="Q9" s="352"/>
      <c r="R9" s="352"/>
    </row>
    <row r="10" spans="2:19" s="347" customFormat="1" ht="35.1" customHeight="1" x14ac:dyDescent="0.25">
      <c r="B10" s="363"/>
      <c r="C10" s="440"/>
      <c r="D10" s="436"/>
      <c r="E10" s="461" t="e">
        <f>VLOOKUP(D10,PAÍSES!$A$2:$C$200,3,FALSE)</f>
        <v>#N/A</v>
      </c>
      <c r="F10" s="432"/>
      <c r="G10" s="448"/>
      <c r="H10" s="436"/>
      <c r="I10" s="358"/>
      <c r="J10" s="358"/>
      <c r="K10" s="362"/>
      <c r="L10" s="431"/>
      <c r="M10" s="358"/>
      <c r="N10" s="362"/>
      <c r="O10"/>
      <c r="P10" s="352"/>
      <c r="Q10" s="352"/>
      <c r="R10" s="352"/>
    </row>
    <row r="11" spans="2:19" s="347" customFormat="1" ht="35.1" customHeight="1" x14ac:dyDescent="0.25">
      <c r="B11" s="363"/>
      <c r="C11" s="440"/>
      <c r="D11" s="436"/>
      <c r="E11" s="461" t="e">
        <f>VLOOKUP(D11,PAÍSES!$A$2:$C$200,3,FALSE)</f>
        <v>#N/A</v>
      </c>
      <c r="F11" s="432"/>
      <c r="G11" s="448"/>
      <c r="H11" s="436"/>
      <c r="I11" s="358"/>
      <c r="J11" s="358"/>
      <c r="K11" s="362"/>
      <c r="L11" s="431"/>
      <c r="M11" s="358"/>
      <c r="N11" s="362"/>
      <c r="O11"/>
      <c r="P11" s="352"/>
      <c r="Q11" s="352"/>
      <c r="R11" s="352"/>
    </row>
    <row r="12" spans="2:19" s="347" customFormat="1" ht="35.1" customHeight="1" x14ac:dyDescent="0.25">
      <c r="B12" s="363"/>
      <c r="C12" s="440"/>
      <c r="D12" s="436"/>
      <c r="E12" s="461" t="e">
        <f>VLOOKUP(D12,PAÍSES!$A$2:$C$200,3,FALSE)</f>
        <v>#N/A</v>
      </c>
      <c r="F12" s="432"/>
      <c r="G12" s="448"/>
      <c r="H12" s="436"/>
      <c r="I12" s="358"/>
      <c r="J12" s="358"/>
      <c r="K12" s="362"/>
      <c r="L12" s="431"/>
      <c r="M12" s="358"/>
      <c r="N12" s="362"/>
      <c r="O12"/>
      <c r="P12" s="352"/>
      <c r="Q12" s="352"/>
      <c r="R12" s="352"/>
    </row>
    <row r="13" spans="2:19" s="347" customFormat="1" ht="35.1" customHeight="1" x14ac:dyDescent="0.25">
      <c r="B13" s="363"/>
      <c r="C13" s="440"/>
      <c r="D13" s="436"/>
      <c r="E13" s="461" t="e">
        <f>VLOOKUP(D13,PAÍSES!$A$2:$C$200,3,FALSE)</f>
        <v>#N/A</v>
      </c>
      <c r="F13" s="432"/>
      <c r="G13" s="448"/>
      <c r="H13" s="436"/>
      <c r="I13" s="358"/>
      <c r="J13" s="358"/>
      <c r="K13" s="362"/>
      <c r="L13" s="431"/>
      <c r="M13" s="358"/>
      <c r="N13" s="362"/>
      <c r="O13"/>
      <c r="P13" s="352"/>
      <c r="Q13" s="352"/>
      <c r="R13" s="352"/>
    </row>
    <row r="14" spans="2:19" s="347" customFormat="1" ht="35.1" customHeight="1" x14ac:dyDescent="0.25">
      <c r="B14" s="363"/>
      <c r="C14" s="440"/>
      <c r="D14" s="436"/>
      <c r="E14" s="461" t="e">
        <f>VLOOKUP(D14,PAÍSES!$A$2:$C$200,3,FALSE)</f>
        <v>#N/A</v>
      </c>
      <c r="F14" s="432"/>
      <c r="G14" s="364"/>
      <c r="H14" s="436"/>
      <c r="I14" s="358"/>
      <c r="J14" s="358"/>
      <c r="K14" s="362"/>
      <c r="L14" s="431"/>
      <c r="M14" s="358"/>
      <c r="N14" s="362"/>
      <c r="O14"/>
      <c r="P14" s="352"/>
      <c r="Q14" s="352"/>
      <c r="R14" s="352"/>
    </row>
    <row r="15" spans="2:19" s="347" customFormat="1" ht="35.1" customHeight="1" x14ac:dyDescent="0.25">
      <c r="B15" s="363"/>
      <c r="C15" s="440"/>
      <c r="D15" s="436"/>
      <c r="E15" s="461" t="e">
        <f>VLOOKUP(D15,PAÍSES!$A$2:$C$200,3,FALSE)</f>
        <v>#N/A</v>
      </c>
      <c r="F15" s="432"/>
      <c r="G15" s="364"/>
      <c r="H15" s="436"/>
      <c r="I15" s="358"/>
      <c r="J15" s="358"/>
      <c r="K15" s="362"/>
      <c r="L15" s="431"/>
      <c r="M15" s="358"/>
      <c r="N15" s="362"/>
      <c r="O15"/>
      <c r="P15" s="352"/>
      <c r="Q15" s="352"/>
      <c r="R15" s="352"/>
    </row>
    <row r="16" spans="2:19" s="347" customFormat="1" ht="35.1" customHeight="1" x14ac:dyDescent="0.25">
      <c r="B16" s="363"/>
      <c r="C16" s="440"/>
      <c r="D16" s="436"/>
      <c r="E16" s="461" t="e">
        <f>VLOOKUP(D16,PAÍSES!$A$2:$C$200,3,FALSE)</f>
        <v>#N/A</v>
      </c>
      <c r="F16" s="432"/>
      <c r="G16" s="364"/>
      <c r="H16" s="436"/>
      <c r="I16" s="358"/>
      <c r="J16" s="358"/>
      <c r="K16" s="362"/>
      <c r="L16" s="431"/>
      <c r="M16" s="358"/>
      <c r="N16" s="362"/>
      <c r="O16"/>
      <c r="P16" s="352"/>
      <c r="Q16" s="352"/>
      <c r="R16" s="352"/>
    </row>
    <row r="17" spans="2:18" s="347" customFormat="1" ht="35.1" customHeight="1" x14ac:dyDescent="0.25">
      <c r="B17" s="363"/>
      <c r="C17" s="440"/>
      <c r="D17" s="436"/>
      <c r="E17" s="461" t="e">
        <f>VLOOKUP(D17,PAÍSES!$A$2:$C$200,3,FALSE)</f>
        <v>#N/A</v>
      </c>
      <c r="F17" s="432"/>
      <c r="G17" s="364"/>
      <c r="H17" s="436"/>
      <c r="I17" s="358"/>
      <c r="J17" s="358"/>
      <c r="K17" s="362"/>
      <c r="L17" s="431"/>
      <c r="M17" s="358"/>
      <c r="N17" s="362"/>
      <c r="O17"/>
      <c r="P17" s="352"/>
      <c r="Q17" s="352"/>
      <c r="R17" s="352"/>
    </row>
    <row r="18" spans="2:18" s="347" customFormat="1" ht="35.1" customHeight="1" x14ac:dyDescent="0.25">
      <c r="B18" s="363"/>
      <c r="C18" s="440"/>
      <c r="D18" s="436"/>
      <c r="E18" s="461" t="e">
        <f>VLOOKUP(D18,PAÍSES!$A$2:$C$200,3,FALSE)</f>
        <v>#N/A</v>
      </c>
      <c r="F18" s="432"/>
      <c r="G18" s="364"/>
      <c r="H18" s="436"/>
      <c r="I18" s="358"/>
      <c r="J18" s="358"/>
      <c r="K18" s="362"/>
      <c r="L18" s="431"/>
      <c r="M18" s="358"/>
      <c r="N18" s="362"/>
      <c r="O18"/>
      <c r="P18" s="352"/>
      <c r="Q18" s="352"/>
      <c r="R18" s="352"/>
    </row>
    <row r="19" spans="2:18" s="347" customFormat="1" ht="35.1" customHeight="1" x14ac:dyDescent="0.25">
      <c r="B19" s="363"/>
      <c r="C19" s="440"/>
      <c r="D19" s="436"/>
      <c r="E19" s="461" t="e">
        <f>VLOOKUP(D19,PAÍSES!$A$2:$C$200,3,FALSE)</f>
        <v>#N/A</v>
      </c>
      <c r="F19" s="432"/>
      <c r="G19" s="364"/>
      <c r="H19" s="436"/>
      <c r="I19" s="358"/>
      <c r="J19" s="358"/>
      <c r="K19" s="362"/>
      <c r="L19" s="431"/>
      <c r="M19" s="358"/>
      <c r="N19" s="362"/>
      <c r="O19"/>
      <c r="P19" s="352"/>
      <c r="Q19" s="352"/>
      <c r="R19" s="352"/>
    </row>
    <row r="20" spans="2:18" s="347" customFormat="1" ht="35.1" customHeight="1" x14ac:dyDescent="0.25">
      <c r="B20" s="363"/>
      <c r="C20" s="440"/>
      <c r="D20" s="436"/>
      <c r="E20" s="461" t="e">
        <f>VLOOKUP(D20,PAÍSES!$A$2:$C$200,3,FALSE)</f>
        <v>#N/A</v>
      </c>
      <c r="F20" s="432"/>
      <c r="G20" s="364"/>
      <c r="H20" s="436"/>
      <c r="I20" s="358"/>
      <c r="J20" s="358"/>
      <c r="K20" s="362"/>
      <c r="L20" s="431"/>
      <c r="M20" s="358"/>
      <c r="N20" s="362"/>
      <c r="O20"/>
      <c r="P20" s="352"/>
      <c r="Q20" s="352"/>
      <c r="R20" s="352"/>
    </row>
    <row r="21" spans="2:18" s="347" customFormat="1" ht="35.1" customHeight="1" x14ac:dyDescent="0.25">
      <c r="B21" s="363"/>
      <c r="C21" s="440"/>
      <c r="D21" s="436"/>
      <c r="E21" s="461" t="e">
        <f>VLOOKUP(D21,PAÍSES!$A$2:$C$200,3,FALSE)</f>
        <v>#N/A</v>
      </c>
      <c r="F21" s="432"/>
      <c r="G21" s="364"/>
      <c r="H21" s="436"/>
      <c r="I21" s="358"/>
      <c r="J21" s="358"/>
      <c r="K21" s="362"/>
      <c r="L21" s="431"/>
      <c r="M21" s="358"/>
      <c r="N21" s="362"/>
      <c r="O21"/>
      <c r="P21" s="352"/>
      <c r="Q21" s="352"/>
      <c r="R21" s="352"/>
    </row>
    <row r="22" spans="2:18" s="347" customFormat="1" ht="35.1" customHeight="1" x14ac:dyDescent="0.25">
      <c r="B22" s="363"/>
      <c r="C22" s="440"/>
      <c r="D22" s="436"/>
      <c r="E22" s="461" t="e">
        <f>VLOOKUP(D22,PAÍSES!$A$2:$C$200,3,FALSE)</f>
        <v>#N/A</v>
      </c>
      <c r="F22" s="432"/>
      <c r="G22" s="364"/>
      <c r="H22" s="436"/>
      <c r="I22" s="358"/>
      <c r="J22" s="358"/>
      <c r="K22" s="362"/>
      <c r="L22" s="431"/>
      <c r="M22" s="358"/>
      <c r="N22" s="362"/>
      <c r="O22"/>
      <c r="P22" s="352"/>
      <c r="Q22" s="352"/>
      <c r="R22" s="352"/>
    </row>
    <row r="23" spans="2:18" s="347" customFormat="1" ht="35.1" customHeight="1" x14ac:dyDescent="0.25">
      <c r="B23" s="363"/>
      <c r="C23" s="440"/>
      <c r="D23" s="436"/>
      <c r="E23" s="461" t="e">
        <f>VLOOKUP(D23,PAÍSES!$A$2:$C$200,3,FALSE)</f>
        <v>#N/A</v>
      </c>
      <c r="F23" s="432"/>
      <c r="G23" s="364"/>
      <c r="H23" s="436"/>
      <c r="I23" s="358"/>
      <c r="J23" s="358"/>
      <c r="K23" s="362"/>
      <c r="L23" s="431"/>
      <c r="M23" s="358"/>
      <c r="N23" s="362"/>
      <c r="O23"/>
      <c r="P23" s="352"/>
      <c r="Q23" s="352"/>
      <c r="R23" s="352"/>
    </row>
    <row r="24" spans="2:18" s="347" customFormat="1" ht="35.1" customHeight="1" x14ac:dyDescent="0.25">
      <c r="B24" s="363"/>
      <c r="C24" s="440"/>
      <c r="D24" s="436"/>
      <c r="E24" s="461" t="e">
        <f>VLOOKUP(D24,PAÍSES!$A$2:$C$200,3,FALSE)</f>
        <v>#N/A</v>
      </c>
      <c r="F24" s="432"/>
      <c r="G24" s="364"/>
      <c r="H24" s="436"/>
      <c r="I24" s="358"/>
      <c r="J24" s="358"/>
      <c r="K24" s="362"/>
      <c r="L24" s="431"/>
      <c r="M24" s="358"/>
      <c r="N24" s="362"/>
      <c r="O24"/>
      <c r="P24" s="352"/>
      <c r="Q24" s="352"/>
      <c r="R24" s="352"/>
    </row>
    <row r="25" spans="2:18" s="347" customFormat="1" ht="35.1" customHeight="1" x14ac:dyDescent="0.25">
      <c r="B25" s="363"/>
      <c r="C25" s="440"/>
      <c r="D25" s="436"/>
      <c r="E25" s="461" t="e">
        <f>VLOOKUP(D25,PAÍSES!$A$2:$C$200,3,FALSE)</f>
        <v>#N/A</v>
      </c>
      <c r="F25" s="432"/>
      <c r="G25" s="364"/>
      <c r="H25" s="436"/>
      <c r="I25" s="358"/>
      <c r="J25" s="358"/>
      <c r="K25" s="362"/>
      <c r="L25" s="431"/>
      <c r="M25" s="358"/>
      <c r="N25" s="362"/>
      <c r="O25"/>
      <c r="P25" s="352"/>
      <c r="Q25" s="352"/>
      <c r="R25" s="352"/>
    </row>
    <row r="26" spans="2:18" s="347" customFormat="1" ht="35.1" customHeight="1" x14ac:dyDescent="0.25">
      <c r="B26" s="363"/>
      <c r="C26" s="440"/>
      <c r="D26" s="436"/>
      <c r="E26" s="461" t="e">
        <f>VLOOKUP(D26,PAÍSES!$A$2:$C$200,3,FALSE)</f>
        <v>#N/A</v>
      </c>
      <c r="F26" s="432"/>
      <c r="G26" s="364"/>
      <c r="H26" s="436"/>
      <c r="I26" s="358"/>
      <c r="J26" s="358"/>
      <c r="K26" s="362"/>
      <c r="L26" s="431"/>
      <c r="M26" s="358"/>
      <c r="N26" s="362"/>
      <c r="O26"/>
      <c r="P26" s="352"/>
      <c r="Q26" s="352"/>
      <c r="R26" s="352"/>
    </row>
    <row r="27" spans="2:18" s="347" customFormat="1" ht="35.1" customHeight="1" x14ac:dyDescent="0.25">
      <c r="B27" s="363"/>
      <c r="C27" s="440"/>
      <c r="D27" s="436"/>
      <c r="E27" s="461" t="e">
        <f>VLOOKUP(D27,PAÍSES!$A$2:$C$200,3,FALSE)</f>
        <v>#N/A</v>
      </c>
      <c r="F27" s="432"/>
      <c r="G27" s="364"/>
      <c r="H27" s="436"/>
      <c r="I27" s="358"/>
      <c r="J27" s="358"/>
      <c r="K27" s="362"/>
      <c r="L27" s="431"/>
      <c r="M27" s="358"/>
      <c r="N27" s="362"/>
      <c r="O27"/>
      <c r="P27" s="352"/>
      <c r="Q27" s="352"/>
      <c r="R27" s="352"/>
    </row>
    <row r="28" spans="2:18" s="347" customFormat="1" ht="35.1" customHeight="1" x14ac:dyDescent="0.25">
      <c r="B28" s="363"/>
      <c r="C28" s="440"/>
      <c r="D28" s="436"/>
      <c r="E28" s="461" t="e">
        <f>VLOOKUP(D28,PAÍSES!$A$2:$C$200,3,FALSE)</f>
        <v>#N/A</v>
      </c>
      <c r="F28" s="432"/>
      <c r="G28" s="364"/>
      <c r="H28" s="436"/>
      <c r="I28" s="358"/>
      <c r="J28" s="358"/>
      <c r="K28" s="362"/>
      <c r="L28" s="431"/>
      <c r="M28" s="358"/>
      <c r="N28" s="362"/>
      <c r="O28"/>
      <c r="P28" s="352"/>
      <c r="Q28" s="352"/>
      <c r="R28" s="352"/>
    </row>
    <row r="29" spans="2:18" s="347" customFormat="1" ht="35.1" customHeight="1" x14ac:dyDescent="0.25">
      <c r="B29" s="363"/>
      <c r="C29" s="440"/>
      <c r="D29" s="436"/>
      <c r="E29" s="461" t="e">
        <f>VLOOKUP(D29,PAÍSES!$A$2:$C$200,3,FALSE)</f>
        <v>#N/A</v>
      </c>
      <c r="F29" s="432"/>
      <c r="G29" s="364"/>
      <c r="H29" s="436"/>
      <c r="I29" s="358"/>
      <c r="J29" s="358"/>
      <c r="K29" s="362"/>
      <c r="L29" s="431"/>
      <c r="M29" s="358"/>
      <c r="N29" s="362"/>
      <c r="O29"/>
      <c r="P29" s="352"/>
      <c r="Q29" s="352"/>
      <c r="R29" s="352"/>
    </row>
    <row r="30" spans="2:18" s="347" customFormat="1" ht="35.1" customHeight="1" x14ac:dyDescent="0.25">
      <c r="B30" s="363"/>
      <c r="C30" s="440"/>
      <c r="D30" s="436"/>
      <c r="E30" s="461" t="e">
        <f>VLOOKUP(D30,PAÍSES!$A$2:$C$200,3,FALSE)</f>
        <v>#N/A</v>
      </c>
      <c r="F30" s="432"/>
      <c r="G30" s="364"/>
      <c r="H30" s="436"/>
      <c r="I30" s="358"/>
      <c r="J30" s="358"/>
      <c r="K30" s="362"/>
      <c r="L30" s="431"/>
      <c r="M30" s="358"/>
      <c r="N30" s="362"/>
      <c r="O30"/>
      <c r="P30" s="352"/>
      <c r="Q30" s="352"/>
      <c r="R30" s="352"/>
    </row>
    <row r="31" spans="2:18" s="347" customFormat="1" ht="35.1" customHeight="1" x14ac:dyDescent="0.25">
      <c r="B31" s="363"/>
      <c r="C31" s="440"/>
      <c r="D31" s="436"/>
      <c r="E31" s="461" t="e">
        <f>VLOOKUP(D31,PAÍSES!$A$2:$C$200,3,FALSE)</f>
        <v>#N/A</v>
      </c>
      <c r="F31" s="432"/>
      <c r="G31" s="364"/>
      <c r="H31" s="436"/>
      <c r="I31" s="358"/>
      <c r="J31" s="358"/>
      <c r="K31" s="362"/>
      <c r="L31" s="431"/>
      <c r="M31" s="358"/>
      <c r="N31" s="362"/>
      <c r="O31"/>
      <c r="P31" s="352"/>
      <c r="Q31" s="352"/>
      <c r="R31" s="352"/>
    </row>
    <row r="32" spans="2:18" s="347" customFormat="1" ht="35.1" customHeight="1" x14ac:dyDescent="0.25">
      <c r="B32" s="363"/>
      <c r="C32" s="440"/>
      <c r="D32" s="436"/>
      <c r="E32" s="461" t="e">
        <f>VLOOKUP(D32,PAÍSES!$A$2:$C$200,3,FALSE)</f>
        <v>#N/A</v>
      </c>
      <c r="F32" s="432"/>
      <c r="G32" s="364"/>
      <c r="H32" s="436"/>
      <c r="I32" s="358"/>
      <c r="J32" s="358"/>
      <c r="K32" s="362"/>
      <c r="L32" s="431"/>
      <c r="M32" s="358"/>
      <c r="N32" s="362"/>
      <c r="O32"/>
      <c r="P32" s="352"/>
      <c r="Q32" s="352"/>
      <c r="R32" s="352"/>
    </row>
    <row r="33" spans="2:18" s="347" customFormat="1" ht="35.1" customHeight="1" x14ac:dyDescent="0.25">
      <c r="B33" s="363"/>
      <c r="C33" s="440"/>
      <c r="D33" s="436"/>
      <c r="E33" s="461" t="e">
        <f>VLOOKUP(D33,PAÍSES!$A$2:$C$200,3,FALSE)</f>
        <v>#N/A</v>
      </c>
      <c r="F33" s="432"/>
      <c r="G33" s="364"/>
      <c r="H33" s="436"/>
      <c r="I33" s="358"/>
      <c r="J33" s="358"/>
      <c r="K33" s="362"/>
      <c r="L33" s="431"/>
      <c r="M33" s="358"/>
      <c r="N33" s="362"/>
      <c r="O33"/>
      <c r="P33" s="352"/>
      <c r="Q33" s="352"/>
      <c r="R33" s="352"/>
    </row>
    <row r="34" spans="2:18" s="347" customFormat="1" ht="35.1" customHeight="1" x14ac:dyDescent="0.25">
      <c r="B34" s="363"/>
      <c r="C34" s="440"/>
      <c r="D34" s="436"/>
      <c r="E34" s="461" t="e">
        <f>VLOOKUP(D34,PAÍSES!$A$2:$C$200,3,FALSE)</f>
        <v>#N/A</v>
      </c>
      <c r="F34" s="432"/>
      <c r="G34" s="364"/>
      <c r="H34" s="436"/>
      <c r="I34" s="358"/>
      <c r="J34" s="358"/>
      <c r="K34" s="362"/>
      <c r="L34" s="431"/>
      <c r="M34" s="358"/>
      <c r="N34" s="362"/>
      <c r="O34"/>
      <c r="P34" s="352"/>
      <c r="Q34" s="352"/>
      <c r="R34" s="352"/>
    </row>
    <row r="35" spans="2:18" s="347" customFormat="1" ht="35.1" customHeight="1" x14ac:dyDescent="0.25">
      <c r="B35" s="363"/>
      <c r="C35" s="440"/>
      <c r="D35" s="436"/>
      <c r="E35" s="461" t="e">
        <f>VLOOKUP(D35,PAÍSES!$A$2:$C$200,3,FALSE)</f>
        <v>#N/A</v>
      </c>
      <c r="F35" s="432"/>
      <c r="G35" s="364"/>
      <c r="H35" s="436"/>
      <c r="I35" s="358"/>
      <c r="J35" s="358"/>
      <c r="K35" s="362"/>
      <c r="L35" s="431"/>
      <c r="M35" s="358"/>
      <c r="N35" s="362"/>
      <c r="O35"/>
      <c r="P35" s="352"/>
      <c r="Q35" s="352"/>
      <c r="R35" s="352"/>
    </row>
    <row r="36" spans="2:18" s="347" customFormat="1" ht="35.1" customHeight="1" x14ac:dyDescent="0.25">
      <c r="B36" s="363"/>
      <c r="C36" s="440"/>
      <c r="D36" s="436"/>
      <c r="E36" s="461" t="e">
        <f>VLOOKUP(D36,PAÍSES!$A$2:$C$200,3,FALSE)</f>
        <v>#N/A</v>
      </c>
      <c r="F36" s="432"/>
      <c r="G36" s="364"/>
      <c r="H36" s="436"/>
      <c r="I36" s="358"/>
      <c r="J36" s="358"/>
      <c r="K36" s="362"/>
      <c r="L36" s="431"/>
      <c r="M36" s="358"/>
      <c r="N36" s="362"/>
      <c r="O36"/>
      <c r="P36" s="352"/>
      <c r="Q36" s="352"/>
      <c r="R36" s="352"/>
    </row>
    <row r="37" spans="2:18" s="347" customFormat="1" ht="35.1" customHeight="1" x14ac:dyDescent="0.25">
      <c r="B37" s="363"/>
      <c r="C37" s="440"/>
      <c r="D37" s="436"/>
      <c r="E37" s="461" t="e">
        <f>VLOOKUP(D37,PAÍSES!$A$2:$C$200,3,FALSE)</f>
        <v>#N/A</v>
      </c>
      <c r="F37" s="432"/>
      <c r="G37" s="364"/>
      <c r="H37" s="436"/>
      <c r="I37" s="358"/>
      <c r="J37" s="358"/>
      <c r="K37" s="362"/>
      <c r="L37" s="431"/>
      <c r="M37" s="358"/>
      <c r="N37" s="362"/>
      <c r="O37"/>
      <c r="P37" s="352"/>
      <c r="Q37" s="352"/>
      <c r="R37" s="352"/>
    </row>
    <row r="38" spans="2:18" s="347" customFormat="1" ht="35.1" customHeight="1" x14ac:dyDescent="0.25">
      <c r="B38" s="363"/>
      <c r="C38" s="440"/>
      <c r="D38" s="436"/>
      <c r="E38" s="461" t="e">
        <f>VLOOKUP(D38,PAÍSES!$A$2:$C$200,3,FALSE)</f>
        <v>#N/A</v>
      </c>
      <c r="F38" s="432"/>
      <c r="G38" s="364"/>
      <c r="H38" s="436"/>
      <c r="I38" s="358"/>
      <c r="J38" s="358"/>
      <c r="K38" s="362"/>
      <c r="L38" s="431"/>
      <c r="M38" s="358"/>
      <c r="N38" s="362"/>
      <c r="O38"/>
      <c r="P38" s="352"/>
      <c r="Q38" s="352"/>
      <c r="R38" s="352"/>
    </row>
    <row r="39" spans="2:18" s="347" customFormat="1" ht="35.1" customHeight="1" x14ac:dyDescent="0.25">
      <c r="B39" s="363"/>
      <c r="C39" s="440"/>
      <c r="D39" s="436"/>
      <c r="E39" s="461" t="e">
        <f>VLOOKUP(D39,PAÍSES!$A$2:$C$200,3,FALSE)</f>
        <v>#N/A</v>
      </c>
      <c r="F39" s="432"/>
      <c r="G39" s="364"/>
      <c r="H39" s="436"/>
      <c r="I39" s="358"/>
      <c r="J39" s="358"/>
      <c r="K39" s="362"/>
      <c r="L39" s="431"/>
      <c r="M39" s="358"/>
      <c r="N39" s="362"/>
      <c r="O39"/>
      <c r="P39" s="352"/>
      <c r="Q39" s="352"/>
      <c r="R39" s="352"/>
    </row>
    <row r="40" spans="2:18" s="347" customFormat="1" ht="35.1" customHeight="1" x14ac:dyDescent="0.25">
      <c r="B40" s="363"/>
      <c r="C40" s="440"/>
      <c r="D40" s="436"/>
      <c r="E40" s="461" t="e">
        <f>VLOOKUP(D40,PAÍSES!$A$2:$C$200,3,FALSE)</f>
        <v>#N/A</v>
      </c>
      <c r="F40" s="432"/>
      <c r="G40" s="364"/>
      <c r="H40" s="436"/>
      <c r="I40" s="358"/>
      <c r="J40" s="358"/>
      <c r="K40" s="362"/>
      <c r="L40" s="431"/>
      <c r="M40" s="358"/>
      <c r="N40" s="362"/>
      <c r="O40"/>
      <c r="P40" s="352"/>
      <c r="Q40" s="352"/>
      <c r="R40" s="352"/>
    </row>
    <row r="41" spans="2:18" s="347" customFormat="1" ht="35.1" customHeight="1" x14ac:dyDescent="0.25">
      <c r="B41" s="363"/>
      <c r="C41" s="440"/>
      <c r="D41" s="436"/>
      <c r="E41" s="461" t="e">
        <f>VLOOKUP(D41,PAÍSES!$A$2:$C$200,3,FALSE)</f>
        <v>#N/A</v>
      </c>
      <c r="F41" s="432"/>
      <c r="G41" s="364"/>
      <c r="H41" s="436"/>
      <c r="I41" s="358"/>
      <c r="J41" s="358"/>
      <c r="K41" s="362"/>
      <c r="L41" s="431"/>
      <c r="M41" s="358"/>
      <c r="N41" s="362"/>
      <c r="O41"/>
      <c r="P41" s="352"/>
      <c r="Q41" s="352"/>
      <c r="R41" s="352"/>
    </row>
    <row r="42" spans="2:18" s="347" customFormat="1" ht="35.1" customHeight="1" x14ac:dyDescent="0.25">
      <c r="B42" s="363"/>
      <c r="C42" s="440"/>
      <c r="D42" s="436"/>
      <c r="E42" s="461" t="e">
        <f>VLOOKUP(D42,PAÍSES!$A$2:$C$200,3,FALSE)</f>
        <v>#N/A</v>
      </c>
      <c r="F42" s="432"/>
      <c r="G42" s="364"/>
      <c r="H42" s="436"/>
      <c r="I42" s="358"/>
      <c r="J42" s="358"/>
      <c r="K42" s="362"/>
      <c r="L42" s="431"/>
      <c r="M42" s="358"/>
      <c r="N42" s="362"/>
      <c r="O42"/>
      <c r="P42" s="352"/>
      <c r="Q42" s="352"/>
      <c r="R42" s="352"/>
    </row>
    <row r="43" spans="2:18" s="347" customFormat="1" ht="35.1" customHeight="1" x14ac:dyDescent="0.25">
      <c r="B43" s="363"/>
      <c r="C43" s="440"/>
      <c r="D43" s="436"/>
      <c r="E43" s="461" t="e">
        <f>VLOOKUP(D43,PAÍSES!$A$2:$C$200,3,FALSE)</f>
        <v>#N/A</v>
      </c>
      <c r="F43" s="432"/>
      <c r="G43" s="364"/>
      <c r="H43" s="436"/>
      <c r="I43" s="358"/>
      <c r="J43" s="358"/>
      <c r="K43" s="362"/>
      <c r="L43" s="431"/>
      <c r="M43" s="358"/>
      <c r="N43" s="362"/>
      <c r="O43"/>
      <c r="P43" s="352"/>
      <c r="Q43" s="352"/>
      <c r="R43" s="352"/>
    </row>
    <row r="44" spans="2:18" s="347" customFormat="1" ht="35.1" customHeight="1" x14ac:dyDescent="0.25">
      <c r="B44" s="363"/>
      <c r="C44" s="440"/>
      <c r="D44" s="436"/>
      <c r="E44" s="461" t="e">
        <f>VLOOKUP(D44,PAÍSES!$A$2:$C$200,3,FALSE)</f>
        <v>#N/A</v>
      </c>
      <c r="F44" s="432"/>
      <c r="G44" s="364"/>
      <c r="H44" s="436"/>
      <c r="I44" s="358"/>
      <c r="J44" s="358"/>
      <c r="K44" s="362"/>
      <c r="L44" s="431"/>
      <c r="M44" s="358"/>
      <c r="N44" s="362"/>
      <c r="O44"/>
      <c r="P44" s="352"/>
      <c r="Q44" s="352"/>
      <c r="R44" s="352"/>
    </row>
    <row r="45" spans="2:18" s="347" customFormat="1" ht="35.1" customHeight="1" x14ac:dyDescent="0.25">
      <c r="B45" s="363"/>
      <c r="C45" s="440"/>
      <c r="D45" s="436"/>
      <c r="E45" s="461" t="e">
        <f>VLOOKUP(D45,PAÍSES!$A$2:$C$200,3,FALSE)</f>
        <v>#N/A</v>
      </c>
      <c r="F45" s="432"/>
      <c r="G45" s="364"/>
      <c r="H45" s="436"/>
      <c r="I45" s="358"/>
      <c r="J45" s="358"/>
      <c r="K45" s="362"/>
      <c r="L45" s="431"/>
      <c r="M45" s="358"/>
      <c r="N45" s="362"/>
      <c r="O45"/>
      <c r="P45" s="352"/>
      <c r="Q45" s="352"/>
      <c r="R45" s="352"/>
    </row>
    <row r="46" spans="2:18" s="347" customFormat="1" ht="35.1" customHeight="1" x14ac:dyDescent="0.25">
      <c r="B46" s="363"/>
      <c r="C46" s="440"/>
      <c r="D46" s="436"/>
      <c r="E46" s="461" t="e">
        <f>VLOOKUP(D46,PAÍSES!$A$2:$C$200,3,FALSE)</f>
        <v>#N/A</v>
      </c>
      <c r="F46" s="432"/>
      <c r="G46" s="364"/>
      <c r="H46" s="436"/>
      <c r="I46" s="358"/>
      <c r="J46" s="358"/>
      <c r="K46" s="362"/>
      <c r="L46" s="431"/>
      <c r="M46" s="358"/>
      <c r="N46" s="362"/>
      <c r="O46"/>
      <c r="P46" s="352"/>
      <c r="Q46" s="352"/>
      <c r="R46" s="352"/>
    </row>
    <row r="47" spans="2:18" s="347" customFormat="1" ht="35.1" customHeight="1" x14ac:dyDescent="0.25">
      <c r="B47" s="363"/>
      <c r="C47" s="440"/>
      <c r="D47" s="436"/>
      <c r="E47" s="461" t="e">
        <f>VLOOKUP(D47,PAÍSES!$A$2:$C$200,3,FALSE)</f>
        <v>#N/A</v>
      </c>
      <c r="F47" s="432"/>
      <c r="G47" s="364"/>
      <c r="H47" s="436"/>
      <c r="I47" s="358"/>
      <c r="J47" s="358"/>
      <c r="K47" s="362"/>
      <c r="L47" s="431"/>
      <c r="M47" s="358"/>
      <c r="N47" s="362"/>
      <c r="O47"/>
      <c r="P47" s="352"/>
      <c r="Q47" s="352"/>
      <c r="R47" s="352"/>
    </row>
    <row r="48" spans="2:18" s="347" customFormat="1" ht="35.1" customHeight="1" x14ac:dyDescent="0.25">
      <c r="B48" s="363"/>
      <c r="C48" s="440"/>
      <c r="D48" s="436"/>
      <c r="E48" s="461" t="e">
        <f>VLOOKUP(D48,PAÍSES!$A$2:$C$200,3,FALSE)</f>
        <v>#N/A</v>
      </c>
      <c r="F48" s="432"/>
      <c r="G48" s="364"/>
      <c r="H48" s="436"/>
      <c r="I48" s="358"/>
      <c r="J48" s="358"/>
      <c r="K48" s="362"/>
      <c r="L48" s="431"/>
      <c r="M48" s="358"/>
      <c r="N48" s="362"/>
      <c r="O48"/>
      <c r="P48" s="352"/>
      <c r="Q48" s="352"/>
      <c r="R48" s="352"/>
    </row>
    <row r="49" spans="2:18" s="347" customFormat="1" ht="35.1" customHeight="1" x14ac:dyDescent="0.25">
      <c r="B49" s="363"/>
      <c r="C49" s="440"/>
      <c r="D49" s="436"/>
      <c r="E49" s="461" t="e">
        <f>VLOOKUP(D49,PAÍSES!$A$2:$C$200,3,FALSE)</f>
        <v>#N/A</v>
      </c>
      <c r="F49" s="432"/>
      <c r="G49" s="364"/>
      <c r="H49" s="436"/>
      <c r="I49" s="358"/>
      <c r="J49" s="358"/>
      <c r="K49" s="362"/>
      <c r="L49" s="431"/>
      <c r="M49" s="358"/>
      <c r="N49" s="362"/>
      <c r="O49"/>
      <c r="P49" s="352"/>
      <c r="Q49" s="352"/>
      <c r="R49" s="352"/>
    </row>
    <row r="50" spans="2:18" s="347" customFormat="1" ht="35.1" customHeight="1" x14ac:dyDescent="0.25">
      <c r="B50" s="363"/>
      <c r="C50" s="440"/>
      <c r="D50" s="436"/>
      <c r="E50" s="461" t="e">
        <f>VLOOKUP(D50,PAÍSES!$A$2:$C$200,3,FALSE)</f>
        <v>#N/A</v>
      </c>
      <c r="F50" s="432"/>
      <c r="G50" s="364"/>
      <c r="H50" s="436"/>
      <c r="I50" s="358"/>
      <c r="J50" s="358"/>
      <c r="K50" s="362"/>
      <c r="L50" s="431"/>
      <c r="M50" s="358"/>
      <c r="N50" s="362"/>
      <c r="O50"/>
      <c r="P50" s="352"/>
      <c r="Q50" s="352"/>
      <c r="R50" s="352"/>
    </row>
    <row r="51" spans="2:18" s="347" customFormat="1" ht="35.1" customHeight="1" x14ac:dyDescent="0.25">
      <c r="B51" s="363"/>
      <c r="C51" s="440"/>
      <c r="D51" s="436"/>
      <c r="E51" s="461" t="e">
        <f>VLOOKUP(D51,PAÍSES!$A$2:$C$200,3,FALSE)</f>
        <v>#N/A</v>
      </c>
      <c r="F51" s="432"/>
      <c r="G51" s="364"/>
      <c r="H51" s="436"/>
      <c r="I51" s="358"/>
      <c r="J51" s="358"/>
      <c r="K51" s="362"/>
      <c r="L51" s="431"/>
      <c r="M51" s="358"/>
      <c r="N51" s="362"/>
      <c r="O51"/>
      <c r="P51" s="352"/>
      <c r="Q51" s="352"/>
      <c r="R51" s="352"/>
    </row>
    <row r="52" spans="2:18" s="347" customFormat="1" ht="35.1" customHeight="1" x14ac:dyDescent="0.25">
      <c r="B52" s="363"/>
      <c r="C52" s="440"/>
      <c r="D52" s="436"/>
      <c r="E52" s="461" t="e">
        <f>VLOOKUP(D52,PAÍSES!$A$2:$C$200,3,FALSE)</f>
        <v>#N/A</v>
      </c>
      <c r="F52" s="432"/>
      <c r="G52" s="364"/>
      <c r="H52" s="436"/>
      <c r="I52" s="358"/>
      <c r="J52" s="358"/>
      <c r="K52" s="362"/>
      <c r="L52" s="431"/>
      <c r="M52" s="358"/>
      <c r="N52" s="362"/>
      <c r="O52"/>
      <c r="P52" s="352"/>
      <c r="Q52" s="352"/>
      <c r="R52" s="352"/>
    </row>
    <row r="53" spans="2:18" s="347" customFormat="1" ht="35.1" customHeight="1" x14ac:dyDescent="0.25">
      <c r="B53" s="363"/>
      <c r="C53" s="440"/>
      <c r="D53" s="436"/>
      <c r="E53" s="461" t="e">
        <f>VLOOKUP(D53,PAÍSES!$A$2:$C$200,3,FALSE)</f>
        <v>#N/A</v>
      </c>
      <c r="F53" s="432"/>
      <c r="G53" s="364"/>
      <c r="H53" s="436"/>
      <c r="I53" s="358"/>
      <c r="J53" s="358"/>
      <c r="K53" s="362"/>
      <c r="L53" s="431"/>
      <c r="M53" s="358"/>
      <c r="N53" s="362"/>
      <c r="O53"/>
      <c r="P53" s="352"/>
      <c r="Q53" s="352"/>
      <c r="R53" s="352"/>
    </row>
    <row r="54" spans="2:18" s="347" customFormat="1" ht="35.1" customHeight="1" x14ac:dyDescent="0.25">
      <c r="B54" s="363"/>
      <c r="C54" s="440"/>
      <c r="D54" s="436"/>
      <c r="E54" s="461" t="e">
        <f>VLOOKUP(D54,PAÍSES!$A$2:$C$200,3,FALSE)</f>
        <v>#N/A</v>
      </c>
      <c r="F54" s="432"/>
      <c r="G54" s="364"/>
      <c r="H54" s="436"/>
      <c r="I54" s="358"/>
      <c r="J54" s="358"/>
      <c r="K54" s="362"/>
      <c r="L54" s="431"/>
      <c r="M54" s="358"/>
      <c r="N54" s="362"/>
      <c r="O54"/>
      <c r="P54" s="352"/>
      <c r="Q54" s="352"/>
      <c r="R54" s="352"/>
    </row>
    <row r="55" spans="2:18" s="347" customFormat="1" ht="35.1" customHeight="1" x14ac:dyDescent="0.25">
      <c r="B55" s="363"/>
      <c r="C55" s="440"/>
      <c r="D55" s="436"/>
      <c r="E55" s="461" t="e">
        <f>VLOOKUP(D55,PAÍSES!$A$2:$C$200,3,FALSE)</f>
        <v>#N/A</v>
      </c>
      <c r="F55" s="432"/>
      <c r="G55" s="364"/>
      <c r="H55" s="436"/>
      <c r="I55" s="358"/>
      <c r="J55" s="358"/>
      <c r="K55" s="362"/>
      <c r="L55" s="431"/>
      <c r="M55" s="358"/>
      <c r="N55" s="362"/>
      <c r="O55"/>
      <c r="P55" s="352"/>
      <c r="Q55" s="352"/>
      <c r="R55" s="352"/>
    </row>
    <row r="56" spans="2:18" s="347" customFormat="1" ht="35.1" customHeight="1" x14ac:dyDescent="0.25">
      <c r="B56" s="363"/>
      <c r="C56" s="440"/>
      <c r="D56" s="436"/>
      <c r="E56" s="461" t="e">
        <f>VLOOKUP(D56,PAÍSES!$A$2:$C$200,3,FALSE)</f>
        <v>#N/A</v>
      </c>
      <c r="F56" s="432"/>
      <c r="G56" s="364"/>
      <c r="H56" s="436"/>
      <c r="I56" s="358"/>
      <c r="J56" s="358"/>
      <c r="K56" s="362"/>
      <c r="L56" s="431"/>
      <c r="M56" s="358"/>
      <c r="N56" s="362"/>
      <c r="O56"/>
      <c r="P56" s="352"/>
      <c r="Q56" s="352"/>
      <c r="R56" s="352"/>
    </row>
    <row r="57" spans="2:18" s="347" customFormat="1" ht="35.1" customHeight="1" x14ac:dyDescent="0.25">
      <c r="B57" s="363"/>
      <c r="C57" s="440"/>
      <c r="D57" s="436"/>
      <c r="E57" s="461" t="e">
        <f>VLOOKUP(D57,PAÍSES!$A$2:$C$200,3,FALSE)</f>
        <v>#N/A</v>
      </c>
      <c r="F57" s="432"/>
      <c r="G57" s="364"/>
      <c r="H57" s="436"/>
      <c r="I57" s="358"/>
      <c r="J57" s="358"/>
      <c r="K57" s="362"/>
      <c r="L57" s="431"/>
      <c r="M57" s="358"/>
      <c r="N57" s="362"/>
      <c r="O57"/>
      <c r="P57" s="352"/>
      <c r="Q57" s="352"/>
      <c r="R57" s="352"/>
    </row>
    <row r="58" spans="2:18" s="347" customFormat="1" ht="35.1" customHeight="1" x14ac:dyDescent="0.25">
      <c r="B58" s="363"/>
      <c r="C58" s="440"/>
      <c r="D58" s="436"/>
      <c r="E58" s="461" t="e">
        <f>VLOOKUP(D58,PAÍSES!$A$2:$C$200,3,FALSE)</f>
        <v>#N/A</v>
      </c>
      <c r="F58" s="432"/>
      <c r="G58" s="364"/>
      <c r="H58" s="436"/>
      <c r="I58" s="358"/>
      <c r="J58" s="358"/>
      <c r="K58" s="362"/>
      <c r="L58" s="431"/>
      <c r="M58" s="358"/>
      <c r="N58" s="362"/>
      <c r="O58"/>
      <c r="P58" s="352"/>
      <c r="Q58" s="352"/>
      <c r="R58" s="352"/>
    </row>
    <row r="59" spans="2:18" s="347" customFormat="1" ht="35.1" customHeight="1" x14ac:dyDescent="0.25">
      <c r="B59" s="363"/>
      <c r="C59" s="440"/>
      <c r="D59" s="436"/>
      <c r="E59" s="461" t="e">
        <f>VLOOKUP(D59,PAÍSES!$A$2:$C$200,3,FALSE)</f>
        <v>#N/A</v>
      </c>
      <c r="F59" s="432"/>
      <c r="G59" s="364"/>
      <c r="H59" s="436"/>
      <c r="I59" s="358"/>
      <c r="J59" s="358"/>
      <c r="K59" s="362"/>
      <c r="L59" s="431"/>
      <c r="M59" s="358"/>
      <c r="N59" s="362"/>
      <c r="O59"/>
      <c r="P59" s="352"/>
      <c r="Q59" s="352"/>
      <c r="R59" s="352"/>
    </row>
    <row r="60" spans="2:18" s="347" customFormat="1" ht="35.1" customHeight="1" x14ac:dyDescent="0.25">
      <c r="B60" s="363"/>
      <c r="C60" s="440"/>
      <c r="D60" s="436"/>
      <c r="E60" s="461" t="e">
        <f>VLOOKUP(D60,PAÍSES!$A$2:$C$200,3,FALSE)</f>
        <v>#N/A</v>
      </c>
      <c r="F60" s="432"/>
      <c r="G60" s="364"/>
      <c r="H60" s="436"/>
      <c r="I60" s="358"/>
      <c r="J60" s="358"/>
      <c r="K60" s="362"/>
      <c r="L60" s="431"/>
      <c r="M60" s="358"/>
      <c r="N60" s="362"/>
      <c r="O60"/>
      <c r="P60" s="352"/>
      <c r="Q60" s="352"/>
      <c r="R60" s="352"/>
    </row>
    <row r="61" spans="2:18" s="347" customFormat="1" ht="35.1" customHeight="1" x14ac:dyDescent="0.25">
      <c r="B61" s="363"/>
      <c r="C61" s="440"/>
      <c r="D61" s="436"/>
      <c r="E61" s="461" t="e">
        <f>VLOOKUP(D61,PAÍSES!$A$2:$C$200,3,FALSE)</f>
        <v>#N/A</v>
      </c>
      <c r="F61" s="432"/>
      <c r="G61" s="364"/>
      <c r="H61" s="436"/>
      <c r="I61" s="358"/>
      <c r="J61" s="358"/>
      <c r="K61" s="362"/>
      <c r="L61" s="431"/>
      <c r="M61" s="358"/>
      <c r="N61" s="362"/>
      <c r="O61"/>
      <c r="P61" s="352"/>
      <c r="Q61" s="352"/>
      <c r="R61" s="352"/>
    </row>
    <row r="62" spans="2:18" s="347" customFormat="1" ht="35.1" customHeight="1" x14ac:dyDescent="0.25">
      <c r="B62" s="363"/>
      <c r="C62" s="440"/>
      <c r="D62" s="436"/>
      <c r="E62" s="461" t="e">
        <f>VLOOKUP(D62,PAÍSES!$A$2:$C$200,3,FALSE)</f>
        <v>#N/A</v>
      </c>
      <c r="F62" s="432"/>
      <c r="G62" s="364"/>
      <c r="H62" s="436"/>
      <c r="I62" s="358"/>
      <c r="J62" s="358"/>
      <c r="K62" s="362"/>
      <c r="L62" s="431"/>
      <c r="M62" s="358"/>
      <c r="N62" s="362"/>
      <c r="O62"/>
      <c r="P62" s="352"/>
      <c r="Q62" s="352"/>
      <c r="R62" s="352"/>
    </row>
    <row r="63" spans="2:18" s="347" customFormat="1" ht="35.1" customHeight="1" x14ac:dyDescent="0.25">
      <c r="B63" s="363"/>
      <c r="C63" s="440"/>
      <c r="D63" s="436"/>
      <c r="E63" s="461" t="e">
        <f>VLOOKUP(D63,PAÍSES!$A$2:$C$200,3,FALSE)</f>
        <v>#N/A</v>
      </c>
      <c r="F63" s="432"/>
      <c r="G63" s="364"/>
      <c r="H63" s="436"/>
      <c r="I63" s="358"/>
      <c r="J63" s="358"/>
      <c r="K63" s="362"/>
      <c r="L63" s="431"/>
      <c r="M63" s="358"/>
      <c r="N63" s="362"/>
      <c r="O63"/>
      <c r="P63" s="352"/>
      <c r="Q63" s="352"/>
      <c r="R63" s="352"/>
    </row>
    <row r="64" spans="2:18" s="347" customFormat="1" ht="35.1" customHeight="1" x14ac:dyDescent="0.25">
      <c r="B64" s="363"/>
      <c r="C64" s="440"/>
      <c r="D64" s="436"/>
      <c r="E64" s="461" t="e">
        <f>VLOOKUP(D64,PAÍSES!$A$2:$C$200,3,FALSE)</f>
        <v>#N/A</v>
      </c>
      <c r="F64" s="432"/>
      <c r="G64" s="364"/>
      <c r="H64" s="436"/>
      <c r="I64" s="358"/>
      <c r="J64" s="358"/>
      <c r="K64" s="362"/>
      <c r="L64" s="431"/>
      <c r="M64" s="358"/>
      <c r="N64" s="362"/>
      <c r="O64"/>
      <c r="P64" s="352"/>
      <c r="Q64" s="352"/>
      <c r="R64" s="352"/>
    </row>
    <row r="65" spans="2:18" s="347" customFormat="1" ht="35.1" customHeight="1" x14ac:dyDescent="0.25">
      <c r="B65" s="363"/>
      <c r="C65" s="440"/>
      <c r="D65" s="436"/>
      <c r="E65" s="461" t="e">
        <f>VLOOKUP(D65,PAÍSES!$A$2:$C$200,3,FALSE)</f>
        <v>#N/A</v>
      </c>
      <c r="F65" s="432"/>
      <c r="G65" s="364"/>
      <c r="H65" s="436"/>
      <c r="I65" s="358"/>
      <c r="J65" s="358"/>
      <c r="K65" s="362"/>
      <c r="L65" s="431"/>
      <c r="M65" s="358"/>
      <c r="N65" s="362"/>
      <c r="O65"/>
      <c r="P65" s="352"/>
      <c r="Q65" s="352"/>
      <c r="R65" s="352"/>
    </row>
    <row r="66" spans="2:18" s="347" customFormat="1" ht="35.1" customHeight="1" x14ac:dyDescent="0.25">
      <c r="B66" s="363"/>
      <c r="C66" s="440"/>
      <c r="D66" s="436"/>
      <c r="E66" s="461" t="e">
        <f>VLOOKUP(D66,PAÍSES!$A$2:$C$200,3,FALSE)</f>
        <v>#N/A</v>
      </c>
      <c r="F66" s="432"/>
      <c r="G66" s="364"/>
      <c r="H66" s="436"/>
      <c r="I66" s="358"/>
      <c r="J66" s="358"/>
      <c r="K66" s="362"/>
      <c r="L66" s="431"/>
      <c r="M66" s="358"/>
      <c r="N66" s="362"/>
      <c r="O66"/>
      <c r="P66" s="352"/>
      <c r="Q66" s="352"/>
      <c r="R66" s="352"/>
    </row>
    <row r="67" spans="2:18" s="347" customFormat="1" ht="35.1" customHeight="1" x14ac:dyDescent="0.25">
      <c r="B67" s="363"/>
      <c r="C67" s="440"/>
      <c r="D67" s="436"/>
      <c r="E67" s="461" t="e">
        <f>VLOOKUP(D67,PAÍSES!$A$2:$C$200,3,FALSE)</f>
        <v>#N/A</v>
      </c>
      <c r="F67" s="432"/>
      <c r="G67" s="364"/>
      <c r="H67" s="436"/>
      <c r="I67" s="358"/>
      <c r="J67" s="358"/>
      <c r="K67" s="362"/>
      <c r="L67" s="431"/>
      <c r="M67" s="358"/>
      <c r="N67" s="362"/>
      <c r="O67"/>
      <c r="P67" s="352"/>
      <c r="Q67" s="352"/>
      <c r="R67" s="352"/>
    </row>
    <row r="68" spans="2:18" s="347" customFormat="1" ht="35.1" customHeight="1" x14ac:dyDescent="0.25">
      <c r="B68" s="363"/>
      <c r="C68" s="440"/>
      <c r="D68" s="436"/>
      <c r="E68" s="461" t="e">
        <f>VLOOKUP(D68,PAÍSES!$A$2:$C$200,3,FALSE)</f>
        <v>#N/A</v>
      </c>
      <c r="F68" s="432"/>
      <c r="G68" s="364"/>
      <c r="H68" s="436"/>
      <c r="I68" s="358"/>
      <c r="J68" s="358"/>
      <c r="K68" s="362"/>
      <c r="L68" s="431"/>
      <c r="M68" s="358"/>
      <c r="N68" s="362"/>
      <c r="O68"/>
      <c r="P68" s="352"/>
      <c r="Q68" s="352"/>
      <c r="R68" s="352"/>
    </row>
    <row r="69" spans="2:18" s="347" customFormat="1" ht="35.1" customHeight="1" x14ac:dyDescent="0.25">
      <c r="B69" s="363"/>
      <c r="C69" s="440"/>
      <c r="D69" s="436"/>
      <c r="E69" s="461" t="e">
        <f>VLOOKUP(D69,PAÍSES!$A$2:$C$200,3,FALSE)</f>
        <v>#N/A</v>
      </c>
      <c r="F69" s="432"/>
      <c r="G69" s="364"/>
      <c r="H69" s="436"/>
      <c r="I69" s="358"/>
      <c r="J69" s="358"/>
      <c r="K69" s="362"/>
      <c r="L69" s="431"/>
      <c r="M69" s="358"/>
      <c r="N69" s="362"/>
      <c r="O69"/>
      <c r="P69" s="352"/>
      <c r="Q69" s="352"/>
      <c r="R69" s="352"/>
    </row>
    <row r="70" spans="2:18" s="347" customFormat="1" ht="35.1" customHeight="1" x14ac:dyDescent="0.25">
      <c r="B70" s="363"/>
      <c r="C70" s="440"/>
      <c r="D70" s="436"/>
      <c r="E70" s="461" t="e">
        <f>VLOOKUP(D70,PAÍSES!$A$2:$C$200,3,FALSE)</f>
        <v>#N/A</v>
      </c>
      <c r="F70" s="432"/>
      <c r="G70" s="364"/>
      <c r="H70" s="436"/>
      <c r="I70" s="358"/>
      <c r="J70" s="358"/>
      <c r="K70" s="362"/>
      <c r="L70" s="431"/>
      <c r="M70" s="358"/>
      <c r="N70" s="362"/>
      <c r="O70"/>
      <c r="P70" s="352"/>
      <c r="Q70" s="352"/>
      <c r="R70" s="352"/>
    </row>
    <row r="71" spans="2:18" s="347" customFormat="1" ht="35.1" customHeight="1" x14ac:dyDescent="0.25">
      <c r="B71" s="363"/>
      <c r="C71" s="440"/>
      <c r="D71" s="436"/>
      <c r="E71" s="461" t="e">
        <f>VLOOKUP(D71,PAÍSES!$A$2:$C$200,3,FALSE)</f>
        <v>#N/A</v>
      </c>
      <c r="F71" s="432"/>
      <c r="G71" s="364"/>
      <c r="H71" s="436"/>
      <c r="I71" s="358"/>
      <c r="J71" s="358"/>
      <c r="K71" s="362"/>
      <c r="L71" s="431"/>
      <c r="M71" s="358"/>
      <c r="N71" s="362"/>
      <c r="O71"/>
      <c r="P71" s="352"/>
      <c r="Q71" s="352"/>
      <c r="R71" s="352"/>
    </row>
    <row r="72" spans="2:18" s="347" customFormat="1" ht="35.1" customHeight="1" x14ac:dyDescent="0.25">
      <c r="B72" s="363"/>
      <c r="C72" s="440"/>
      <c r="D72" s="436"/>
      <c r="E72" s="461" t="e">
        <f>VLOOKUP(D72,PAÍSES!$A$2:$C$200,3,FALSE)</f>
        <v>#N/A</v>
      </c>
      <c r="F72" s="432"/>
      <c r="G72" s="364"/>
      <c r="H72" s="436"/>
      <c r="I72" s="358"/>
      <c r="J72" s="358"/>
      <c r="K72" s="362"/>
      <c r="L72" s="431"/>
      <c r="M72" s="358"/>
      <c r="N72" s="362"/>
      <c r="O72"/>
      <c r="P72" s="352"/>
      <c r="Q72" s="352"/>
      <c r="R72" s="352"/>
    </row>
    <row r="73" spans="2:18" s="347" customFormat="1" ht="35.1" customHeight="1" x14ac:dyDescent="0.25">
      <c r="B73" s="363"/>
      <c r="C73" s="440"/>
      <c r="D73" s="436"/>
      <c r="E73" s="461" t="e">
        <f>VLOOKUP(D73,PAÍSES!$A$2:$C$200,3,FALSE)</f>
        <v>#N/A</v>
      </c>
      <c r="F73" s="432"/>
      <c r="G73" s="364"/>
      <c r="H73" s="436"/>
      <c r="I73" s="358"/>
      <c r="J73" s="358"/>
      <c r="K73" s="362"/>
      <c r="L73" s="431"/>
      <c r="M73" s="358"/>
      <c r="N73" s="362"/>
      <c r="O73"/>
      <c r="P73" s="352"/>
      <c r="Q73" s="352"/>
      <c r="R73" s="352"/>
    </row>
    <row r="74" spans="2:18" s="347" customFormat="1" ht="35.1" customHeight="1" x14ac:dyDescent="0.25">
      <c r="B74" s="363"/>
      <c r="C74" s="440"/>
      <c r="D74" s="436"/>
      <c r="E74" s="461" t="e">
        <f>VLOOKUP(D74,PAÍSES!$A$2:$C$200,3,FALSE)</f>
        <v>#N/A</v>
      </c>
      <c r="F74" s="432"/>
      <c r="G74" s="364"/>
      <c r="H74" s="436"/>
      <c r="I74" s="358"/>
      <c r="J74" s="358"/>
      <c r="K74" s="362"/>
      <c r="L74" s="431"/>
      <c r="M74" s="358"/>
      <c r="N74" s="362"/>
      <c r="O74"/>
      <c r="P74" s="352"/>
      <c r="Q74" s="352"/>
      <c r="R74" s="352"/>
    </row>
    <row r="75" spans="2:18" s="347" customFormat="1" ht="35.1" customHeight="1" x14ac:dyDescent="0.25">
      <c r="B75" s="363"/>
      <c r="C75" s="440"/>
      <c r="D75" s="436"/>
      <c r="E75" s="461" t="e">
        <f>VLOOKUP(D75,PAÍSES!$A$2:$C$200,3,FALSE)</f>
        <v>#N/A</v>
      </c>
      <c r="F75" s="432"/>
      <c r="G75" s="364"/>
      <c r="H75" s="436"/>
      <c r="I75" s="358"/>
      <c r="J75" s="358"/>
      <c r="K75" s="362"/>
      <c r="L75" s="431"/>
      <c r="M75" s="358"/>
      <c r="N75" s="362"/>
      <c r="O75"/>
      <c r="P75" s="352"/>
      <c r="Q75" s="352"/>
      <c r="R75" s="352"/>
    </row>
    <row r="76" spans="2:18" s="347" customFormat="1" ht="35.1" customHeight="1" x14ac:dyDescent="0.25">
      <c r="B76" s="363"/>
      <c r="C76" s="440"/>
      <c r="D76" s="436"/>
      <c r="E76" s="461" t="e">
        <f>VLOOKUP(D76,PAÍSES!$A$2:$C$200,3,FALSE)</f>
        <v>#N/A</v>
      </c>
      <c r="F76" s="432"/>
      <c r="G76" s="364"/>
      <c r="H76" s="436"/>
      <c r="I76" s="358"/>
      <c r="J76" s="358"/>
      <c r="K76" s="362"/>
      <c r="L76" s="431"/>
      <c r="M76" s="358"/>
      <c r="N76" s="362"/>
      <c r="O76"/>
      <c r="P76" s="352"/>
      <c r="Q76" s="352"/>
      <c r="R76" s="352"/>
    </row>
    <row r="77" spans="2:18" s="347" customFormat="1" ht="35.1" customHeight="1" x14ac:dyDescent="0.25">
      <c r="B77" s="363"/>
      <c r="C77" s="440"/>
      <c r="D77" s="436"/>
      <c r="E77" s="461" t="e">
        <f>VLOOKUP(D77,PAÍSES!$A$2:$C$200,3,FALSE)</f>
        <v>#N/A</v>
      </c>
      <c r="F77" s="432"/>
      <c r="G77" s="364"/>
      <c r="H77" s="436"/>
      <c r="I77" s="358"/>
      <c r="J77" s="358"/>
      <c r="K77" s="362"/>
      <c r="L77" s="431"/>
      <c r="M77" s="358"/>
      <c r="N77" s="362"/>
      <c r="O77"/>
      <c r="P77" s="352"/>
      <c r="Q77" s="352"/>
      <c r="R77" s="352"/>
    </row>
    <row r="78" spans="2:18" s="347" customFormat="1" ht="35.1" customHeight="1" x14ac:dyDescent="0.25">
      <c r="B78" s="363"/>
      <c r="C78" s="440"/>
      <c r="D78" s="436"/>
      <c r="E78" s="461" t="e">
        <f>VLOOKUP(D78,PAÍSES!$A$2:$C$200,3,FALSE)</f>
        <v>#N/A</v>
      </c>
      <c r="F78" s="432"/>
      <c r="G78" s="364"/>
      <c r="H78" s="436"/>
      <c r="I78" s="358"/>
      <c r="J78" s="358"/>
      <c r="K78" s="362"/>
      <c r="L78" s="431"/>
      <c r="M78" s="358"/>
      <c r="N78" s="362"/>
      <c r="O78"/>
      <c r="P78" s="352"/>
      <c r="Q78" s="352"/>
      <c r="R78" s="352"/>
    </row>
    <row r="79" spans="2:18" s="347" customFormat="1" ht="35.1" customHeight="1" x14ac:dyDescent="0.25">
      <c r="B79" s="363"/>
      <c r="C79" s="440"/>
      <c r="D79" s="436"/>
      <c r="E79" s="461" t="e">
        <f>VLOOKUP(D79,PAÍSES!$A$2:$C$200,3,FALSE)</f>
        <v>#N/A</v>
      </c>
      <c r="F79" s="432"/>
      <c r="G79" s="364"/>
      <c r="H79" s="436"/>
      <c r="I79" s="358"/>
      <c r="J79" s="358"/>
      <c r="K79" s="362"/>
      <c r="L79" s="431"/>
      <c r="M79" s="358"/>
      <c r="N79" s="362"/>
      <c r="O79"/>
      <c r="P79" s="352"/>
      <c r="Q79" s="352"/>
      <c r="R79" s="352"/>
    </row>
    <row r="80" spans="2:18" s="347" customFormat="1" ht="35.1" customHeight="1" x14ac:dyDescent="0.25">
      <c r="B80" s="363"/>
      <c r="C80" s="440"/>
      <c r="D80" s="436"/>
      <c r="E80" s="461" t="e">
        <f>VLOOKUP(D80,PAÍSES!$A$2:$C$200,3,FALSE)</f>
        <v>#N/A</v>
      </c>
      <c r="F80" s="432"/>
      <c r="G80" s="364"/>
      <c r="H80" s="436"/>
      <c r="I80" s="358"/>
      <c r="J80" s="358"/>
      <c r="K80" s="362"/>
      <c r="L80" s="431"/>
      <c r="M80" s="358"/>
      <c r="N80" s="362"/>
      <c r="O80"/>
      <c r="P80" s="352"/>
      <c r="Q80" s="352"/>
      <c r="R80" s="352"/>
    </row>
    <row r="81" spans="2:18" s="347" customFormat="1" ht="35.1" customHeight="1" x14ac:dyDescent="0.25">
      <c r="B81" s="363"/>
      <c r="C81" s="440"/>
      <c r="D81" s="436"/>
      <c r="E81" s="461" t="e">
        <f>VLOOKUP(D81,PAÍSES!$A$2:$C$200,3,FALSE)</f>
        <v>#N/A</v>
      </c>
      <c r="F81" s="432"/>
      <c r="G81" s="364"/>
      <c r="H81" s="436"/>
      <c r="I81" s="358"/>
      <c r="J81" s="358"/>
      <c r="K81" s="362"/>
      <c r="L81" s="431"/>
      <c r="M81" s="358"/>
      <c r="N81" s="362"/>
      <c r="O81"/>
      <c r="P81" s="352"/>
      <c r="Q81" s="352"/>
      <c r="R81" s="352"/>
    </row>
    <row r="82" spans="2:18" s="347" customFormat="1" ht="35.1" customHeight="1" x14ac:dyDescent="0.25">
      <c r="B82" s="363"/>
      <c r="C82" s="440"/>
      <c r="D82" s="436"/>
      <c r="E82" s="461" t="e">
        <f>VLOOKUP(D82,PAÍSES!$A$2:$C$200,3,FALSE)</f>
        <v>#N/A</v>
      </c>
      <c r="F82" s="432"/>
      <c r="G82" s="364"/>
      <c r="H82" s="436"/>
      <c r="I82" s="358"/>
      <c r="J82" s="358"/>
      <c r="K82" s="362"/>
      <c r="L82" s="431"/>
      <c r="M82" s="358"/>
      <c r="N82" s="362"/>
      <c r="O82"/>
      <c r="P82" s="352"/>
      <c r="Q82" s="352"/>
      <c r="R82" s="352"/>
    </row>
    <row r="83" spans="2:18" s="347" customFormat="1" ht="35.1" customHeight="1" x14ac:dyDescent="0.25">
      <c r="B83" s="363"/>
      <c r="C83" s="440"/>
      <c r="D83" s="436"/>
      <c r="E83" s="461" t="e">
        <f>VLOOKUP(D83,PAÍSES!$A$2:$C$200,3,FALSE)</f>
        <v>#N/A</v>
      </c>
      <c r="F83" s="432"/>
      <c r="G83" s="364"/>
      <c r="H83" s="436"/>
      <c r="I83" s="358"/>
      <c r="J83" s="358"/>
      <c r="K83" s="362"/>
      <c r="L83" s="431"/>
      <c r="M83" s="358"/>
      <c r="N83" s="362"/>
      <c r="O83"/>
      <c r="P83" s="352"/>
      <c r="Q83" s="352"/>
      <c r="R83" s="352"/>
    </row>
    <row r="84" spans="2:18" s="347" customFormat="1" ht="35.1" customHeight="1" x14ac:dyDescent="0.25">
      <c r="B84" s="363"/>
      <c r="C84" s="440"/>
      <c r="D84" s="436"/>
      <c r="E84" s="461" t="e">
        <f>VLOOKUP(D84,PAÍSES!$A$2:$C$200,3,FALSE)</f>
        <v>#N/A</v>
      </c>
      <c r="F84" s="432"/>
      <c r="G84" s="364"/>
      <c r="H84" s="436"/>
      <c r="I84" s="358"/>
      <c r="J84" s="358"/>
      <c r="K84" s="362"/>
      <c r="L84" s="431"/>
      <c r="M84" s="358"/>
      <c r="N84" s="362"/>
      <c r="O84"/>
      <c r="P84" s="352"/>
      <c r="Q84" s="352"/>
      <c r="R84" s="352"/>
    </row>
    <row r="85" spans="2:18" s="347" customFormat="1" ht="35.1" customHeight="1" x14ac:dyDescent="0.25">
      <c r="B85" s="363"/>
      <c r="C85" s="440"/>
      <c r="D85" s="436"/>
      <c r="E85" s="461" t="e">
        <f>VLOOKUP(D85,PAÍSES!$A$2:$C$200,3,FALSE)</f>
        <v>#N/A</v>
      </c>
      <c r="F85" s="432"/>
      <c r="G85" s="364"/>
      <c r="H85" s="436"/>
      <c r="I85" s="358"/>
      <c r="J85" s="358"/>
      <c r="K85" s="362"/>
      <c r="L85" s="431"/>
      <c r="M85" s="358"/>
      <c r="N85" s="362"/>
      <c r="O85"/>
      <c r="P85" s="352"/>
      <c r="Q85" s="352"/>
      <c r="R85" s="352"/>
    </row>
    <row r="86" spans="2:18" s="347" customFormat="1" ht="35.1" customHeight="1" x14ac:dyDescent="0.25">
      <c r="B86" s="363"/>
      <c r="C86" s="440"/>
      <c r="D86" s="436"/>
      <c r="E86" s="461" t="e">
        <f>VLOOKUP(D86,PAÍSES!$A$2:$C$200,3,FALSE)</f>
        <v>#N/A</v>
      </c>
      <c r="F86" s="432"/>
      <c r="G86" s="364"/>
      <c r="H86" s="436"/>
      <c r="I86" s="358"/>
      <c r="J86" s="358"/>
      <c r="K86" s="362"/>
      <c r="L86" s="431"/>
      <c r="M86" s="358"/>
      <c r="N86" s="362"/>
      <c r="O86"/>
      <c r="P86" s="352"/>
      <c r="Q86" s="352"/>
      <c r="R86" s="352"/>
    </row>
    <row r="87" spans="2:18" s="347" customFormat="1" ht="35.1" customHeight="1" x14ac:dyDescent="0.25">
      <c r="B87" s="363"/>
      <c r="C87" s="440"/>
      <c r="D87" s="436"/>
      <c r="E87" s="461" t="e">
        <f>VLOOKUP(D87,PAÍSES!$A$2:$C$200,3,FALSE)</f>
        <v>#N/A</v>
      </c>
      <c r="F87" s="432"/>
      <c r="G87" s="364"/>
      <c r="H87" s="436"/>
      <c r="I87" s="358"/>
      <c r="J87" s="358"/>
      <c r="K87" s="362"/>
      <c r="L87" s="431"/>
      <c r="M87" s="358"/>
      <c r="N87" s="362"/>
      <c r="O87"/>
      <c r="P87" s="352"/>
      <c r="Q87" s="352"/>
      <c r="R87" s="352"/>
    </row>
    <row r="88" spans="2:18" s="347" customFormat="1" ht="35.1" customHeight="1" x14ac:dyDescent="0.25">
      <c r="B88" s="363"/>
      <c r="C88" s="440"/>
      <c r="D88" s="436"/>
      <c r="E88" s="461" t="e">
        <f>VLOOKUP(D88,PAÍSES!$A$2:$C$200,3,FALSE)</f>
        <v>#N/A</v>
      </c>
      <c r="F88" s="432"/>
      <c r="G88" s="364"/>
      <c r="H88" s="436"/>
      <c r="I88" s="358"/>
      <c r="J88" s="358"/>
      <c r="K88" s="362"/>
      <c r="L88" s="431"/>
      <c r="M88" s="358"/>
      <c r="N88" s="362"/>
      <c r="O88"/>
      <c r="P88" s="352"/>
      <c r="Q88" s="352"/>
      <c r="R88" s="352"/>
    </row>
    <row r="89" spans="2:18" s="347" customFormat="1" ht="35.1" customHeight="1" x14ac:dyDescent="0.25">
      <c r="B89" s="363"/>
      <c r="C89" s="440"/>
      <c r="D89" s="436"/>
      <c r="E89" s="461" t="e">
        <f>VLOOKUP(D89,PAÍSES!$A$2:$C$200,3,FALSE)</f>
        <v>#N/A</v>
      </c>
      <c r="F89" s="432"/>
      <c r="G89" s="364"/>
      <c r="H89" s="436"/>
      <c r="I89" s="358"/>
      <c r="J89" s="358"/>
      <c r="K89" s="362"/>
      <c r="L89" s="431"/>
      <c r="M89" s="358"/>
      <c r="N89" s="362"/>
      <c r="O89"/>
      <c r="P89" s="352"/>
      <c r="Q89" s="352"/>
      <c r="R89" s="352"/>
    </row>
    <row r="90" spans="2:18" s="347" customFormat="1" ht="35.1" customHeight="1" x14ac:dyDescent="0.25">
      <c r="B90" s="363"/>
      <c r="C90" s="440"/>
      <c r="D90" s="436"/>
      <c r="E90" s="461" t="e">
        <f>VLOOKUP(D90,PAÍSES!$A$2:$C$200,3,FALSE)</f>
        <v>#N/A</v>
      </c>
      <c r="F90" s="432"/>
      <c r="G90" s="364"/>
      <c r="H90" s="436"/>
      <c r="I90" s="358"/>
      <c r="J90" s="358"/>
      <c r="K90" s="362"/>
      <c r="L90" s="431"/>
      <c r="M90" s="358"/>
      <c r="N90" s="362"/>
      <c r="O90"/>
      <c r="P90" s="352"/>
      <c r="Q90" s="352"/>
      <c r="R90" s="352"/>
    </row>
    <row r="91" spans="2:18" s="347" customFormat="1" ht="35.1" customHeight="1" x14ac:dyDescent="0.25">
      <c r="B91" s="363"/>
      <c r="C91" s="440"/>
      <c r="D91" s="436"/>
      <c r="E91" s="461" t="e">
        <f>VLOOKUP(D91,PAÍSES!$A$2:$C$200,3,FALSE)</f>
        <v>#N/A</v>
      </c>
      <c r="F91" s="432"/>
      <c r="G91" s="364"/>
      <c r="H91" s="436"/>
      <c r="I91" s="358"/>
      <c r="J91" s="358"/>
      <c r="K91" s="362"/>
      <c r="L91" s="431"/>
      <c r="M91" s="358"/>
      <c r="N91" s="362"/>
      <c r="O91"/>
      <c r="P91" s="352"/>
      <c r="Q91" s="352"/>
      <c r="R91" s="352"/>
    </row>
    <row r="92" spans="2:18" s="347" customFormat="1" ht="35.1" customHeight="1" x14ac:dyDescent="0.25">
      <c r="B92" s="363"/>
      <c r="C92" s="440"/>
      <c r="D92" s="436"/>
      <c r="E92" s="461" t="e">
        <f>VLOOKUP(D92,PAÍSES!$A$2:$C$200,3,FALSE)</f>
        <v>#N/A</v>
      </c>
      <c r="F92" s="432"/>
      <c r="G92" s="364"/>
      <c r="H92" s="436"/>
      <c r="I92" s="358"/>
      <c r="J92" s="358"/>
      <c r="K92" s="362"/>
      <c r="L92" s="431"/>
      <c r="M92" s="358"/>
      <c r="N92" s="362"/>
      <c r="O92"/>
      <c r="P92" s="352"/>
      <c r="Q92" s="352"/>
      <c r="R92" s="352"/>
    </row>
    <row r="93" spans="2:18" s="347" customFormat="1" ht="35.1" customHeight="1" x14ac:dyDescent="0.25">
      <c r="B93" s="363"/>
      <c r="C93" s="440"/>
      <c r="D93" s="436"/>
      <c r="E93" s="461" t="e">
        <f>VLOOKUP(D93,PAÍSES!$A$2:$C$200,3,FALSE)</f>
        <v>#N/A</v>
      </c>
      <c r="F93" s="432"/>
      <c r="G93" s="364"/>
      <c r="H93" s="436"/>
      <c r="I93" s="358"/>
      <c r="J93" s="358"/>
      <c r="K93" s="362"/>
      <c r="L93" s="431"/>
      <c r="M93" s="358"/>
      <c r="N93" s="362"/>
      <c r="O93"/>
      <c r="P93" s="352"/>
      <c r="Q93" s="352"/>
      <c r="R93" s="352"/>
    </row>
    <row r="94" spans="2:18" s="347" customFormat="1" ht="35.1" customHeight="1" x14ac:dyDescent="0.25">
      <c r="B94" s="363"/>
      <c r="C94" s="440"/>
      <c r="D94" s="436"/>
      <c r="E94" s="461" t="e">
        <f>VLOOKUP(D94,PAÍSES!$A$2:$C$200,3,FALSE)</f>
        <v>#N/A</v>
      </c>
      <c r="F94" s="432"/>
      <c r="G94" s="364"/>
      <c r="H94" s="436"/>
      <c r="I94" s="358"/>
      <c r="J94" s="358"/>
      <c r="K94" s="362"/>
      <c r="L94" s="431"/>
      <c r="M94" s="358"/>
      <c r="N94" s="362"/>
      <c r="O94"/>
      <c r="P94" s="352"/>
      <c r="Q94" s="352"/>
      <c r="R94" s="352"/>
    </row>
    <row r="95" spans="2:18" s="347" customFormat="1" ht="35.1" customHeight="1" x14ac:dyDescent="0.25">
      <c r="B95" s="363"/>
      <c r="C95" s="440"/>
      <c r="D95" s="436"/>
      <c r="E95" s="461" t="e">
        <f>VLOOKUP(D95,PAÍSES!$A$2:$C$200,3,FALSE)</f>
        <v>#N/A</v>
      </c>
      <c r="F95" s="432"/>
      <c r="G95" s="364"/>
      <c r="H95" s="436"/>
      <c r="I95" s="358"/>
      <c r="J95" s="358"/>
      <c r="K95" s="362"/>
      <c r="L95" s="431"/>
      <c r="M95" s="358"/>
      <c r="N95" s="362"/>
      <c r="O95"/>
      <c r="P95" s="352"/>
      <c r="Q95" s="352"/>
      <c r="R95" s="352"/>
    </row>
    <row r="96" spans="2:18" s="347" customFormat="1" ht="35.1" customHeight="1" x14ac:dyDescent="0.25">
      <c r="B96" s="363"/>
      <c r="C96" s="440"/>
      <c r="D96" s="436"/>
      <c r="E96" s="461" t="e">
        <f>VLOOKUP(D96,PAÍSES!$A$2:$C$200,3,FALSE)</f>
        <v>#N/A</v>
      </c>
      <c r="F96" s="432"/>
      <c r="G96" s="364"/>
      <c r="H96" s="436"/>
      <c r="I96" s="358"/>
      <c r="J96" s="358"/>
      <c r="K96" s="362"/>
      <c r="L96" s="431"/>
      <c r="M96" s="358"/>
      <c r="N96" s="362"/>
      <c r="O96"/>
      <c r="P96" s="352"/>
      <c r="Q96" s="352"/>
      <c r="R96" s="352"/>
    </row>
    <row r="97" spans="2:18" s="347" customFormat="1" ht="35.1" customHeight="1" x14ac:dyDescent="0.25">
      <c r="B97" s="363"/>
      <c r="C97" s="440"/>
      <c r="D97" s="436"/>
      <c r="E97" s="461" t="e">
        <f>VLOOKUP(D97,PAÍSES!$A$2:$C$200,3,FALSE)</f>
        <v>#N/A</v>
      </c>
      <c r="F97" s="432"/>
      <c r="G97" s="364"/>
      <c r="H97" s="436"/>
      <c r="I97" s="358"/>
      <c r="J97" s="358"/>
      <c r="K97" s="362"/>
      <c r="L97" s="431"/>
      <c r="M97" s="358"/>
      <c r="N97" s="362"/>
      <c r="O97"/>
      <c r="P97" s="352"/>
      <c r="Q97" s="352"/>
      <c r="R97" s="352"/>
    </row>
    <row r="98" spans="2:18" s="347" customFormat="1" ht="35.1" customHeight="1" x14ac:dyDescent="0.25">
      <c r="B98" s="363"/>
      <c r="C98" s="440"/>
      <c r="D98" s="436"/>
      <c r="E98" s="461" t="e">
        <f>VLOOKUP(D98,PAÍSES!$A$2:$C$200,3,FALSE)</f>
        <v>#N/A</v>
      </c>
      <c r="F98" s="432"/>
      <c r="G98" s="364"/>
      <c r="H98" s="436"/>
      <c r="I98" s="358"/>
      <c r="J98" s="358"/>
      <c r="K98" s="362"/>
      <c r="L98" s="431"/>
      <c r="M98" s="358"/>
      <c r="N98" s="362"/>
      <c r="O98"/>
      <c r="P98" s="352"/>
      <c r="Q98" s="352"/>
      <c r="R98" s="352"/>
    </row>
    <row r="99" spans="2:18" s="347" customFormat="1" ht="35.1" customHeight="1" x14ac:dyDescent="0.25">
      <c r="B99" s="363"/>
      <c r="C99" s="440"/>
      <c r="D99" s="436"/>
      <c r="E99" s="461" t="e">
        <f>VLOOKUP(D99,PAÍSES!$A$2:$C$200,3,FALSE)</f>
        <v>#N/A</v>
      </c>
      <c r="F99" s="432"/>
      <c r="G99" s="364"/>
      <c r="H99" s="436"/>
      <c r="I99" s="358"/>
      <c r="J99" s="358"/>
      <c r="K99" s="362"/>
      <c r="L99" s="431"/>
      <c r="M99" s="358"/>
      <c r="N99" s="362"/>
      <c r="O99"/>
      <c r="P99" s="352"/>
      <c r="Q99" s="352"/>
      <c r="R99" s="352"/>
    </row>
    <row r="100" spans="2:18" s="347" customFormat="1" ht="35.1" customHeight="1" x14ac:dyDescent="0.25">
      <c r="B100" s="363"/>
      <c r="C100" s="440"/>
      <c r="D100" s="436"/>
      <c r="E100" s="461" t="e">
        <f>VLOOKUP(D100,PAÍSES!$A$2:$C$200,3,FALSE)</f>
        <v>#N/A</v>
      </c>
      <c r="F100" s="432"/>
      <c r="G100" s="364"/>
      <c r="H100" s="436"/>
      <c r="I100" s="358"/>
      <c r="J100" s="358"/>
      <c r="K100" s="362"/>
      <c r="L100" s="431"/>
      <c r="M100" s="358"/>
      <c r="N100" s="362"/>
      <c r="O100"/>
      <c r="P100" s="352"/>
      <c r="Q100" s="352"/>
      <c r="R100" s="352"/>
    </row>
    <row r="101" spans="2:18" s="347" customFormat="1" ht="35.1" customHeight="1" x14ac:dyDescent="0.25">
      <c r="B101" s="363"/>
      <c r="C101" s="440"/>
      <c r="D101" s="436"/>
      <c r="E101" s="461" t="e">
        <f>VLOOKUP(D101,PAÍSES!$A$2:$C$200,3,FALSE)</f>
        <v>#N/A</v>
      </c>
      <c r="F101" s="432"/>
      <c r="G101" s="364"/>
      <c r="H101" s="436"/>
      <c r="I101" s="358"/>
      <c r="J101" s="358"/>
      <c r="K101" s="362"/>
      <c r="L101" s="431"/>
      <c r="M101" s="358"/>
      <c r="N101" s="362"/>
      <c r="O101"/>
      <c r="P101" s="352"/>
      <c r="Q101" s="352"/>
      <c r="R101" s="352"/>
    </row>
    <row r="102" spans="2:18" s="347" customFormat="1" ht="35.1" customHeight="1" x14ac:dyDescent="0.25">
      <c r="B102" s="363"/>
      <c r="C102" s="440"/>
      <c r="D102" s="436"/>
      <c r="E102" s="461" t="e">
        <f>VLOOKUP(D102,PAÍSES!$A$2:$C$200,3,FALSE)</f>
        <v>#N/A</v>
      </c>
      <c r="F102" s="432"/>
      <c r="G102" s="364"/>
      <c r="H102" s="436"/>
      <c r="I102" s="358"/>
      <c r="J102" s="358"/>
      <c r="K102" s="362"/>
      <c r="L102" s="431"/>
      <c r="M102" s="358"/>
      <c r="N102" s="362"/>
      <c r="O102"/>
      <c r="P102" s="352"/>
      <c r="Q102" s="352"/>
      <c r="R102" s="352"/>
    </row>
    <row r="103" spans="2:18" s="347" customFormat="1" ht="35.1" customHeight="1" x14ac:dyDescent="0.25">
      <c r="B103" s="363"/>
      <c r="C103" s="440"/>
      <c r="D103" s="436"/>
      <c r="E103" s="461" t="e">
        <f>VLOOKUP(D103,PAÍSES!$A$2:$C$200,3,FALSE)</f>
        <v>#N/A</v>
      </c>
      <c r="F103" s="432"/>
      <c r="G103" s="364"/>
      <c r="H103" s="436"/>
      <c r="I103" s="358"/>
      <c r="J103" s="358"/>
      <c r="K103" s="362"/>
      <c r="L103" s="431"/>
      <c r="M103" s="358"/>
      <c r="N103" s="362"/>
      <c r="O103"/>
      <c r="P103" s="352"/>
      <c r="Q103" s="352"/>
      <c r="R103" s="352"/>
    </row>
    <row r="104" spans="2:18" s="347" customFormat="1" ht="35.1" customHeight="1" x14ac:dyDescent="0.25">
      <c r="B104" s="363"/>
      <c r="C104" s="440"/>
      <c r="D104" s="436"/>
      <c r="E104" s="461" t="e">
        <f>VLOOKUP(D104,PAÍSES!$A$2:$C$200,3,FALSE)</f>
        <v>#N/A</v>
      </c>
      <c r="F104" s="432"/>
      <c r="G104" s="364"/>
      <c r="H104" s="436"/>
      <c r="I104" s="358"/>
      <c r="J104" s="358"/>
      <c r="K104" s="362"/>
      <c r="L104" s="431"/>
      <c r="M104" s="358"/>
      <c r="N104" s="362"/>
      <c r="O104"/>
      <c r="P104" s="352"/>
      <c r="Q104" s="352"/>
      <c r="R104" s="352"/>
    </row>
    <row r="105" spans="2:18" s="347" customFormat="1" ht="35.1" customHeight="1" x14ac:dyDescent="0.25">
      <c r="B105" s="363"/>
      <c r="C105" s="440"/>
      <c r="D105" s="436"/>
      <c r="E105" s="461" t="e">
        <f>VLOOKUP(D105,PAÍSES!$A$2:$C$200,3,FALSE)</f>
        <v>#N/A</v>
      </c>
      <c r="F105" s="432"/>
      <c r="G105" s="364"/>
      <c r="H105" s="436"/>
      <c r="I105" s="358"/>
      <c r="J105" s="358"/>
      <c r="K105" s="362"/>
      <c r="L105" s="431"/>
      <c r="M105" s="358"/>
      <c r="N105" s="362"/>
      <c r="O105"/>
      <c r="P105" s="352"/>
      <c r="Q105" s="352"/>
      <c r="R105" s="352"/>
    </row>
    <row r="106" spans="2:18" s="347" customFormat="1" ht="35.1" customHeight="1" x14ac:dyDescent="0.25">
      <c r="B106" s="363"/>
      <c r="C106" s="440"/>
      <c r="D106" s="436"/>
      <c r="E106" s="461" t="e">
        <f>VLOOKUP(D106,PAÍSES!$A$2:$C$200,3,FALSE)</f>
        <v>#N/A</v>
      </c>
      <c r="F106" s="432"/>
      <c r="G106" s="364"/>
      <c r="H106" s="436"/>
      <c r="I106" s="358"/>
      <c r="J106" s="358"/>
      <c r="K106" s="362"/>
      <c r="L106" s="431"/>
      <c r="M106" s="358"/>
      <c r="N106" s="362"/>
      <c r="O106"/>
      <c r="P106" s="352"/>
      <c r="Q106" s="352"/>
      <c r="R106" s="352"/>
    </row>
    <row r="107" spans="2:18" s="347" customFormat="1" ht="35.1" customHeight="1" x14ac:dyDescent="0.25">
      <c r="B107" s="363"/>
      <c r="C107" s="440"/>
      <c r="D107" s="436"/>
      <c r="E107" s="461" t="e">
        <f>VLOOKUP(D107,PAÍSES!$A$2:$C$200,3,FALSE)</f>
        <v>#N/A</v>
      </c>
      <c r="F107" s="432"/>
      <c r="G107" s="364"/>
      <c r="H107" s="436"/>
      <c r="I107" s="358"/>
      <c r="J107" s="358"/>
      <c r="K107" s="362"/>
      <c r="L107" s="431"/>
      <c r="M107" s="358"/>
      <c r="N107" s="362"/>
      <c r="O107"/>
      <c r="P107" s="352"/>
      <c r="Q107" s="352"/>
      <c r="R107" s="352"/>
    </row>
    <row r="108" spans="2:18" s="347" customFormat="1" ht="35.1" customHeight="1" x14ac:dyDescent="0.25">
      <c r="B108" s="363"/>
      <c r="C108" s="440"/>
      <c r="D108" s="436"/>
      <c r="E108" s="461" t="e">
        <f>VLOOKUP(D108,PAÍSES!$A$2:$C$200,3,FALSE)</f>
        <v>#N/A</v>
      </c>
      <c r="F108" s="432"/>
      <c r="G108" s="364"/>
      <c r="H108" s="436"/>
      <c r="I108" s="358"/>
      <c r="J108" s="358"/>
      <c r="K108" s="362"/>
      <c r="L108" s="431"/>
      <c r="M108" s="358"/>
      <c r="N108" s="362"/>
      <c r="O108"/>
      <c r="P108" s="352"/>
      <c r="Q108" s="352"/>
      <c r="R108" s="352"/>
    </row>
    <row r="109" spans="2:18" s="347" customFormat="1" ht="35.1" customHeight="1" x14ac:dyDescent="0.25">
      <c r="B109" s="363"/>
      <c r="C109" s="440"/>
      <c r="D109" s="436"/>
      <c r="E109" s="461" t="e">
        <f>VLOOKUP(D109,PAÍSES!$A$2:$C$200,3,FALSE)</f>
        <v>#N/A</v>
      </c>
      <c r="F109" s="432"/>
      <c r="G109" s="364"/>
      <c r="H109" s="436"/>
      <c r="I109" s="358"/>
      <c r="J109" s="358"/>
      <c r="K109" s="362"/>
      <c r="L109" s="431"/>
      <c r="M109" s="358"/>
      <c r="N109" s="362"/>
      <c r="O109"/>
      <c r="P109" s="352"/>
      <c r="Q109" s="352"/>
      <c r="R109" s="352"/>
    </row>
    <row r="110" spans="2:18" s="347" customFormat="1" ht="35.1" customHeight="1" x14ac:dyDescent="0.25">
      <c r="B110" s="363"/>
      <c r="C110" s="440"/>
      <c r="D110" s="436"/>
      <c r="E110" s="461" t="e">
        <f>VLOOKUP(D110,PAÍSES!$A$2:$C$200,3,FALSE)</f>
        <v>#N/A</v>
      </c>
      <c r="F110" s="432"/>
      <c r="G110" s="364"/>
      <c r="H110" s="436"/>
      <c r="I110" s="358"/>
      <c r="J110" s="358"/>
      <c r="K110" s="362"/>
      <c r="L110" s="431"/>
      <c r="M110" s="358"/>
      <c r="N110" s="362"/>
      <c r="O110"/>
      <c r="P110" s="352"/>
      <c r="Q110" s="352"/>
      <c r="R110" s="352"/>
    </row>
    <row r="111" spans="2:18" s="347" customFormat="1" ht="35.1" customHeight="1" x14ac:dyDescent="0.25">
      <c r="B111" s="363"/>
      <c r="C111" s="440"/>
      <c r="D111" s="436"/>
      <c r="E111" s="461" t="e">
        <f>VLOOKUP(D111,PAÍSES!$A$2:$C$200,3,FALSE)</f>
        <v>#N/A</v>
      </c>
      <c r="F111" s="432"/>
      <c r="G111" s="364"/>
      <c r="H111" s="436"/>
      <c r="I111" s="358"/>
      <c r="J111" s="358"/>
      <c r="K111" s="362"/>
      <c r="L111" s="431"/>
      <c r="M111" s="358"/>
      <c r="N111" s="362"/>
      <c r="O111"/>
      <c r="P111" s="352"/>
      <c r="Q111" s="352"/>
      <c r="R111" s="352"/>
    </row>
    <row r="112" spans="2:18" s="347" customFormat="1" ht="35.1" customHeight="1" x14ac:dyDescent="0.25">
      <c r="B112" s="363"/>
      <c r="C112" s="440"/>
      <c r="D112" s="436"/>
      <c r="E112" s="461" t="e">
        <f>VLOOKUP(D112,PAÍSES!$A$2:$C$200,3,FALSE)</f>
        <v>#N/A</v>
      </c>
      <c r="F112" s="432"/>
      <c r="G112" s="364"/>
      <c r="H112" s="436"/>
      <c r="I112" s="358"/>
      <c r="J112" s="358"/>
      <c r="K112" s="362"/>
      <c r="L112" s="431"/>
      <c r="M112" s="358"/>
      <c r="N112" s="362"/>
      <c r="O112"/>
      <c r="P112" s="352"/>
      <c r="Q112" s="352"/>
      <c r="R112" s="352"/>
    </row>
    <row r="113" spans="2:18" s="347" customFormat="1" ht="35.1" customHeight="1" x14ac:dyDescent="0.25">
      <c r="B113" s="363"/>
      <c r="C113" s="440"/>
      <c r="D113" s="436"/>
      <c r="E113" s="461" t="e">
        <f>VLOOKUP(D113,PAÍSES!$A$2:$C$200,3,FALSE)</f>
        <v>#N/A</v>
      </c>
      <c r="F113" s="432"/>
      <c r="G113" s="364"/>
      <c r="H113" s="436"/>
      <c r="I113" s="358"/>
      <c r="J113" s="358"/>
      <c r="K113" s="362"/>
      <c r="L113" s="431"/>
      <c r="M113" s="358"/>
      <c r="N113" s="362"/>
      <c r="O113"/>
      <c r="P113" s="352"/>
      <c r="Q113" s="352"/>
      <c r="R113" s="352"/>
    </row>
    <row r="114" spans="2:18" s="347" customFormat="1" ht="35.1" customHeight="1" x14ac:dyDescent="0.25">
      <c r="B114" s="363"/>
      <c r="C114" s="440"/>
      <c r="D114" s="436"/>
      <c r="E114" s="461" t="e">
        <f>VLOOKUP(D114,PAÍSES!$A$2:$C$200,3,FALSE)</f>
        <v>#N/A</v>
      </c>
      <c r="F114" s="432"/>
      <c r="G114" s="364"/>
      <c r="H114" s="436"/>
      <c r="I114" s="358"/>
      <c r="J114" s="358"/>
      <c r="K114" s="362"/>
      <c r="L114" s="431"/>
      <c r="M114" s="358"/>
      <c r="N114" s="362"/>
      <c r="O114"/>
      <c r="P114" s="352"/>
      <c r="Q114" s="352"/>
      <c r="R114" s="352"/>
    </row>
    <row r="115" spans="2:18" s="347" customFormat="1" ht="35.1" customHeight="1" x14ac:dyDescent="0.25">
      <c r="B115" s="363"/>
      <c r="C115" s="440"/>
      <c r="D115" s="436"/>
      <c r="E115" s="461" t="e">
        <f>VLOOKUP(D115,PAÍSES!$A$2:$C$200,3,FALSE)</f>
        <v>#N/A</v>
      </c>
      <c r="F115" s="432"/>
      <c r="G115" s="364"/>
      <c r="H115" s="436"/>
      <c r="I115" s="358"/>
      <c r="J115" s="358"/>
      <c r="K115" s="362"/>
      <c r="L115" s="431"/>
      <c r="M115" s="358"/>
      <c r="N115" s="362"/>
      <c r="O115"/>
      <c r="P115" s="352"/>
      <c r="Q115" s="352"/>
      <c r="R115" s="352"/>
    </row>
    <row r="116" spans="2:18" s="347" customFormat="1" ht="35.1" customHeight="1" x14ac:dyDescent="0.25">
      <c r="B116" s="363"/>
      <c r="C116" s="440"/>
      <c r="D116" s="436"/>
      <c r="E116" s="461" t="e">
        <f>VLOOKUP(D116,PAÍSES!$A$2:$C$200,3,FALSE)</f>
        <v>#N/A</v>
      </c>
      <c r="F116" s="432"/>
      <c r="G116" s="364"/>
      <c r="H116" s="436"/>
      <c r="I116" s="358"/>
      <c r="J116" s="358"/>
      <c r="K116" s="362"/>
      <c r="L116" s="431"/>
      <c r="M116" s="358"/>
      <c r="N116" s="362"/>
      <c r="O116"/>
      <c r="P116" s="352"/>
      <c r="Q116" s="352"/>
      <c r="R116" s="352"/>
    </row>
    <row r="117" spans="2:18" s="347" customFormat="1" ht="35.1" customHeight="1" x14ac:dyDescent="0.25">
      <c r="B117" s="363"/>
      <c r="C117" s="440"/>
      <c r="D117" s="436"/>
      <c r="E117" s="461" t="e">
        <f>VLOOKUP(D117,PAÍSES!$A$2:$C$200,3,FALSE)</f>
        <v>#N/A</v>
      </c>
      <c r="F117" s="432"/>
      <c r="G117" s="364"/>
      <c r="H117" s="436"/>
      <c r="I117" s="358"/>
      <c r="J117" s="358"/>
      <c r="K117" s="362"/>
      <c r="L117" s="431"/>
      <c r="M117" s="358"/>
      <c r="N117" s="362"/>
      <c r="O117"/>
      <c r="P117" s="352"/>
      <c r="Q117" s="352"/>
      <c r="R117" s="352"/>
    </row>
    <row r="118" spans="2:18" s="347" customFormat="1" ht="35.1" customHeight="1" x14ac:dyDescent="0.25">
      <c r="B118" s="363"/>
      <c r="C118" s="440"/>
      <c r="D118" s="436"/>
      <c r="E118" s="461" t="e">
        <f>VLOOKUP(D118,PAÍSES!$A$2:$C$200,3,FALSE)</f>
        <v>#N/A</v>
      </c>
      <c r="F118" s="432"/>
      <c r="G118" s="364"/>
      <c r="H118" s="436"/>
      <c r="I118" s="358"/>
      <c r="J118" s="358"/>
      <c r="K118" s="362"/>
      <c r="L118" s="431"/>
      <c r="M118" s="358"/>
      <c r="N118" s="362"/>
      <c r="O118"/>
      <c r="P118" s="352"/>
      <c r="Q118" s="352"/>
      <c r="R118" s="352"/>
    </row>
    <row r="119" spans="2:18" s="347" customFormat="1" ht="35.1" customHeight="1" x14ac:dyDescent="0.25">
      <c r="B119" s="363"/>
      <c r="C119" s="440"/>
      <c r="D119" s="436"/>
      <c r="E119" s="461" t="e">
        <f>VLOOKUP(D119,PAÍSES!$A$2:$C$200,3,FALSE)</f>
        <v>#N/A</v>
      </c>
      <c r="F119" s="432"/>
      <c r="G119" s="364"/>
      <c r="H119" s="436"/>
      <c r="I119" s="358"/>
      <c r="J119" s="358"/>
      <c r="K119" s="362"/>
      <c r="L119" s="431"/>
      <c r="M119" s="358"/>
      <c r="N119" s="362"/>
      <c r="O119"/>
      <c r="P119" s="352"/>
      <c r="Q119" s="352"/>
      <c r="R119" s="352"/>
    </row>
    <row r="120" spans="2:18" s="347" customFormat="1" ht="35.1" customHeight="1" x14ac:dyDescent="0.25">
      <c r="B120" s="363"/>
      <c r="C120" s="440"/>
      <c r="D120" s="436"/>
      <c r="E120" s="461" t="e">
        <f>VLOOKUP(D120,PAÍSES!$A$2:$C$200,3,FALSE)</f>
        <v>#N/A</v>
      </c>
      <c r="F120" s="432"/>
      <c r="G120" s="364"/>
      <c r="H120" s="436"/>
      <c r="I120" s="358"/>
      <c r="J120" s="358"/>
      <c r="K120" s="362"/>
      <c r="L120" s="431"/>
      <c r="M120" s="358"/>
      <c r="N120" s="362"/>
      <c r="O120"/>
      <c r="P120" s="352"/>
      <c r="Q120" s="352"/>
      <c r="R120" s="352"/>
    </row>
    <row r="121" spans="2:18" s="347" customFormat="1" ht="35.1" customHeight="1" x14ac:dyDescent="0.25">
      <c r="B121" s="363"/>
      <c r="C121" s="440"/>
      <c r="D121" s="436"/>
      <c r="E121" s="461" t="e">
        <f>VLOOKUP(D121,PAÍSES!$A$2:$C$200,3,FALSE)</f>
        <v>#N/A</v>
      </c>
      <c r="F121" s="432"/>
      <c r="G121" s="364"/>
      <c r="H121" s="436"/>
      <c r="I121" s="358"/>
      <c r="J121" s="358"/>
      <c r="K121" s="362"/>
      <c r="L121" s="431"/>
      <c r="M121" s="358"/>
      <c r="N121" s="362"/>
      <c r="O121"/>
      <c r="P121" s="352"/>
      <c r="Q121" s="352"/>
      <c r="R121" s="352"/>
    </row>
    <row r="122" spans="2:18" s="347" customFormat="1" ht="35.1" customHeight="1" x14ac:dyDescent="0.25">
      <c r="B122" s="363"/>
      <c r="C122" s="440"/>
      <c r="D122" s="436"/>
      <c r="E122" s="461" t="e">
        <f>VLOOKUP(D122,PAÍSES!$A$2:$C$200,3,FALSE)</f>
        <v>#N/A</v>
      </c>
      <c r="F122" s="432"/>
      <c r="G122" s="364"/>
      <c r="H122" s="436"/>
      <c r="I122" s="358"/>
      <c r="J122" s="358"/>
      <c r="K122" s="362"/>
      <c r="L122" s="431"/>
      <c r="M122" s="358"/>
      <c r="N122" s="362"/>
      <c r="O122"/>
      <c r="P122" s="352"/>
      <c r="Q122" s="352"/>
      <c r="R122" s="352"/>
    </row>
    <row r="123" spans="2:18" s="347" customFormat="1" ht="35.1" customHeight="1" x14ac:dyDescent="0.25">
      <c r="B123" s="363"/>
      <c r="C123" s="440"/>
      <c r="D123" s="436"/>
      <c r="E123" s="461" t="e">
        <f>VLOOKUP(D123,PAÍSES!$A$2:$C$200,3,FALSE)</f>
        <v>#N/A</v>
      </c>
      <c r="F123" s="432"/>
      <c r="G123" s="364"/>
      <c r="H123" s="436"/>
      <c r="I123" s="358"/>
      <c r="J123" s="358"/>
      <c r="K123" s="362"/>
      <c r="L123" s="431"/>
      <c r="M123" s="358"/>
      <c r="N123" s="362"/>
      <c r="O123"/>
      <c r="P123" s="352"/>
      <c r="Q123" s="352"/>
      <c r="R123" s="352"/>
    </row>
    <row r="124" spans="2:18" s="347" customFormat="1" ht="35.1" customHeight="1" x14ac:dyDescent="0.25">
      <c r="B124" s="363"/>
      <c r="C124" s="440"/>
      <c r="D124" s="436"/>
      <c r="E124" s="461" t="e">
        <f>VLOOKUP(D124,PAÍSES!$A$2:$C$200,3,FALSE)</f>
        <v>#N/A</v>
      </c>
      <c r="F124" s="432"/>
      <c r="G124" s="364"/>
      <c r="H124" s="436"/>
      <c r="I124" s="358"/>
      <c r="J124" s="358"/>
      <c r="K124" s="362"/>
      <c r="L124" s="431"/>
      <c r="M124" s="358"/>
      <c r="N124" s="362"/>
      <c r="O124"/>
      <c r="P124" s="352"/>
      <c r="Q124" s="352"/>
      <c r="R124" s="352"/>
    </row>
    <row r="125" spans="2:18" s="347" customFormat="1" ht="35.1" customHeight="1" x14ac:dyDescent="0.25">
      <c r="B125" s="363"/>
      <c r="C125" s="440"/>
      <c r="D125" s="436"/>
      <c r="E125" s="461" t="e">
        <f>VLOOKUP(D125,PAÍSES!$A$2:$C$200,3,FALSE)</f>
        <v>#N/A</v>
      </c>
      <c r="F125" s="432"/>
      <c r="G125" s="364"/>
      <c r="H125" s="436"/>
      <c r="I125" s="358"/>
      <c r="J125" s="358"/>
      <c r="K125" s="362"/>
      <c r="L125" s="431"/>
      <c r="M125" s="358"/>
      <c r="N125" s="362"/>
      <c r="O125"/>
      <c r="P125" s="352"/>
      <c r="Q125" s="352"/>
      <c r="R125" s="352"/>
    </row>
    <row r="126" spans="2:18" s="347" customFormat="1" ht="35.1" customHeight="1" x14ac:dyDescent="0.25">
      <c r="B126" s="363"/>
      <c r="C126" s="440"/>
      <c r="D126" s="436"/>
      <c r="E126" s="461" t="e">
        <f>VLOOKUP(D126,PAÍSES!$A$2:$C$200,3,FALSE)</f>
        <v>#N/A</v>
      </c>
      <c r="F126" s="432"/>
      <c r="G126" s="364"/>
      <c r="H126" s="436"/>
      <c r="I126" s="358"/>
      <c r="J126" s="358"/>
      <c r="K126" s="362"/>
      <c r="L126" s="431"/>
      <c r="M126" s="358"/>
      <c r="N126" s="362"/>
      <c r="O126"/>
      <c r="P126" s="352"/>
      <c r="Q126" s="352"/>
      <c r="R126" s="352"/>
    </row>
    <row r="127" spans="2:18" s="347" customFormat="1" ht="35.1" customHeight="1" x14ac:dyDescent="0.25">
      <c r="B127" s="363"/>
      <c r="C127" s="440"/>
      <c r="D127" s="436"/>
      <c r="E127" s="461" t="e">
        <f>VLOOKUP(D127,PAÍSES!$A$2:$C$200,3,FALSE)</f>
        <v>#N/A</v>
      </c>
      <c r="F127" s="432"/>
      <c r="G127" s="364"/>
      <c r="H127" s="436"/>
      <c r="I127" s="358"/>
      <c r="J127" s="358"/>
      <c r="K127" s="362"/>
      <c r="L127" s="431"/>
      <c r="M127" s="358"/>
      <c r="N127" s="362"/>
      <c r="O127"/>
      <c r="P127" s="352"/>
      <c r="Q127" s="352"/>
      <c r="R127" s="352"/>
    </row>
    <row r="128" spans="2:18" s="347" customFormat="1" ht="35.1" customHeight="1" x14ac:dyDescent="0.25">
      <c r="B128" s="363"/>
      <c r="C128" s="440"/>
      <c r="D128" s="436"/>
      <c r="E128" s="461" t="e">
        <f>VLOOKUP(D128,PAÍSES!$A$2:$C$200,3,FALSE)</f>
        <v>#N/A</v>
      </c>
      <c r="F128" s="432"/>
      <c r="G128" s="364"/>
      <c r="H128" s="436"/>
      <c r="I128" s="358"/>
      <c r="J128" s="358"/>
      <c r="K128" s="362"/>
      <c r="L128" s="431"/>
      <c r="M128" s="358"/>
      <c r="N128" s="362"/>
      <c r="O128"/>
      <c r="P128" s="352"/>
      <c r="Q128" s="352"/>
      <c r="R128" s="352"/>
    </row>
    <row r="129" spans="2:18" s="347" customFormat="1" ht="35.1" customHeight="1" x14ac:dyDescent="0.25">
      <c r="B129" s="363"/>
      <c r="C129" s="440"/>
      <c r="D129" s="436"/>
      <c r="E129" s="461" t="e">
        <f>VLOOKUP(D129,PAÍSES!$A$2:$C$200,3,FALSE)</f>
        <v>#N/A</v>
      </c>
      <c r="F129" s="432"/>
      <c r="G129" s="364"/>
      <c r="H129" s="436"/>
      <c r="I129" s="358"/>
      <c r="J129" s="358"/>
      <c r="K129" s="362"/>
      <c r="L129" s="431"/>
      <c r="M129" s="358"/>
      <c r="N129" s="362"/>
      <c r="O129"/>
      <c r="P129" s="352"/>
      <c r="Q129" s="352"/>
      <c r="R129" s="352"/>
    </row>
    <row r="130" spans="2:18" s="347" customFormat="1" ht="35.1" customHeight="1" x14ac:dyDescent="0.25">
      <c r="B130" s="363"/>
      <c r="C130" s="440"/>
      <c r="D130" s="436"/>
      <c r="E130" s="461" t="e">
        <f>VLOOKUP(D130,PAÍSES!$A$2:$C$200,3,FALSE)</f>
        <v>#N/A</v>
      </c>
      <c r="F130" s="432"/>
      <c r="G130" s="364"/>
      <c r="H130" s="436"/>
      <c r="I130" s="358"/>
      <c r="J130" s="358"/>
      <c r="K130" s="362"/>
      <c r="L130" s="431"/>
      <c r="M130" s="358"/>
      <c r="N130" s="362"/>
      <c r="O130"/>
      <c r="P130" s="352"/>
      <c r="Q130" s="352"/>
      <c r="R130" s="352"/>
    </row>
    <row r="131" spans="2:18" s="347" customFormat="1" ht="35.1" customHeight="1" x14ac:dyDescent="0.25">
      <c r="B131" s="363"/>
      <c r="C131" s="440"/>
      <c r="D131" s="436"/>
      <c r="E131" s="461" t="e">
        <f>VLOOKUP(D131,PAÍSES!$A$2:$C$200,3,FALSE)</f>
        <v>#N/A</v>
      </c>
      <c r="F131" s="432"/>
      <c r="G131" s="364"/>
      <c r="H131" s="436"/>
      <c r="I131" s="358"/>
      <c r="J131" s="358"/>
      <c r="K131" s="362"/>
      <c r="L131" s="431"/>
      <c r="M131" s="358"/>
      <c r="N131" s="362"/>
      <c r="O131"/>
      <c r="P131" s="352"/>
      <c r="Q131" s="352"/>
      <c r="R131" s="352"/>
    </row>
    <row r="132" spans="2:18" s="347" customFormat="1" ht="35.1" customHeight="1" x14ac:dyDescent="0.25">
      <c r="B132" s="363"/>
      <c r="C132" s="440"/>
      <c r="D132" s="436"/>
      <c r="E132" s="461" t="e">
        <f>VLOOKUP(D132,PAÍSES!$A$2:$C$200,3,FALSE)</f>
        <v>#N/A</v>
      </c>
      <c r="F132" s="432"/>
      <c r="G132" s="364"/>
      <c r="H132" s="436"/>
      <c r="I132" s="358"/>
      <c r="J132" s="358"/>
      <c r="K132" s="362"/>
      <c r="L132" s="431"/>
      <c r="M132" s="358"/>
      <c r="N132" s="362"/>
      <c r="O132"/>
      <c r="P132" s="352"/>
      <c r="Q132" s="352"/>
      <c r="R132" s="352"/>
    </row>
    <row r="133" spans="2:18" s="347" customFormat="1" ht="35.1" customHeight="1" x14ac:dyDescent="0.25">
      <c r="B133" s="363"/>
      <c r="C133" s="440"/>
      <c r="D133" s="436"/>
      <c r="E133" s="461" t="e">
        <f>VLOOKUP(D133,PAÍSES!$A$2:$C$200,3,FALSE)</f>
        <v>#N/A</v>
      </c>
      <c r="F133" s="432"/>
      <c r="G133" s="364"/>
      <c r="H133" s="436"/>
      <c r="I133" s="358"/>
      <c r="J133" s="358"/>
      <c r="K133" s="362"/>
      <c r="L133" s="431"/>
      <c r="M133" s="358"/>
      <c r="N133" s="362"/>
      <c r="O133"/>
      <c r="P133" s="352"/>
      <c r="Q133" s="352"/>
      <c r="R133" s="352"/>
    </row>
    <row r="134" spans="2:18" s="347" customFormat="1" ht="35.1" customHeight="1" x14ac:dyDescent="0.25">
      <c r="B134" s="363"/>
      <c r="C134" s="440"/>
      <c r="D134" s="436"/>
      <c r="E134" s="461" t="e">
        <f>VLOOKUP(D134,PAÍSES!$A$2:$C$200,3,FALSE)</f>
        <v>#N/A</v>
      </c>
      <c r="F134" s="432"/>
      <c r="G134" s="364"/>
      <c r="H134" s="436"/>
      <c r="I134" s="358"/>
      <c r="J134" s="358"/>
      <c r="K134" s="362"/>
      <c r="L134" s="431"/>
      <c r="M134" s="358"/>
      <c r="N134" s="362"/>
      <c r="O134"/>
      <c r="P134" s="352"/>
      <c r="Q134" s="352"/>
      <c r="R134" s="352"/>
    </row>
    <row r="135" spans="2:18" s="347" customFormat="1" ht="35.1" customHeight="1" x14ac:dyDescent="0.25">
      <c r="B135" s="363"/>
      <c r="C135" s="440"/>
      <c r="D135" s="436"/>
      <c r="E135" s="461" t="e">
        <f>VLOOKUP(D135,PAÍSES!$A$2:$C$200,3,FALSE)</f>
        <v>#N/A</v>
      </c>
      <c r="F135" s="432"/>
      <c r="G135" s="364"/>
      <c r="H135" s="436"/>
      <c r="I135" s="358"/>
      <c r="J135" s="358"/>
      <c r="K135" s="362"/>
      <c r="L135" s="431"/>
      <c r="M135" s="358"/>
      <c r="N135" s="362"/>
      <c r="O135"/>
      <c r="P135" s="352"/>
      <c r="Q135" s="352"/>
      <c r="R135" s="352"/>
    </row>
    <row r="136" spans="2:18" s="347" customFormat="1" ht="35.1" customHeight="1" x14ac:dyDescent="0.25">
      <c r="B136" s="363"/>
      <c r="C136" s="440"/>
      <c r="D136" s="436"/>
      <c r="E136" s="461" t="e">
        <f>VLOOKUP(D136,PAÍSES!$A$2:$C$200,3,FALSE)</f>
        <v>#N/A</v>
      </c>
      <c r="F136" s="432"/>
      <c r="G136" s="364"/>
      <c r="H136" s="436"/>
      <c r="I136" s="358"/>
      <c r="J136" s="358"/>
      <c r="K136" s="362"/>
      <c r="L136" s="431"/>
      <c r="M136" s="358"/>
      <c r="N136" s="362"/>
      <c r="O136"/>
      <c r="P136" s="352"/>
      <c r="Q136" s="352"/>
      <c r="R136" s="352"/>
    </row>
    <row r="137" spans="2:18" s="347" customFormat="1" ht="35.1" customHeight="1" x14ac:dyDescent="0.25">
      <c r="B137" s="363"/>
      <c r="C137" s="440"/>
      <c r="D137" s="436"/>
      <c r="E137" s="461" t="e">
        <f>VLOOKUP(D137,PAÍSES!$A$2:$C$200,3,FALSE)</f>
        <v>#N/A</v>
      </c>
      <c r="F137" s="432"/>
      <c r="G137" s="364"/>
      <c r="H137" s="436"/>
      <c r="I137" s="358"/>
      <c r="J137" s="358"/>
      <c r="K137" s="362"/>
      <c r="L137" s="431"/>
      <c r="M137" s="358"/>
      <c r="N137" s="362"/>
      <c r="O137"/>
      <c r="P137" s="352"/>
      <c r="Q137" s="352"/>
      <c r="R137" s="352"/>
    </row>
    <row r="138" spans="2:18" s="347" customFormat="1" ht="35.1" customHeight="1" x14ac:dyDescent="0.25">
      <c r="B138" s="363"/>
      <c r="C138" s="440"/>
      <c r="D138" s="436"/>
      <c r="E138" s="461" t="e">
        <f>VLOOKUP(D138,PAÍSES!$A$2:$C$200,3,FALSE)</f>
        <v>#N/A</v>
      </c>
      <c r="F138" s="432"/>
      <c r="G138" s="364"/>
      <c r="H138" s="436"/>
      <c r="I138" s="358"/>
      <c r="J138" s="358"/>
      <c r="K138" s="362"/>
      <c r="L138" s="431"/>
      <c r="M138" s="358"/>
      <c r="N138" s="362"/>
      <c r="O138"/>
      <c r="P138" s="352"/>
      <c r="Q138" s="352"/>
      <c r="R138" s="352"/>
    </row>
    <row r="139" spans="2:18" s="347" customFormat="1" ht="35.1" customHeight="1" x14ac:dyDescent="0.25">
      <c r="B139" s="363"/>
      <c r="C139" s="440"/>
      <c r="D139" s="436"/>
      <c r="E139" s="461" t="e">
        <f>VLOOKUP(D139,PAÍSES!$A$2:$C$200,3,FALSE)</f>
        <v>#N/A</v>
      </c>
      <c r="F139" s="432"/>
      <c r="G139" s="364"/>
      <c r="H139" s="436"/>
      <c r="I139" s="358"/>
      <c r="J139" s="358"/>
      <c r="K139" s="362"/>
      <c r="L139" s="431"/>
      <c r="M139" s="358"/>
      <c r="N139" s="362"/>
      <c r="O139"/>
      <c r="P139" s="352"/>
      <c r="Q139" s="352"/>
      <c r="R139" s="352"/>
    </row>
    <row r="140" spans="2:18" s="347" customFormat="1" ht="35.1" customHeight="1" x14ac:dyDescent="0.25">
      <c r="B140" s="363"/>
      <c r="C140" s="440"/>
      <c r="D140" s="436"/>
      <c r="E140" s="461" t="e">
        <f>VLOOKUP(D140,PAÍSES!$A$2:$C$200,3,FALSE)</f>
        <v>#N/A</v>
      </c>
      <c r="F140" s="432"/>
      <c r="G140" s="364"/>
      <c r="H140" s="436"/>
      <c r="I140" s="358"/>
      <c r="J140" s="358"/>
      <c r="K140" s="362"/>
      <c r="L140" s="431"/>
      <c r="M140" s="358"/>
      <c r="N140" s="362"/>
      <c r="O140"/>
      <c r="P140" s="352"/>
      <c r="Q140" s="352"/>
      <c r="R140" s="352"/>
    </row>
    <row r="141" spans="2:18" s="347" customFormat="1" ht="35.1" customHeight="1" x14ac:dyDescent="0.25">
      <c r="B141" s="363"/>
      <c r="C141" s="440"/>
      <c r="D141" s="436"/>
      <c r="E141" s="461" t="e">
        <f>VLOOKUP(D141,PAÍSES!$A$2:$C$200,3,FALSE)</f>
        <v>#N/A</v>
      </c>
      <c r="F141" s="432"/>
      <c r="G141" s="364"/>
      <c r="H141" s="436"/>
      <c r="I141" s="358"/>
      <c r="J141" s="358"/>
      <c r="K141" s="362"/>
      <c r="L141" s="431"/>
      <c r="M141" s="358"/>
      <c r="N141" s="362"/>
      <c r="O141"/>
      <c r="P141" s="352"/>
      <c r="Q141" s="352"/>
      <c r="R141" s="352"/>
    </row>
    <row r="142" spans="2:18" s="347" customFormat="1" ht="35.1" customHeight="1" x14ac:dyDescent="0.25">
      <c r="B142" s="363"/>
      <c r="C142" s="440"/>
      <c r="D142" s="436"/>
      <c r="E142" s="461" t="e">
        <f>VLOOKUP(D142,PAÍSES!$A$2:$C$200,3,FALSE)</f>
        <v>#N/A</v>
      </c>
      <c r="F142" s="432"/>
      <c r="G142" s="364"/>
      <c r="H142" s="436"/>
      <c r="I142" s="358"/>
      <c r="J142" s="358"/>
      <c r="K142" s="362"/>
      <c r="L142" s="431"/>
      <c r="M142" s="358"/>
      <c r="N142" s="362"/>
      <c r="O142"/>
      <c r="P142" s="352"/>
      <c r="Q142" s="352"/>
      <c r="R142" s="352"/>
    </row>
    <row r="143" spans="2:18" s="347" customFormat="1" ht="35.1" customHeight="1" x14ac:dyDescent="0.25">
      <c r="B143" s="363"/>
      <c r="C143" s="440"/>
      <c r="D143" s="436"/>
      <c r="E143" s="461" t="e">
        <f>VLOOKUP(D143,PAÍSES!$A$2:$C$200,3,FALSE)</f>
        <v>#N/A</v>
      </c>
      <c r="F143" s="432"/>
      <c r="G143" s="364"/>
      <c r="H143" s="436"/>
      <c r="I143" s="358"/>
      <c r="J143" s="358"/>
      <c r="K143" s="362"/>
      <c r="L143" s="431"/>
      <c r="M143" s="358"/>
      <c r="N143" s="362"/>
      <c r="O143"/>
      <c r="P143" s="352"/>
      <c r="Q143" s="352"/>
      <c r="R143" s="352"/>
    </row>
    <row r="144" spans="2:18" s="347" customFormat="1" ht="35.1" customHeight="1" x14ac:dyDescent="0.25">
      <c r="B144" s="363"/>
      <c r="C144" s="440"/>
      <c r="D144" s="436"/>
      <c r="E144" s="461" t="e">
        <f>VLOOKUP(D144,PAÍSES!$A$2:$C$200,3,FALSE)</f>
        <v>#N/A</v>
      </c>
      <c r="F144" s="432"/>
      <c r="G144" s="364"/>
      <c r="H144" s="436"/>
      <c r="I144" s="358"/>
      <c r="J144" s="358"/>
      <c r="K144" s="362"/>
      <c r="L144" s="431"/>
      <c r="M144" s="358"/>
      <c r="N144" s="362"/>
      <c r="O144"/>
      <c r="P144" s="352"/>
      <c r="Q144" s="352"/>
      <c r="R144" s="352"/>
    </row>
    <row r="145" spans="2:18" s="347" customFormat="1" ht="35.1" customHeight="1" x14ac:dyDescent="0.25">
      <c r="B145" s="363"/>
      <c r="C145" s="440"/>
      <c r="D145" s="436"/>
      <c r="E145" s="461" t="e">
        <f>VLOOKUP(D145,PAÍSES!$A$2:$C$200,3,FALSE)</f>
        <v>#N/A</v>
      </c>
      <c r="F145" s="432"/>
      <c r="G145" s="364"/>
      <c r="H145" s="436"/>
      <c r="I145" s="358"/>
      <c r="J145" s="358"/>
      <c r="K145" s="362"/>
      <c r="L145" s="431"/>
      <c r="M145" s="358"/>
      <c r="N145" s="362"/>
      <c r="O145"/>
      <c r="P145" s="352"/>
      <c r="Q145" s="352"/>
      <c r="R145" s="352"/>
    </row>
    <row r="146" spans="2:18" s="347" customFormat="1" ht="35.1" customHeight="1" x14ac:dyDescent="0.25">
      <c r="B146" s="363"/>
      <c r="C146" s="440"/>
      <c r="D146" s="436"/>
      <c r="E146" s="461" t="e">
        <f>VLOOKUP(D146,PAÍSES!$A$2:$C$200,3,FALSE)</f>
        <v>#N/A</v>
      </c>
      <c r="F146" s="432"/>
      <c r="G146" s="364"/>
      <c r="H146" s="436"/>
      <c r="I146" s="358"/>
      <c r="J146" s="358"/>
      <c r="K146" s="362"/>
      <c r="L146" s="431"/>
      <c r="M146" s="358"/>
      <c r="N146" s="362"/>
      <c r="O146"/>
      <c r="P146" s="352"/>
      <c r="Q146" s="352"/>
      <c r="R146" s="352"/>
    </row>
    <row r="147" spans="2:18" s="347" customFormat="1" ht="35.1" customHeight="1" x14ac:dyDescent="0.25">
      <c r="B147" s="363"/>
      <c r="C147" s="440"/>
      <c r="D147" s="436"/>
      <c r="E147" s="461" t="e">
        <f>VLOOKUP(D147,PAÍSES!$A$2:$C$200,3,FALSE)</f>
        <v>#N/A</v>
      </c>
      <c r="F147" s="432"/>
      <c r="G147" s="364"/>
      <c r="H147" s="436"/>
      <c r="I147" s="358"/>
      <c r="J147" s="358"/>
      <c r="K147" s="362"/>
      <c r="L147" s="431"/>
      <c r="M147" s="358"/>
      <c r="N147" s="362"/>
      <c r="O147"/>
      <c r="P147" s="352"/>
      <c r="Q147" s="352"/>
      <c r="R147" s="352"/>
    </row>
    <row r="148" spans="2:18" s="347" customFormat="1" ht="35.1" customHeight="1" x14ac:dyDescent="0.25">
      <c r="B148" s="363"/>
      <c r="C148" s="440"/>
      <c r="D148" s="436"/>
      <c r="E148" s="461" t="e">
        <f>VLOOKUP(D148,PAÍSES!$A$2:$C$200,3,FALSE)</f>
        <v>#N/A</v>
      </c>
      <c r="F148" s="432"/>
      <c r="G148" s="364"/>
      <c r="H148" s="436"/>
      <c r="I148" s="358"/>
      <c r="J148" s="358"/>
      <c r="K148" s="362"/>
      <c r="L148" s="431"/>
      <c r="M148" s="358"/>
      <c r="N148" s="362"/>
      <c r="O148"/>
      <c r="P148" s="352"/>
      <c r="Q148" s="352"/>
      <c r="R148" s="352"/>
    </row>
    <row r="149" spans="2:18" s="347" customFormat="1" ht="35.1" customHeight="1" x14ac:dyDescent="0.25">
      <c r="B149" s="363"/>
      <c r="C149" s="440"/>
      <c r="D149" s="436"/>
      <c r="E149" s="461" t="e">
        <f>VLOOKUP(D149,PAÍSES!$A$2:$C$200,3,FALSE)</f>
        <v>#N/A</v>
      </c>
      <c r="F149" s="432"/>
      <c r="G149" s="364"/>
      <c r="H149" s="436"/>
      <c r="I149" s="358"/>
      <c r="J149" s="358"/>
      <c r="K149" s="362"/>
      <c r="L149" s="431"/>
      <c r="M149" s="358"/>
      <c r="N149" s="362"/>
      <c r="O149"/>
      <c r="P149" s="352"/>
      <c r="Q149" s="352"/>
      <c r="R149" s="352"/>
    </row>
    <row r="150" spans="2:18" s="347" customFormat="1" ht="35.1" customHeight="1" x14ac:dyDescent="0.25">
      <c r="B150" s="363"/>
      <c r="C150" s="440"/>
      <c r="D150" s="436"/>
      <c r="E150" s="461" t="e">
        <f>VLOOKUP(D150,PAÍSES!$A$2:$C$200,3,FALSE)</f>
        <v>#N/A</v>
      </c>
      <c r="F150" s="432"/>
      <c r="G150" s="364"/>
      <c r="H150" s="436"/>
      <c r="I150" s="358"/>
      <c r="J150" s="358"/>
      <c r="K150" s="362"/>
      <c r="L150" s="431"/>
      <c r="M150" s="358"/>
      <c r="N150" s="362"/>
      <c r="O150"/>
      <c r="P150" s="352"/>
      <c r="Q150" s="352"/>
      <c r="R150" s="352"/>
    </row>
    <row r="151" spans="2:18" s="347" customFormat="1" ht="35.1" customHeight="1" x14ac:dyDescent="0.25">
      <c r="B151" s="363"/>
      <c r="C151" s="440"/>
      <c r="D151" s="436"/>
      <c r="E151" s="461" t="e">
        <f>VLOOKUP(D151,PAÍSES!$A$2:$C$200,3,FALSE)</f>
        <v>#N/A</v>
      </c>
      <c r="F151" s="432"/>
      <c r="G151" s="364"/>
      <c r="H151" s="436"/>
      <c r="I151" s="358"/>
      <c r="J151" s="358"/>
      <c r="K151" s="362"/>
      <c r="L151" s="431"/>
      <c r="M151" s="358"/>
      <c r="N151" s="362"/>
      <c r="O151"/>
      <c r="P151" s="352"/>
      <c r="Q151" s="352"/>
      <c r="R151" s="352"/>
    </row>
    <row r="152" spans="2:18" s="347" customFormat="1" ht="35.1" customHeight="1" x14ac:dyDescent="0.25">
      <c r="B152" s="363"/>
      <c r="C152" s="440"/>
      <c r="D152" s="436"/>
      <c r="E152" s="461" t="e">
        <f>VLOOKUP(D152,PAÍSES!$A$2:$C$200,3,FALSE)</f>
        <v>#N/A</v>
      </c>
      <c r="F152" s="432"/>
      <c r="G152" s="364"/>
      <c r="H152" s="436"/>
      <c r="I152" s="358"/>
      <c r="J152" s="358"/>
      <c r="K152" s="362"/>
      <c r="L152" s="431"/>
      <c r="M152" s="358"/>
      <c r="N152" s="362"/>
      <c r="O152"/>
      <c r="P152" s="352"/>
      <c r="Q152" s="352"/>
      <c r="R152" s="352"/>
    </row>
    <row r="153" spans="2:18" s="347" customFormat="1" ht="35.1" customHeight="1" x14ac:dyDescent="0.25">
      <c r="B153" s="363"/>
      <c r="C153" s="440"/>
      <c r="D153" s="436"/>
      <c r="E153" s="461" t="e">
        <f>VLOOKUP(D153,PAÍSES!$A$2:$C$200,3,FALSE)</f>
        <v>#N/A</v>
      </c>
      <c r="F153" s="432"/>
      <c r="G153" s="364"/>
      <c r="H153" s="436"/>
      <c r="I153" s="358"/>
      <c r="J153" s="358"/>
      <c r="K153" s="362"/>
      <c r="L153" s="431"/>
      <c r="M153" s="358"/>
      <c r="N153" s="362"/>
      <c r="O153"/>
      <c r="P153" s="352"/>
      <c r="Q153" s="352"/>
      <c r="R153" s="352"/>
    </row>
    <row r="154" spans="2:18" s="347" customFormat="1" ht="35.1" customHeight="1" x14ac:dyDescent="0.25">
      <c r="B154" s="363"/>
      <c r="C154" s="440"/>
      <c r="D154" s="436"/>
      <c r="E154" s="461" t="e">
        <f>VLOOKUP(D154,PAÍSES!$A$2:$C$200,3,FALSE)</f>
        <v>#N/A</v>
      </c>
      <c r="F154" s="432"/>
      <c r="G154" s="364"/>
      <c r="H154" s="436"/>
      <c r="I154" s="358"/>
      <c r="J154" s="358"/>
      <c r="K154" s="362"/>
      <c r="L154" s="431"/>
      <c r="M154" s="358"/>
      <c r="N154" s="362"/>
      <c r="O154"/>
      <c r="P154" s="352"/>
      <c r="Q154" s="352"/>
      <c r="R154" s="352"/>
    </row>
    <row r="155" spans="2:18" s="347" customFormat="1" ht="35.1" customHeight="1" x14ac:dyDescent="0.25">
      <c r="B155" s="363"/>
      <c r="C155" s="440"/>
      <c r="D155" s="436"/>
      <c r="E155" s="461" t="e">
        <f>VLOOKUP(D155,PAÍSES!$A$2:$C$200,3,FALSE)</f>
        <v>#N/A</v>
      </c>
      <c r="F155" s="432"/>
      <c r="G155" s="364"/>
      <c r="H155" s="436"/>
      <c r="I155" s="358"/>
      <c r="J155" s="358"/>
      <c r="K155" s="362"/>
      <c r="L155" s="431"/>
      <c r="M155" s="358"/>
      <c r="N155" s="362"/>
      <c r="O155"/>
      <c r="P155" s="352"/>
      <c r="Q155" s="352"/>
      <c r="R155" s="352"/>
    </row>
    <row r="156" spans="2:18" s="347" customFormat="1" ht="35.1" customHeight="1" x14ac:dyDescent="0.25">
      <c r="B156" s="363"/>
      <c r="C156" s="440"/>
      <c r="D156" s="436"/>
      <c r="E156" s="461" t="e">
        <f>VLOOKUP(D156,PAÍSES!$A$2:$C$200,3,FALSE)</f>
        <v>#N/A</v>
      </c>
      <c r="F156" s="432"/>
      <c r="G156" s="364"/>
      <c r="H156" s="436"/>
      <c r="I156" s="358"/>
      <c r="J156" s="358"/>
      <c r="K156" s="362"/>
      <c r="L156" s="431"/>
      <c r="M156" s="358"/>
      <c r="N156" s="362"/>
      <c r="O156"/>
      <c r="P156" s="352"/>
      <c r="Q156" s="352"/>
      <c r="R156" s="352"/>
    </row>
    <row r="157" spans="2:18" s="347" customFormat="1" ht="35.1" customHeight="1" x14ac:dyDescent="0.25">
      <c r="B157" s="363"/>
      <c r="C157" s="440"/>
      <c r="D157" s="436"/>
      <c r="E157" s="461" t="e">
        <f>VLOOKUP(D157,PAÍSES!$A$2:$C$200,3,FALSE)</f>
        <v>#N/A</v>
      </c>
      <c r="F157" s="432"/>
      <c r="G157" s="364"/>
      <c r="H157" s="436"/>
      <c r="I157" s="358"/>
      <c r="J157" s="358"/>
      <c r="K157" s="362"/>
      <c r="L157" s="431"/>
      <c r="M157" s="358"/>
      <c r="N157" s="362"/>
      <c r="O157"/>
      <c r="P157" s="352"/>
      <c r="Q157" s="352"/>
      <c r="R157" s="352"/>
    </row>
    <row r="158" spans="2:18" s="347" customFormat="1" ht="35.1" customHeight="1" x14ac:dyDescent="0.25">
      <c r="B158" s="363"/>
      <c r="C158" s="440"/>
      <c r="D158" s="436"/>
      <c r="E158" s="461" t="e">
        <f>VLOOKUP(D158,PAÍSES!$A$2:$C$200,3,FALSE)</f>
        <v>#N/A</v>
      </c>
      <c r="F158" s="432"/>
      <c r="G158" s="364"/>
      <c r="H158" s="436"/>
      <c r="I158" s="358"/>
      <c r="J158" s="358"/>
      <c r="K158" s="362"/>
      <c r="L158" s="431"/>
      <c r="M158" s="358"/>
      <c r="N158" s="362"/>
      <c r="O158"/>
      <c r="P158" s="352"/>
      <c r="Q158" s="352"/>
      <c r="R158" s="352"/>
    </row>
    <row r="159" spans="2:18" s="347" customFormat="1" ht="35.1" customHeight="1" x14ac:dyDescent="0.25">
      <c r="B159" s="363"/>
      <c r="C159" s="440"/>
      <c r="D159" s="436"/>
      <c r="E159" s="461" t="e">
        <f>VLOOKUP(D159,PAÍSES!$A$2:$C$200,3,FALSE)</f>
        <v>#N/A</v>
      </c>
      <c r="F159" s="432"/>
      <c r="G159" s="364"/>
      <c r="H159" s="436"/>
      <c r="I159" s="358"/>
      <c r="J159" s="358"/>
      <c r="K159" s="362"/>
      <c r="L159" s="431"/>
      <c r="M159" s="358"/>
      <c r="N159" s="362"/>
      <c r="O159"/>
      <c r="P159" s="352"/>
      <c r="Q159" s="352"/>
      <c r="R159" s="352"/>
    </row>
    <row r="160" spans="2:18" s="347" customFormat="1" ht="35.1" customHeight="1" x14ac:dyDescent="0.25">
      <c r="B160" s="363"/>
      <c r="C160" s="440"/>
      <c r="D160" s="436"/>
      <c r="E160" s="461" t="e">
        <f>VLOOKUP(D160,PAÍSES!$A$2:$C$200,3,FALSE)</f>
        <v>#N/A</v>
      </c>
      <c r="F160" s="432"/>
      <c r="G160" s="364"/>
      <c r="H160" s="436"/>
      <c r="I160" s="358"/>
      <c r="J160" s="358"/>
      <c r="K160" s="362"/>
      <c r="L160" s="431"/>
      <c r="M160" s="358"/>
      <c r="N160" s="362"/>
      <c r="O160"/>
      <c r="P160" s="352"/>
      <c r="Q160" s="352"/>
      <c r="R160" s="352"/>
    </row>
    <row r="161" spans="2:18" s="347" customFormat="1" ht="35.1" customHeight="1" x14ac:dyDescent="0.25">
      <c r="B161" s="363"/>
      <c r="C161" s="440"/>
      <c r="D161" s="436"/>
      <c r="E161" s="461" t="e">
        <f>VLOOKUP(D161,PAÍSES!$A$2:$C$200,3,FALSE)</f>
        <v>#N/A</v>
      </c>
      <c r="F161" s="432"/>
      <c r="G161" s="364"/>
      <c r="H161" s="436"/>
      <c r="I161" s="358"/>
      <c r="J161" s="358"/>
      <c r="K161" s="362"/>
      <c r="L161" s="431"/>
      <c r="M161" s="358"/>
      <c r="N161" s="362"/>
      <c r="O161"/>
      <c r="P161" s="352"/>
      <c r="Q161" s="352"/>
      <c r="R161" s="352"/>
    </row>
    <row r="162" spans="2:18" s="347" customFormat="1" ht="35.1" customHeight="1" x14ac:dyDescent="0.25">
      <c r="B162" s="363"/>
      <c r="C162" s="440"/>
      <c r="D162" s="436"/>
      <c r="E162" s="461" t="e">
        <f>VLOOKUP(D162,PAÍSES!$A$2:$C$200,3,FALSE)</f>
        <v>#N/A</v>
      </c>
      <c r="F162" s="432"/>
      <c r="G162" s="364"/>
      <c r="H162" s="436"/>
      <c r="I162" s="358"/>
      <c r="J162" s="358"/>
      <c r="K162" s="362"/>
      <c r="L162" s="431"/>
      <c r="M162" s="358"/>
      <c r="N162" s="362"/>
      <c r="O162"/>
      <c r="P162" s="352"/>
      <c r="Q162" s="352"/>
      <c r="R162" s="352"/>
    </row>
    <row r="163" spans="2:18" s="347" customFormat="1" ht="35.1" customHeight="1" x14ac:dyDescent="0.25">
      <c r="B163" s="363"/>
      <c r="C163" s="440"/>
      <c r="D163" s="436"/>
      <c r="E163" s="461" t="e">
        <f>VLOOKUP(D163,PAÍSES!$A$2:$C$200,3,FALSE)</f>
        <v>#N/A</v>
      </c>
      <c r="F163" s="432"/>
      <c r="G163" s="364"/>
      <c r="H163" s="436"/>
      <c r="I163" s="358"/>
      <c r="J163" s="358"/>
      <c r="K163" s="362"/>
      <c r="L163" s="431"/>
      <c r="M163" s="358"/>
      <c r="N163" s="362"/>
      <c r="O163"/>
      <c r="P163" s="352"/>
      <c r="Q163" s="352"/>
      <c r="R163" s="352"/>
    </row>
    <row r="164" spans="2:18" s="347" customFormat="1" ht="35.1" customHeight="1" x14ac:dyDescent="0.25">
      <c r="B164" s="363"/>
      <c r="C164" s="440"/>
      <c r="D164" s="436"/>
      <c r="E164" s="461" t="e">
        <f>VLOOKUP(D164,PAÍSES!$A$2:$C$200,3,FALSE)</f>
        <v>#N/A</v>
      </c>
      <c r="F164" s="432"/>
      <c r="G164" s="364"/>
      <c r="H164" s="436"/>
      <c r="I164" s="358"/>
      <c r="J164" s="358"/>
      <c r="K164" s="362"/>
      <c r="L164" s="431"/>
      <c r="M164" s="358"/>
      <c r="N164" s="362"/>
      <c r="O164"/>
      <c r="P164" s="352"/>
      <c r="Q164" s="352"/>
      <c r="R164" s="352"/>
    </row>
    <row r="165" spans="2:18" s="347" customFormat="1" ht="35.1" customHeight="1" x14ac:dyDescent="0.25">
      <c r="B165" s="363"/>
      <c r="C165" s="440"/>
      <c r="D165" s="436"/>
      <c r="E165" s="461" t="e">
        <f>VLOOKUP(D165,PAÍSES!$A$2:$C$200,3,FALSE)</f>
        <v>#N/A</v>
      </c>
      <c r="F165" s="432"/>
      <c r="G165" s="364"/>
      <c r="H165" s="436"/>
      <c r="I165" s="358"/>
      <c r="J165" s="358"/>
      <c r="K165" s="362"/>
      <c r="L165" s="431"/>
      <c r="M165" s="358"/>
      <c r="N165" s="362"/>
      <c r="O165"/>
      <c r="P165" s="352"/>
      <c r="Q165" s="352"/>
      <c r="R165" s="352"/>
    </row>
    <row r="166" spans="2:18" s="347" customFormat="1" ht="35.1" customHeight="1" x14ac:dyDescent="0.25">
      <c r="B166" s="363"/>
      <c r="C166" s="440"/>
      <c r="D166" s="436"/>
      <c r="E166" s="461" t="e">
        <f>VLOOKUP(D166,PAÍSES!$A$2:$C$200,3,FALSE)</f>
        <v>#N/A</v>
      </c>
      <c r="F166" s="432"/>
      <c r="G166" s="364"/>
      <c r="H166" s="436"/>
      <c r="I166" s="358"/>
      <c r="J166" s="358"/>
      <c r="K166" s="362"/>
      <c r="L166" s="431"/>
      <c r="M166" s="358"/>
      <c r="N166" s="362"/>
      <c r="O166"/>
      <c r="P166" s="352"/>
      <c r="Q166" s="352"/>
      <c r="R166" s="352"/>
    </row>
    <row r="167" spans="2:18" s="347" customFormat="1" ht="35.1" customHeight="1" x14ac:dyDescent="0.25">
      <c r="B167" s="363"/>
      <c r="C167" s="440"/>
      <c r="D167" s="436"/>
      <c r="E167" s="461" t="e">
        <f>VLOOKUP(D167,PAÍSES!$A$2:$C$200,3,FALSE)</f>
        <v>#N/A</v>
      </c>
      <c r="F167" s="432"/>
      <c r="G167" s="364"/>
      <c r="H167" s="436"/>
      <c r="I167" s="358"/>
      <c r="J167" s="358"/>
      <c r="K167" s="362"/>
      <c r="L167" s="431"/>
      <c r="M167" s="358"/>
      <c r="N167" s="362"/>
      <c r="O167"/>
      <c r="P167" s="352"/>
      <c r="Q167" s="352"/>
      <c r="R167" s="352"/>
    </row>
    <row r="168" spans="2:18" s="347" customFormat="1" ht="35.1" customHeight="1" x14ac:dyDescent="0.25">
      <c r="B168" s="363"/>
      <c r="C168" s="440"/>
      <c r="D168" s="436"/>
      <c r="E168" s="461" t="e">
        <f>VLOOKUP(D168,PAÍSES!$A$2:$C$200,3,FALSE)</f>
        <v>#N/A</v>
      </c>
      <c r="F168" s="432"/>
      <c r="G168" s="364"/>
      <c r="H168" s="436"/>
      <c r="I168" s="358"/>
      <c r="J168" s="358"/>
      <c r="K168" s="362"/>
      <c r="L168" s="431"/>
      <c r="M168" s="358"/>
      <c r="N168" s="362"/>
      <c r="O168"/>
      <c r="P168" s="352"/>
      <c r="Q168" s="352"/>
      <c r="R168" s="352"/>
    </row>
    <row r="169" spans="2:18" s="347" customFormat="1" ht="35.1" customHeight="1" x14ac:dyDescent="0.25">
      <c r="B169" s="363"/>
      <c r="C169" s="440"/>
      <c r="D169" s="436"/>
      <c r="E169" s="461" t="e">
        <f>VLOOKUP(D169,PAÍSES!$A$2:$C$200,3,FALSE)</f>
        <v>#N/A</v>
      </c>
      <c r="F169" s="432"/>
      <c r="G169" s="364"/>
      <c r="H169" s="436"/>
      <c r="I169" s="358"/>
      <c r="J169" s="358"/>
      <c r="K169" s="362"/>
      <c r="L169" s="431"/>
      <c r="M169" s="358"/>
      <c r="N169" s="362"/>
      <c r="O169"/>
      <c r="P169" s="352"/>
      <c r="Q169" s="352"/>
      <c r="R169" s="352"/>
    </row>
    <row r="170" spans="2:18" s="347" customFormat="1" ht="35.1" customHeight="1" x14ac:dyDescent="0.25">
      <c r="B170" s="363"/>
      <c r="C170" s="440"/>
      <c r="D170" s="436"/>
      <c r="E170" s="461" t="e">
        <f>VLOOKUP(D170,PAÍSES!$A$2:$C$200,3,FALSE)</f>
        <v>#N/A</v>
      </c>
      <c r="F170" s="432"/>
      <c r="G170" s="364"/>
      <c r="H170" s="436"/>
      <c r="I170" s="358"/>
      <c r="J170" s="358"/>
      <c r="K170" s="362"/>
      <c r="L170" s="431"/>
      <c r="M170" s="358"/>
      <c r="N170" s="362"/>
      <c r="O170"/>
      <c r="P170" s="352"/>
      <c r="Q170" s="352"/>
      <c r="R170" s="352"/>
    </row>
    <row r="171" spans="2:18" s="347" customFormat="1" ht="35.1" customHeight="1" x14ac:dyDescent="0.25">
      <c r="B171" s="363"/>
      <c r="C171" s="440"/>
      <c r="D171" s="436"/>
      <c r="E171" s="461" t="e">
        <f>VLOOKUP(D171,PAÍSES!$A$2:$C$200,3,FALSE)</f>
        <v>#N/A</v>
      </c>
      <c r="F171" s="432"/>
      <c r="G171" s="364"/>
      <c r="H171" s="436"/>
      <c r="I171" s="358"/>
      <c r="J171" s="358"/>
      <c r="K171" s="362"/>
      <c r="L171" s="431"/>
      <c r="M171" s="358"/>
      <c r="N171" s="362"/>
      <c r="O171"/>
      <c r="P171" s="352"/>
      <c r="Q171" s="352"/>
      <c r="R171" s="352"/>
    </row>
    <row r="172" spans="2:18" s="347" customFormat="1" ht="35.1" customHeight="1" x14ac:dyDescent="0.25">
      <c r="B172" s="363"/>
      <c r="C172" s="440"/>
      <c r="D172" s="436"/>
      <c r="E172" s="461" t="e">
        <f>VLOOKUP(D172,PAÍSES!$A$2:$C$200,3,FALSE)</f>
        <v>#N/A</v>
      </c>
      <c r="F172" s="432"/>
      <c r="G172" s="364"/>
      <c r="H172" s="436"/>
      <c r="I172" s="358"/>
      <c r="J172" s="358"/>
      <c r="K172" s="362"/>
      <c r="L172" s="431"/>
      <c r="M172" s="358"/>
      <c r="N172" s="362"/>
      <c r="O172"/>
      <c r="P172" s="352"/>
      <c r="Q172" s="352"/>
      <c r="R172" s="352"/>
    </row>
    <row r="173" spans="2:18" s="347" customFormat="1" ht="35.1" customHeight="1" x14ac:dyDescent="0.25">
      <c r="B173" s="363"/>
      <c r="C173" s="440"/>
      <c r="D173" s="436"/>
      <c r="E173" s="461" t="e">
        <f>VLOOKUP(D173,PAÍSES!$A$2:$C$200,3,FALSE)</f>
        <v>#N/A</v>
      </c>
      <c r="F173" s="432"/>
      <c r="G173" s="364"/>
      <c r="H173" s="436"/>
      <c r="I173" s="358"/>
      <c r="J173" s="358"/>
      <c r="K173" s="362"/>
      <c r="L173" s="431"/>
      <c r="M173" s="358"/>
      <c r="N173" s="362"/>
      <c r="O173"/>
      <c r="P173" s="352"/>
      <c r="Q173" s="352"/>
      <c r="R173" s="352"/>
    </row>
    <row r="174" spans="2:18" s="347" customFormat="1" ht="35.1" customHeight="1" x14ac:dyDescent="0.25">
      <c r="B174" s="363"/>
      <c r="C174" s="440"/>
      <c r="D174" s="436"/>
      <c r="E174" s="461" t="e">
        <f>VLOOKUP(D174,PAÍSES!$A$2:$C$200,3,FALSE)</f>
        <v>#N/A</v>
      </c>
      <c r="F174" s="432"/>
      <c r="G174" s="364"/>
      <c r="H174" s="436"/>
      <c r="I174" s="358"/>
      <c r="J174" s="358"/>
      <c r="K174" s="362"/>
      <c r="L174" s="431"/>
      <c r="M174" s="358"/>
      <c r="N174" s="362"/>
      <c r="O174"/>
      <c r="P174" s="352"/>
      <c r="Q174" s="352"/>
      <c r="R174" s="352"/>
    </row>
    <row r="175" spans="2:18" s="347" customFormat="1" ht="35.1" customHeight="1" x14ac:dyDescent="0.25">
      <c r="B175" s="363"/>
      <c r="C175" s="440"/>
      <c r="D175" s="436"/>
      <c r="E175" s="461" t="e">
        <f>VLOOKUP(D175,PAÍSES!$A$2:$C$200,3,FALSE)</f>
        <v>#N/A</v>
      </c>
      <c r="F175" s="432"/>
      <c r="G175" s="364"/>
      <c r="H175" s="436"/>
      <c r="I175" s="358"/>
      <c r="J175" s="358"/>
      <c r="K175" s="362"/>
      <c r="L175" s="431"/>
      <c r="M175" s="358"/>
      <c r="N175" s="362"/>
      <c r="O175"/>
      <c r="P175" s="352"/>
      <c r="Q175" s="352"/>
      <c r="R175" s="352"/>
    </row>
    <row r="176" spans="2:18" s="347" customFormat="1" ht="35.1" customHeight="1" x14ac:dyDescent="0.25">
      <c r="B176" s="363"/>
      <c r="C176" s="440"/>
      <c r="D176" s="436"/>
      <c r="E176" s="461" t="e">
        <f>VLOOKUP(D176,PAÍSES!$A$2:$C$200,3,FALSE)</f>
        <v>#N/A</v>
      </c>
      <c r="F176" s="432"/>
      <c r="G176" s="364"/>
      <c r="H176" s="436"/>
      <c r="I176" s="358"/>
      <c r="J176" s="358"/>
      <c r="K176" s="362"/>
      <c r="L176" s="431"/>
      <c r="M176" s="358"/>
      <c r="N176" s="362"/>
      <c r="O176"/>
      <c r="P176" s="352"/>
      <c r="Q176" s="352"/>
      <c r="R176" s="352"/>
    </row>
    <row r="177" spans="2:18" s="347" customFormat="1" ht="35.1" customHeight="1" x14ac:dyDescent="0.25">
      <c r="B177" s="363"/>
      <c r="C177" s="440"/>
      <c r="D177" s="436"/>
      <c r="E177" s="461" t="e">
        <f>VLOOKUP(D177,PAÍSES!$A$2:$C$200,3,FALSE)</f>
        <v>#N/A</v>
      </c>
      <c r="F177" s="432"/>
      <c r="G177" s="364"/>
      <c r="H177" s="436"/>
      <c r="I177" s="358"/>
      <c r="J177" s="358"/>
      <c r="K177" s="362"/>
      <c r="L177" s="431"/>
      <c r="M177" s="358"/>
      <c r="N177" s="362"/>
      <c r="O177"/>
      <c r="P177" s="352"/>
      <c r="Q177" s="352"/>
      <c r="R177" s="352"/>
    </row>
    <row r="178" spans="2:18" s="347" customFormat="1" ht="35.1" customHeight="1" x14ac:dyDescent="0.25">
      <c r="B178" s="363"/>
      <c r="C178" s="440"/>
      <c r="D178" s="436"/>
      <c r="E178" s="461" t="e">
        <f>VLOOKUP(D178,PAÍSES!$A$2:$C$200,3,FALSE)</f>
        <v>#N/A</v>
      </c>
      <c r="F178" s="432"/>
      <c r="G178" s="364"/>
      <c r="H178" s="436"/>
      <c r="I178" s="358"/>
      <c r="J178" s="358"/>
      <c r="K178" s="362"/>
      <c r="L178" s="431"/>
      <c r="M178" s="358"/>
      <c r="N178" s="362"/>
      <c r="O178"/>
      <c r="P178" s="352"/>
      <c r="Q178" s="352"/>
      <c r="R178" s="352"/>
    </row>
    <row r="179" spans="2:18" s="347" customFormat="1" ht="35.1" customHeight="1" x14ac:dyDescent="0.25">
      <c r="B179" s="363"/>
      <c r="C179" s="440"/>
      <c r="D179" s="436"/>
      <c r="E179" s="461" t="e">
        <f>VLOOKUP(D179,PAÍSES!$A$2:$C$200,3,FALSE)</f>
        <v>#N/A</v>
      </c>
      <c r="F179" s="432"/>
      <c r="G179" s="364"/>
      <c r="H179" s="436"/>
      <c r="I179" s="358"/>
      <c r="J179" s="358"/>
      <c r="K179" s="362"/>
      <c r="L179" s="431"/>
      <c r="M179" s="358"/>
      <c r="N179" s="362"/>
      <c r="O179"/>
      <c r="P179" s="352"/>
      <c r="Q179" s="352"/>
      <c r="R179" s="352"/>
    </row>
    <row r="180" spans="2:18" s="347" customFormat="1" ht="35.1" customHeight="1" x14ac:dyDescent="0.25">
      <c r="B180" s="363"/>
      <c r="C180" s="440"/>
      <c r="D180" s="436"/>
      <c r="E180" s="461" t="e">
        <f>VLOOKUP(D180,PAÍSES!$A$2:$C$200,3,FALSE)</f>
        <v>#N/A</v>
      </c>
      <c r="F180" s="432"/>
      <c r="G180" s="364"/>
      <c r="H180" s="436"/>
      <c r="I180" s="358"/>
      <c r="J180" s="358"/>
      <c r="K180" s="362"/>
      <c r="L180" s="431"/>
      <c r="M180" s="358"/>
      <c r="N180" s="362"/>
      <c r="O180"/>
      <c r="P180" s="352"/>
      <c r="Q180" s="352"/>
      <c r="R180" s="352"/>
    </row>
    <row r="181" spans="2:18" s="347" customFormat="1" ht="35.1" customHeight="1" x14ac:dyDescent="0.25">
      <c r="B181" s="363"/>
      <c r="C181" s="440"/>
      <c r="D181" s="436"/>
      <c r="E181" s="461" t="e">
        <f>VLOOKUP(D181,PAÍSES!$A$2:$C$200,3,FALSE)</f>
        <v>#N/A</v>
      </c>
      <c r="F181" s="432"/>
      <c r="G181" s="364"/>
      <c r="H181" s="436"/>
      <c r="I181" s="358"/>
      <c r="J181" s="358"/>
      <c r="K181" s="362"/>
      <c r="L181" s="431"/>
      <c r="M181" s="358"/>
      <c r="N181" s="362"/>
      <c r="O181"/>
      <c r="P181" s="352"/>
      <c r="Q181" s="352"/>
      <c r="R181" s="352"/>
    </row>
    <row r="182" spans="2:18" s="347" customFormat="1" ht="35.1" customHeight="1" x14ac:dyDescent="0.25">
      <c r="B182" s="363"/>
      <c r="C182" s="440"/>
      <c r="D182" s="436"/>
      <c r="E182" s="461" t="e">
        <f>VLOOKUP(D182,PAÍSES!$A$2:$C$200,3,FALSE)</f>
        <v>#N/A</v>
      </c>
      <c r="F182" s="432"/>
      <c r="G182" s="364"/>
      <c r="H182" s="436"/>
      <c r="I182" s="358"/>
      <c r="J182" s="358"/>
      <c r="K182" s="362"/>
      <c r="L182" s="431"/>
      <c r="M182" s="358"/>
      <c r="N182" s="362"/>
      <c r="O182"/>
      <c r="P182" s="352"/>
      <c r="Q182" s="352"/>
      <c r="R182" s="352"/>
    </row>
    <row r="183" spans="2:18" s="347" customFormat="1" ht="35.1" customHeight="1" x14ac:dyDescent="0.25">
      <c r="B183" s="363"/>
      <c r="C183" s="440"/>
      <c r="D183" s="436"/>
      <c r="E183" s="461" t="e">
        <f>VLOOKUP(D183,PAÍSES!$A$2:$C$200,3,FALSE)</f>
        <v>#N/A</v>
      </c>
      <c r="F183" s="432"/>
      <c r="G183" s="364"/>
      <c r="H183" s="436"/>
      <c r="I183" s="358"/>
      <c r="J183" s="358"/>
      <c r="K183" s="362"/>
      <c r="L183" s="431"/>
      <c r="M183" s="358"/>
      <c r="N183" s="362"/>
      <c r="O183"/>
      <c r="P183" s="352"/>
      <c r="Q183" s="352"/>
      <c r="R183" s="352"/>
    </row>
    <row r="184" spans="2:18" s="347" customFormat="1" ht="35.1" customHeight="1" x14ac:dyDescent="0.25">
      <c r="B184" s="363"/>
      <c r="C184" s="440"/>
      <c r="D184" s="436"/>
      <c r="E184" s="461" t="e">
        <f>VLOOKUP(D184,PAÍSES!$A$2:$C$200,3,FALSE)</f>
        <v>#N/A</v>
      </c>
      <c r="F184" s="432"/>
      <c r="G184" s="364"/>
      <c r="H184" s="436"/>
      <c r="I184" s="358"/>
      <c r="J184" s="358"/>
      <c r="K184" s="362"/>
      <c r="L184" s="431"/>
      <c r="M184" s="358"/>
      <c r="N184" s="362"/>
      <c r="O184"/>
      <c r="P184" s="352"/>
      <c r="Q184" s="352"/>
      <c r="R184" s="352"/>
    </row>
    <row r="185" spans="2:18" s="347" customFormat="1" ht="35.1" customHeight="1" x14ac:dyDescent="0.25">
      <c r="B185" s="363"/>
      <c r="C185" s="440"/>
      <c r="D185" s="436"/>
      <c r="E185" s="461" t="e">
        <f>VLOOKUP(D185,PAÍSES!$A$2:$C$200,3,FALSE)</f>
        <v>#N/A</v>
      </c>
      <c r="F185" s="432"/>
      <c r="G185" s="364"/>
      <c r="H185" s="436"/>
      <c r="I185" s="358"/>
      <c r="J185" s="358"/>
      <c r="K185" s="362"/>
      <c r="L185" s="431"/>
      <c r="M185" s="358"/>
      <c r="N185" s="362"/>
      <c r="O185"/>
      <c r="P185" s="352"/>
      <c r="Q185" s="352"/>
      <c r="R185" s="352"/>
    </row>
    <row r="186" spans="2:18" s="347" customFormat="1" ht="35.1" customHeight="1" x14ac:dyDescent="0.25">
      <c r="B186" s="363"/>
      <c r="C186" s="440"/>
      <c r="D186" s="436"/>
      <c r="E186" s="461" t="e">
        <f>VLOOKUP(D186,PAÍSES!$A$2:$C$200,3,FALSE)</f>
        <v>#N/A</v>
      </c>
      <c r="F186" s="432"/>
      <c r="G186" s="364"/>
      <c r="H186" s="436"/>
      <c r="I186" s="358"/>
      <c r="J186" s="358"/>
      <c r="K186" s="362"/>
      <c r="L186" s="431"/>
      <c r="M186" s="358"/>
      <c r="N186" s="362"/>
      <c r="O186"/>
      <c r="P186" s="352"/>
      <c r="Q186" s="352"/>
      <c r="R186" s="352"/>
    </row>
    <row r="187" spans="2:18" s="347" customFormat="1" ht="35.1" customHeight="1" x14ac:dyDescent="0.25">
      <c r="B187" s="363"/>
      <c r="C187" s="440"/>
      <c r="D187" s="436"/>
      <c r="E187" s="461" t="e">
        <f>VLOOKUP(D187,PAÍSES!$A$2:$C$200,3,FALSE)</f>
        <v>#N/A</v>
      </c>
      <c r="F187" s="432"/>
      <c r="G187" s="364"/>
      <c r="H187" s="436"/>
      <c r="I187" s="358"/>
      <c r="J187" s="358"/>
      <c r="K187" s="362"/>
      <c r="L187" s="431"/>
      <c r="M187" s="358"/>
      <c r="N187" s="362"/>
      <c r="O187"/>
      <c r="P187" s="352"/>
      <c r="Q187" s="352"/>
      <c r="R187" s="352"/>
    </row>
    <row r="188" spans="2:18" s="347" customFormat="1" ht="35.1" customHeight="1" x14ac:dyDescent="0.25">
      <c r="B188" s="363"/>
      <c r="C188" s="440"/>
      <c r="D188" s="436"/>
      <c r="E188" s="461" t="e">
        <f>VLOOKUP(D188,PAÍSES!$A$2:$C$200,3,FALSE)</f>
        <v>#N/A</v>
      </c>
      <c r="F188" s="432"/>
      <c r="G188" s="364"/>
      <c r="H188" s="436"/>
      <c r="I188" s="358"/>
      <c r="J188" s="358"/>
      <c r="K188" s="362"/>
      <c r="L188" s="431"/>
      <c r="M188" s="358"/>
      <c r="N188" s="362"/>
      <c r="O188"/>
      <c r="P188" s="352"/>
      <c r="Q188" s="352"/>
      <c r="R188" s="352"/>
    </row>
    <row r="189" spans="2:18" s="347" customFormat="1" ht="35.1" customHeight="1" x14ac:dyDescent="0.25">
      <c r="B189" s="363"/>
      <c r="C189" s="440"/>
      <c r="D189" s="436"/>
      <c r="E189" s="461" t="e">
        <f>VLOOKUP(D189,PAÍSES!$A$2:$C$200,3,FALSE)</f>
        <v>#N/A</v>
      </c>
      <c r="F189" s="432"/>
      <c r="G189" s="364"/>
      <c r="H189" s="436"/>
      <c r="I189" s="358"/>
      <c r="J189" s="358"/>
      <c r="K189" s="362"/>
      <c r="L189" s="431"/>
      <c r="M189" s="358"/>
      <c r="N189" s="362"/>
      <c r="O189"/>
      <c r="P189" s="352"/>
      <c r="Q189" s="352"/>
      <c r="R189" s="352"/>
    </row>
    <row r="190" spans="2:18" s="347" customFormat="1" ht="35.1" customHeight="1" x14ac:dyDescent="0.25">
      <c r="B190" s="363"/>
      <c r="C190" s="440"/>
      <c r="D190" s="436"/>
      <c r="E190" s="461" t="e">
        <f>VLOOKUP(D190,PAÍSES!$A$2:$C$200,3,FALSE)</f>
        <v>#N/A</v>
      </c>
      <c r="F190" s="432"/>
      <c r="G190" s="364"/>
      <c r="H190" s="436"/>
      <c r="I190" s="358"/>
      <c r="J190" s="358"/>
      <c r="K190" s="362"/>
      <c r="L190" s="431"/>
      <c r="M190" s="358"/>
      <c r="N190" s="362"/>
      <c r="O190"/>
      <c r="P190" s="352"/>
      <c r="Q190" s="352"/>
      <c r="R190" s="352"/>
    </row>
    <row r="191" spans="2:18" s="347" customFormat="1" ht="35.1" customHeight="1" x14ac:dyDescent="0.25">
      <c r="B191" s="363"/>
      <c r="C191" s="440"/>
      <c r="D191" s="436"/>
      <c r="E191" s="461" t="e">
        <f>VLOOKUP(D191,PAÍSES!$A$2:$C$200,3,FALSE)</f>
        <v>#N/A</v>
      </c>
      <c r="F191" s="432"/>
      <c r="G191" s="364"/>
      <c r="H191" s="436"/>
      <c r="I191" s="358"/>
      <c r="J191" s="358"/>
      <c r="K191" s="362"/>
      <c r="L191" s="431"/>
      <c r="M191" s="358"/>
      <c r="N191" s="362"/>
      <c r="O191"/>
      <c r="P191" s="352"/>
      <c r="Q191" s="352"/>
      <c r="R191" s="352"/>
    </row>
    <row r="192" spans="2:18" s="347" customFormat="1" ht="35.1" customHeight="1" x14ac:dyDescent="0.25">
      <c r="B192" s="363"/>
      <c r="C192" s="440"/>
      <c r="D192" s="436"/>
      <c r="E192" s="461" t="e">
        <f>VLOOKUP(D192,PAÍSES!$A$2:$C$200,3,FALSE)</f>
        <v>#N/A</v>
      </c>
      <c r="F192" s="432"/>
      <c r="G192" s="364"/>
      <c r="H192" s="436"/>
      <c r="I192" s="358"/>
      <c r="J192" s="358"/>
      <c r="K192" s="362"/>
      <c r="L192" s="431"/>
      <c r="M192" s="358"/>
      <c r="N192" s="362"/>
      <c r="O192"/>
      <c r="P192" s="352"/>
      <c r="Q192" s="352"/>
      <c r="R192" s="352"/>
    </row>
    <row r="193" spans="2:18" s="347" customFormat="1" ht="35.1" customHeight="1" x14ac:dyDescent="0.25">
      <c r="B193" s="363"/>
      <c r="C193" s="440"/>
      <c r="D193" s="436"/>
      <c r="E193" s="461" t="e">
        <f>VLOOKUP(D193,PAÍSES!$A$2:$C$200,3,FALSE)</f>
        <v>#N/A</v>
      </c>
      <c r="F193" s="432"/>
      <c r="G193" s="364"/>
      <c r="H193" s="436"/>
      <c r="I193" s="358"/>
      <c r="J193" s="358"/>
      <c r="K193" s="362"/>
      <c r="L193" s="431"/>
      <c r="M193" s="358"/>
      <c r="N193" s="362"/>
      <c r="O193"/>
      <c r="P193" s="352"/>
      <c r="Q193" s="352"/>
      <c r="R193" s="352"/>
    </row>
    <row r="194" spans="2:18" s="347" customFormat="1" ht="35.1" customHeight="1" x14ac:dyDescent="0.25">
      <c r="B194" s="363"/>
      <c r="C194" s="440"/>
      <c r="D194" s="436"/>
      <c r="E194" s="461" t="e">
        <f>VLOOKUP(D194,PAÍSES!$A$2:$C$200,3,FALSE)</f>
        <v>#N/A</v>
      </c>
      <c r="F194" s="432"/>
      <c r="G194" s="364"/>
      <c r="H194" s="436"/>
      <c r="I194" s="358"/>
      <c r="J194" s="358"/>
      <c r="K194" s="362"/>
      <c r="L194" s="431"/>
      <c r="M194" s="358"/>
      <c r="N194" s="362"/>
      <c r="O194"/>
      <c r="P194" s="352"/>
      <c r="Q194" s="352"/>
      <c r="R194" s="352"/>
    </row>
    <row r="195" spans="2:18" s="347" customFormat="1" ht="35.1" customHeight="1" x14ac:dyDescent="0.25">
      <c r="B195" s="363"/>
      <c r="C195" s="440"/>
      <c r="D195" s="436"/>
      <c r="E195" s="461" t="e">
        <f>VLOOKUP(D195,PAÍSES!$A$2:$C$200,3,FALSE)</f>
        <v>#N/A</v>
      </c>
      <c r="F195" s="432"/>
      <c r="G195" s="364"/>
      <c r="H195" s="436"/>
      <c r="I195" s="358"/>
      <c r="J195" s="358"/>
      <c r="K195" s="362"/>
      <c r="L195" s="431"/>
      <c r="M195" s="358"/>
      <c r="N195" s="362"/>
      <c r="O195"/>
      <c r="P195" s="352"/>
      <c r="Q195" s="352"/>
      <c r="R195" s="352"/>
    </row>
    <row r="196" spans="2:18" s="347" customFormat="1" ht="35.1" customHeight="1" x14ac:dyDescent="0.25">
      <c r="B196" s="363"/>
      <c r="C196" s="440"/>
      <c r="D196" s="436"/>
      <c r="E196" s="461" t="e">
        <f>VLOOKUP(D196,PAÍSES!$A$2:$C$200,3,FALSE)</f>
        <v>#N/A</v>
      </c>
      <c r="F196" s="432"/>
      <c r="G196" s="364"/>
      <c r="H196" s="436"/>
      <c r="I196" s="358"/>
      <c r="J196" s="358"/>
      <c r="K196" s="362"/>
      <c r="L196" s="431"/>
      <c r="M196" s="358"/>
      <c r="N196" s="362"/>
      <c r="O196"/>
      <c r="P196" s="352"/>
      <c r="Q196" s="352"/>
      <c r="R196" s="352"/>
    </row>
    <row r="197" spans="2:18" s="347" customFormat="1" ht="35.1" customHeight="1" x14ac:dyDescent="0.25">
      <c r="B197" s="363"/>
      <c r="C197" s="440"/>
      <c r="D197" s="436"/>
      <c r="E197" s="461" t="e">
        <f>VLOOKUP(D197,PAÍSES!$A$2:$C$200,3,FALSE)</f>
        <v>#N/A</v>
      </c>
      <c r="F197" s="432"/>
      <c r="G197" s="364"/>
      <c r="H197" s="436"/>
      <c r="I197" s="358"/>
      <c r="J197" s="358"/>
      <c r="K197" s="362"/>
      <c r="L197" s="431"/>
      <c r="M197" s="358"/>
      <c r="N197" s="362"/>
      <c r="O197"/>
      <c r="P197" s="352"/>
      <c r="Q197" s="352"/>
      <c r="R197" s="352"/>
    </row>
    <row r="198" spans="2:18" s="347" customFormat="1" ht="35.1" customHeight="1" x14ac:dyDescent="0.25">
      <c r="B198" s="363"/>
      <c r="C198" s="440"/>
      <c r="D198" s="436"/>
      <c r="E198" s="461" t="e">
        <f>VLOOKUP(D198,PAÍSES!$A$2:$C$200,3,FALSE)</f>
        <v>#N/A</v>
      </c>
      <c r="F198" s="432"/>
      <c r="G198" s="364"/>
      <c r="H198" s="436"/>
      <c r="I198" s="358"/>
      <c r="J198" s="358"/>
      <c r="K198" s="362"/>
      <c r="L198" s="431"/>
      <c r="M198" s="358"/>
      <c r="N198" s="362"/>
      <c r="O198"/>
      <c r="P198" s="352"/>
      <c r="Q198" s="352"/>
      <c r="R198" s="352"/>
    </row>
    <row r="199" spans="2:18" s="347" customFormat="1" ht="35.1" customHeight="1" x14ac:dyDescent="0.25">
      <c r="B199" s="363"/>
      <c r="C199" s="440"/>
      <c r="D199" s="436"/>
      <c r="E199" s="461" t="e">
        <f>VLOOKUP(D199,PAÍSES!$A$2:$C$200,3,FALSE)</f>
        <v>#N/A</v>
      </c>
      <c r="F199" s="432"/>
      <c r="G199" s="364"/>
      <c r="H199" s="436"/>
      <c r="I199" s="358"/>
      <c r="J199" s="358"/>
      <c r="K199" s="362"/>
      <c r="L199" s="431"/>
      <c r="M199" s="358"/>
      <c r="N199" s="362"/>
      <c r="O199"/>
      <c r="P199" s="352"/>
      <c r="Q199" s="352"/>
      <c r="R199" s="352"/>
    </row>
    <row r="200" spans="2:18" s="347" customFormat="1" ht="35.1" customHeight="1" x14ac:dyDescent="0.25">
      <c r="B200" s="363"/>
      <c r="C200" s="440"/>
      <c r="D200" s="436"/>
      <c r="E200" s="461" t="e">
        <f>VLOOKUP(D200,PAÍSES!$A$2:$C$200,3,FALSE)</f>
        <v>#N/A</v>
      </c>
      <c r="F200" s="432"/>
      <c r="G200" s="364"/>
      <c r="H200" s="436"/>
      <c r="I200" s="358"/>
      <c r="J200" s="358"/>
      <c r="K200" s="362"/>
      <c r="L200" s="431"/>
      <c r="M200" s="358"/>
      <c r="N200" s="362"/>
      <c r="O200"/>
      <c r="P200" s="352"/>
      <c r="Q200" s="352"/>
      <c r="R200" s="352"/>
    </row>
    <row r="201" spans="2:18" s="347" customFormat="1" ht="35.1" customHeight="1" x14ac:dyDescent="0.25">
      <c r="B201" s="363"/>
      <c r="C201" s="440"/>
      <c r="D201" s="436"/>
      <c r="E201" s="461" t="e">
        <f>VLOOKUP(D201,PAÍSES!$A$2:$C$200,3,FALSE)</f>
        <v>#N/A</v>
      </c>
      <c r="F201" s="432"/>
      <c r="G201" s="364"/>
      <c r="H201" s="436"/>
      <c r="I201" s="358"/>
      <c r="J201" s="358"/>
      <c r="K201" s="362"/>
      <c r="L201" s="431"/>
      <c r="M201" s="358"/>
      <c r="N201" s="362"/>
      <c r="O201"/>
      <c r="P201" s="352"/>
      <c r="Q201" s="352"/>
      <c r="R201" s="352"/>
    </row>
    <row r="202" spans="2:18" s="347" customFormat="1" ht="35.1" customHeight="1" x14ac:dyDescent="0.25">
      <c r="B202" s="363"/>
      <c r="C202" s="440"/>
      <c r="D202" s="436"/>
      <c r="E202" s="461" t="e">
        <f>VLOOKUP(D202,PAÍSES!$A$2:$C$200,3,FALSE)</f>
        <v>#N/A</v>
      </c>
      <c r="F202" s="432"/>
      <c r="G202" s="364"/>
      <c r="H202" s="436"/>
      <c r="I202" s="358"/>
      <c r="J202" s="358"/>
      <c r="K202" s="362"/>
      <c r="L202" s="431"/>
      <c r="M202" s="358"/>
      <c r="N202" s="362"/>
      <c r="O202"/>
      <c r="P202" s="352"/>
      <c r="Q202" s="352"/>
      <c r="R202" s="352"/>
    </row>
    <row r="203" spans="2:18" s="347" customFormat="1" ht="35.1" customHeight="1" x14ac:dyDescent="0.25">
      <c r="B203" s="363"/>
      <c r="C203" s="440"/>
      <c r="D203" s="436"/>
      <c r="E203" s="461" t="e">
        <f>VLOOKUP(D203,PAÍSES!$A$2:$C$200,3,FALSE)</f>
        <v>#N/A</v>
      </c>
      <c r="F203" s="432"/>
      <c r="G203" s="364"/>
      <c r="H203" s="436"/>
      <c r="I203" s="358"/>
      <c r="J203" s="358"/>
      <c r="K203" s="362"/>
      <c r="L203" s="431"/>
      <c r="M203" s="358"/>
      <c r="N203" s="362"/>
      <c r="O203"/>
      <c r="P203" s="352"/>
      <c r="Q203" s="352"/>
      <c r="R203" s="352"/>
    </row>
    <row r="204" spans="2:18" s="347" customFormat="1" ht="35.1" customHeight="1" x14ac:dyDescent="0.25">
      <c r="B204" s="363"/>
      <c r="C204" s="440"/>
      <c r="D204" s="436"/>
      <c r="E204" s="461" t="e">
        <f>VLOOKUP(D204,PAÍSES!$A$2:$C$200,3,FALSE)</f>
        <v>#N/A</v>
      </c>
      <c r="F204" s="432"/>
      <c r="G204" s="364"/>
      <c r="H204" s="436"/>
      <c r="I204" s="358"/>
      <c r="J204" s="358"/>
      <c r="K204" s="362"/>
      <c r="L204" s="431"/>
      <c r="M204" s="358"/>
      <c r="N204" s="362"/>
      <c r="O204"/>
      <c r="P204" s="352"/>
      <c r="Q204" s="352"/>
      <c r="R204" s="352"/>
    </row>
    <row r="205" spans="2:18" s="347" customFormat="1" ht="35.1" customHeight="1" x14ac:dyDescent="0.25">
      <c r="B205" s="363"/>
      <c r="C205" s="440"/>
      <c r="D205" s="436"/>
      <c r="E205" s="461" t="e">
        <f>VLOOKUP(D205,PAÍSES!$A$2:$C$200,3,FALSE)</f>
        <v>#N/A</v>
      </c>
      <c r="F205" s="432"/>
      <c r="G205" s="364"/>
      <c r="H205" s="436"/>
      <c r="I205" s="358"/>
      <c r="J205" s="358"/>
      <c r="K205" s="362"/>
      <c r="L205" s="431"/>
      <c r="M205" s="358"/>
      <c r="N205" s="362"/>
      <c r="O205"/>
      <c r="P205" s="352"/>
      <c r="Q205" s="352"/>
      <c r="R205" s="352"/>
    </row>
    <row r="206" spans="2:18" s="347" customFormat="1" ht="35.1" customHeight="1" x14ac:dyDescent="0.25">
      <c r="B206" s="363"/>
      <c r="C206" s="440"/>
      <c r="D206" s="436"/>
      <c r="E206" s="461" t="e">
        <f>VLOOKUP(D206,PAÍSES!$A$2:$C$200,3,FALSE)</f>
        <v>#N/A</v>
      </c>
      <c r="F206" s="432"/>
      <c r="G206" s="364"/>
      <c r="H206" s="436"/>
      <c r="I206" s="358"/>
      <c r="J206" s="358"/>
      <c r="K206" s="362"/>
      <c r="L206" s="431"/>
      <c r="M206" s="358"/>
      <c r="N206" s="362"/>
      <c r="O206"/>
      <c r="P206" s="352"/>
      <c r="Q206" s="352"/>
      <c r="R206" s="352"/>
    </row>
    <row r="207" spans="2:18" s="347" customFormat="1" ht="35.1" customHeight="1" x14ac:dyDescent="0.25">
      <c r="B207" s="363"/>
      <c r="C207" s="440"/>
      <c r="D207" s="436"/>
      <c r="E207" s="461" t="e">
        <f>VLOOKUP(D207,PAÍSES!$A$2:$C$200,3,FALSE)</f>
        <v>#N/A</v>
      </c>
      <c r="F207" s="432"/>
      <c r="G207" s="364"/>
      <c r="H207" s="436"/>
      <c r="I207" s="358"/>
      <c r="J207" s="358"/>
      <c r="K207" s="362"/>
      <c r="L207" s="431"/>
      <c r="M207" s="358"/>
      <c r="N207" s="362"/>
      <c r="O207"/>
      <c r="P207" s="352"/>
      <c r="Q207" s="352"/>
      <c r="R207" s="352"/>
    </row>
    <row r="208" spans="2:18" s="347" customFormat="1" ht="35.1" customHeight="1" x14ac:dyDescent="0.25">
      <c r="B208" s="363"/>
      <c r="C208" s="440"/>
      <c r="D208" s="436"/>
      <c r="E208" s="461" t="e">
        <f>VLOOKUP(D208,PAÍSES!$A$2:$C$200,3,FALSE)</f>
        <v>#N/A</v>
      </c>
      <c r="F208" s="432"/>
      <c r="G208" s="364"/>
      <c r="H208" s="436"/>
      <c r="I208" s="358"/>
      <c r="J208" s="358"/>
      <c r="K208" s="362"/>
      <c r="L208" s="431"/>
      <c r="M208" s="358"/>
      <c r="N208" s="362"/>
      <c r="O208"/>
      <c r="P208" s="352"/>
      <c r="Q208" s="352"/>
      <c r="R208" s="352"/>
    </row>
    <row r="209" spans="2:18" s="347" customFormat="1" ht="35.1" customHeight="1" x14ac:dyDescent="0.25">
      <c r="B209" s="363"/>
      <c r="C209" s="440"/>
      <c r="D209" s="436"/>
      <c r="E209" s="461" t="e">
        <f>VLOOKUP(D209,PAÍSES!$A$2:$C$200,3,FALSE)</f>
        <v>#N/A</v>
      </c>
      <c r="F209" s="432"/>
      <c r="G209" s="364"/>
      <c r="H209" s="436"/>
      <c r="I209" s="358"/>
      <c r="J209" s="358"/>
      <c r="K209" s="362"/>
      <c r="L209" s="431"/>
      <c r="M209" s="358"/>
      <c r="N209" s="362"/>
      <c r="O209"/>
      <c r="P209" s="352"/>
      <c r="Q209" s="352"/>
      <c r="R209" s="352"/>
    </row>
    <row r="210" spans="2:18" s="347" customFormat="1" ht="35.1" customHeight="1" x14ac:dyDescent="0.25">
      <c r="B210" s="363"/>
      <c r="C210" s="440"/>
      <c r="D210" s="436"/>
      <c r="E210" s="461" t="e">
        <f>VLOOKUP(D210,PAÍSES!$A$2:$C$200,3,FALSE)</f>
        <v>#N/A</v>
      </c>
      <c r="F210" s="432"/>
      <c r="G210" s="364"/>
      <c r="H210" s="436"/>
      <c r="I210" s="358"/>
      <c r="J210" s="358"/>
      <c r="K210" s="362"/>
      <c r="L210" s="431"/>
      <c r="M210" s="358"/>
      <c r="N210" s="362"/>
      <c r="O210"/>
      <c r="P210" s="352"/>
      <c r="Q210" s="352"/>
      <c r="R210" s="352"/>
    </row>
    <row r="211" spans="2:18" s="347" customFormat="1" ht="35.1" customHeight="1" x14ac:dyDescent="0.25">
      <c r="B211" s="363"/>
      <c r="C211" s="440"/>
      <c r="D211" s="436"/>
      <c r="E211" s="461" t="e">
        <f>VLOOKUP(D211,PAÍSES!$A$2:$C$200,3,FALSE)</f>
        <v>#N/A</v>
      </c>
      <c r="F211" s="432"/>
      <c r="G211" s="364"/>
      <c r="H211" s="436"/>
      <c r="I211" s="358"/>
      <c r="J211" s="358"/>
      <c r="K211" s="362"/>
      <c r="L211" s="431"/>
      <c r="M211" s="358"/>
      <c r="N211" s="362"/>
      <c r="O211"/>
      <c r="P211" s="352"/>
      <c r="Q211" s="352"/>
      <c r="R211" s="352"/>
    </row>
    <row r="212" spans="2:18" s="347" customFormat="1" ht="35.1" customHeight="1" x14ac:dyDescent="0.25">
      <c r="B212" s="363"/>
      <c r="C212" s="440"/>
      <c r="D212" s="436"/>
      <c r="E212" s="461" t="e">
        <f>VLOOKUP(D212,PAÍSES!$A$2:$C$200,3,FALSE)</f>
        <v>#N/A</v>
      </c>
      <c r="F212" s="432"/>
      <c r="G212" s="364"/>
      <c r="H212" s="436"/>
      <c r="I212" s="358"/>
      <c r="J212" s="358"/>
      <c r="K212" s="362"/>
      <c r="L212" s="431"/>
      <c r="M212" s="358"/>
      <c r="N212" s="362"/>
      <c r="O212"/>
      <c r="P212" s="352"/>
      <c r="Q212" s="352"/>
      <c r="R212" s="352"/>
    </row>
    <row r="213" spans="2:18" s="347" customFormat="1" ht="35.1" customHeight="1" x14ac:dyDescent="0.25">
      <c r="B213" s="363"/>
      <c r="C213" s="440"/>
      <c r="D213" s="436"/>
      <c r="E213" s="461" t="e">
        <f>VLOOKUP(D213,PAÍSES!$A$2:$C$200,3,FALSE)</f>
        <v>#N/A</v>
      </c>
      <c r="F213" s="432"/>
      <c r="G213" s="364"/>
      <c r="H213" s="436"/>
      <c r="I213" s="358"/>
      <c r="J213" s="358"/>
      <c r="K213" s="362"/>
      <c r="L213" s="431"/>
      <c r="M213" s="358"/>
      <c r="N213" s="362"/>
      <c r="O213"/>
      <c r="P213" s="352"/>
      <c r="Q213" s="352"/>
      <c r="R213" s="352"/>
    </row>
    <row r="214" spans="2:18" s="347" customFormat="1" ht="35.1" customHeight="1" x14ac:dyDescent="0.25">
      <c r="B214" s="363"/>
      <c r="C214" s="440"/>
      <c r="D214" s="436"/>
      <c r="E214" s="461" t="e">
        <f>VLOOKUP(D214,PAÍSES!$A$2:$C$200,3,FALSE)</f>
        <v>#N/A</v>
      </c>
      <c r="F214" s="432"/>
      <c r="G214" s="364"/>
      <c r="H214" s="436"/>
      <c r="I214" s="358"/>
      <c r="J214" s="358"/>
      <c r="K214" s="362"/>
      <c r="L214" s="431"/>
      <c r="M214" s="358"/>
      <c r="N214" s="362"/>
      <c r="O214"/>
      <c r="P214" s="352"/>
      <c r="Q214" s="352"/>
      <c r="R214" s="352"/>
    </row>
    <row r="215" spans="2:18" s="347" customFormat="1" ht="35.1" customHeight="1" x14ac:dyDescent="0.25">
      <c r="B215" s="363"/>
      <c r="C215" s="440"/>
      <c r="D215" s="436"/>
      <c r="E215" s="461" t="e">
        <f>VLOOKUP(D215,PAÍSES!$A$2:$C$200,3,FALSE)</f>
        <v>#N/A</v>
      </c>
      <c r="F215" s="432"/>
      <c r="G215" s="364"/>
      <c r="H215" s="436"/>
      <c r="I215" s="358"/>
      <c r="J215" s="358"/>
      <c r="K215" s="362"/>
      <c r="L215" s="431"/>
      <c r="M215" s="358"/>
      <c r="N215" s="362"/>
      <c r="O215"/>
      <c r="P215" s="352"/>
      <c r="Q215" s="352"/>
      <c r="R215" s="352"/>
    </row>
    <row r="216" spans="2:18" s="347" customFormat="1" ht="35.1" customHeight="1" x14ac:dyDescent="0.25">
      <c r="B216" s="363"/>
      <c r="C216" s="440"/>
      <c r="D216" s="436"/>
      <c r="E216" s="461" t="e">
        <f>VLOOKUP(D216,PAÍSES!$A$2:$C$200,3,FALSE)</f>
        <v>#N/A</v>
      </c>
      <c r="F216" s="432"/>
      <c r="G216" s="364"/>
      <c r="H216" s="436"/>
      <c r="I216" s="358"/>
      <c r="J216" s="358"/>
      <c r="K216" s="362"/>
      <c r="L216" s="431"/>
      <c r="M216" s="358"/>
      <c r="N216" s="362"/>
      <c r="O216"/>
      <c r="P216" s="352"/>
      <c r="Q216" s="352"/>
      <c r="R216" s="352"/>
    </row>
    <row r="217" spans="2:18" s="347" customFormat="1" ht="35.1" customHeight="1" x14ac:dyDescent="0.25">
      <c r="B217" s="363"/>
      <c r="C217" s="440"/>
      <c r="D217" s="436"/>
      <c r="E217" s="461" t="e">
        <f>VLOOKUP(D217,PAÍSES!$A$2:$C$200,3,FALSE)</f>
        <v>#N/A</v>
      </c>
      <c r="F217" s="432"/>
      <c r="G217" s="364"/>
      <c r="H217" s="436"/>
      <c r="I217" s="358"/>
      <c r="J217" s="358"/>
      <c r="K217" s="362"/>
      <c r="L217" s="431"/>
      <c r="M217" s="358"/>
      <c r="N217" s="362"/>
      <c r="O217"/>
      <c r="P217" s="352"/>
      <c r="Q217" s="352"/>
      <c r="R217" s="352"/>
    </row>
    <row r="218" spans="2:18" s="347" customFormat="1" ht="35.1" customHeight="1" x14ac:dyDescent="0.25">
      <c r="B218" s="363"/>
      <c r="C218" s="440"/>
      <c r="D218" s="436"/>
      <c r="E218" s="461" t="e">
        <f>VLOOKUP(D218,PAÍSES!$A$2:$C$200,3,FALSE)</f>
        <v>#N/A</v>
      </c>
      <c r="F218" s="432"/>
      <c r="G218" s="364"/>
      <c r="H218" s="436"/>
      <c r="I218" s="358"/>
      <c r="J218" s="358"/>
      <c r="K218" s="362"/>
      <c r="L218" s="431"/>
      <c r="M218" s="358"/>
      <c r="N218" s="362"/>
      <c r="O218"/>
      <c r="P218" s="352"/>
      <c r="Q218" s="352"/>
      <c r="R218" s="352"/>
    </row>
    <row r="219" spans="2:18" s="347" customFormat="1" ht="35.1" customHeight="1" x14ac:dyDescent="0.25">
      <c r="B219" s="363"/>
      <c r="C219" s="440"/>
      <c r="D219" s="436"/>
      <c r="E219" s="461" t="e">
        <f>VLOOKUP(D219,PAÍSES!$A$2:$C$200,3,FALSE)</f>
        <v>#N/A</v>
      </c>
      <c r="F219" s="432"/>
      <c r="G219" s="364"/>
      <c r="H219" s="436"/>
      <c r="I219" s="358"/>
      <c r="J219" s="358"/>
      <c r="K219" s="362"/>
      <c r="L219" s="431"/>
      <c r="M219" s="358"/>
      <c r="N219" s="362"/>
      <c r="O219"/>
      <c r="P219" s="352"/>
      <c r="Q219" s="352"/>
      <c r="R219" s="352"/>
    </row>
    <row r="220" spans="2:18" s="347" customFormat="1" ht="35.1" customHeight="1" x14ac:dyDescent="0.25">
      <c r="B220" s="363"/>
      <c r="C220" s="440"/>
      <c r="D220" s="436"/>
      <c r="E220" s="461" t="e">
        <f>VLOOKUP(D220,PAÍSES!$A$2:$C$200,3,FALSE)</f>
        <v>#N/A</v>
      </c>
      <c r="F220" s="432"/>
      <c r="G220" s="364"/>
      <c r="H220" s="436"/>
      <c r="I220" s="358"/>
      <c r="J220" s="358"/>
      <c r="K220" s="362"/>
      <c r="L220" s="431"/>
      <c r="M220" s="358"/>
      <c r="N220" s="362"/>
      <c r="O220"/>
      <c r="P220" s="352"/>
      <c r="Q220" s="352"/>
      <c r="R220" s="352"/>
    </row>
    <row r="221" spans="2:18" s="347" customFormat="1" ht="35.1" customHeight="1" x14ac:dyDescent="0.25">
      <c r="B221" s="363"/>
      <c r="C221" s="440"/>
      <c r="D221" s="436"/>
      <c r="E221" s="461" t="e">
        <f>VLOOKUP(D221,PAÍSES!$A$2:$C$200,3,FALSE)</f>
        <v>#N/A</v>
      </c>
      <c r="F221" s="432"/>
      <c r="G221" s="364"/>
      <c r="H221" s="436"/>
      <c r="I221" s="358"/>
      <c r="J221" s="358"/>
      <c r="K221" s="362"/>
      <c r="L221" s="431"/>
      <c r="M221" s="358"/>
      <c r="N221" s="362"/>
      <c r="O221"/>
      <c r="P221" s="352"/>
      <c r="Q221" s="352"/>
      <c r="R221" s="352"/>
    </row>
    <row r="222" spans="2:18" s="347" customFormat="1" ht="35.1" customHeight="1" x14ac:dyDescent="0.25">
      <c r="B222" s="363"/>
      <c r="C222" s="440"/>
      <c r="D222" s="436"/>
      <c r="E222" s="461" t="e">
        <f>VLOOKUP(D222,PAÍSES!$A$2:$C$200,3,FALSE)</f>
        <v>#N/A</v>
      </c>
      <c r="F222" s="432"/>
      <c r="G222" s="364"/>
      <c r="H222" s="436"/>
      <c r="I222" s="358"/>
      <c r="J222" s="358"/>
      <c r="K222" s="362"/>
      <c r="L222" s="431"/>
      <c r="M222" s="358"/>
      <c r="N222" s="362"/>
      <c r="O222"/>
      <c r="P222" s="352"/>
      <c r="Q222" s="352"/>
      <c r="R222" s="352"/>
    </row>
    <row r="223" spans="2:18" s="347" customFormat="1" ht="35.1" customHeight="1" x14ac:dyDescent="0.25">
      <c r="B223" s="363"/>
      <c r="C223" s="440"/>
      <c r="D223" s="436"/>
      <c r="E223" s="461" t="e">
        <f>VLOOKUP(D223,PAÍSES!$A$2:$C$200,3,FALSE)</f>
        <v>#N/A</v>
      </c>
      <c r="F223" s="432"/>
      <c r="G223" s="364"/>
      <c r="H223" s="436"/>
      <c r="I223" s="358"/>
      <c r="J223" s="358"/>
      <c r="K223" s="362"/>
      <c r="L223" s="431"/>
      <c r="M223" s="358"/>
      <c r="N223" s="362"/>
      <c r="O223"/>
      <c r="P223" s="352"/>
      <c r="Q223" s="352"/>
      <c r="R223" s="352"/>
    </row>
    <row r="224" spans="2:18" s="347" customFormat="1" ht="35.1" customHeight="1" x14ac:dyDescent="0.25">
      <c r="B224" s="363"/>
      <c r="C224" s="440"/>
      <c r="D224" s="436"/>
      <c r="E224" s="461" t="e">
        <f>VLOOKUP(D224,PAÍSES!$A$2:$C$200,3,FALSE)</f>
        <v>#N/A</v>
      </c>
      <c r="F224" s="432"/>
      <c r="G224" s="364"/>
      <c r="H224" s="436"/>
      <c r="I224" s="358"/>
      <c r="J224" s="358"/>
      <c r="K224" s="362"/>
      <c r="L224" s="431"/>
      <c r="M224" s="358"/>
      <c r="N224" s="362"/>
      <c r="O224"/>
      <c r="P224" s="352"/>
      <c r="Q224" s="352"/>
      <c r="R224" s="352"/>
    </row>
    <row r="225" spans="2:18" s="347" customFormat="1" ht="35.1" customHeight="1" x14ac:dyDescent="0.25">
      <c r="B225" s="363"/>
      <c r="C225" s="440"/>
      <c r="D225" s="436"/>
      <c r="E225" s="461" t="e">
        <f>VLOOKUP(D225,PAÍSES!$A$2:$C$200,3,FALSE)</f>
        <v>#N/A</v>
      </c>
      <c r="F225" s="432"/>
      <c r="G225" s="364"/>
      <c r="H225" s="436"/>
      <c r="I225" s="358"/>
      <c r="J225" s="358"/>
      <c r="K225" s="362"/>
      <c r="L225" s="431"/>
      <c r="M225" s="358"/>
      <c r="N225" s="362"/>
      <c r="O225"/>
      <c r="P225" s="352"/>
      <c r="Q225" s="352"/>
      <c r="R225" s="352"/>
    </row>
    <row r="226" spans="2:18" s="347" customFormat="1" ht="35.1" customHeight="1" x14ac:dyDescent="0.25">
      <c r="B226" s="363"/>
      <c r="C226" s="440"/>
      <c r="D226" s="436"/>
      <c r="E226" s="461" t="e">
        <f>VLOOKUP(D226,PAÍSES!$A$2:$C$200,3,FALSE)</f>
        <v>#N/A</v>
      </c>
      <c r="F226" s="432"/>
      <c r="G226" s="364"/>
      <c r="H226" s="436"/>
      <c r="I226" s="358"/>
      <c r="J226" s="358"/>
      <c r="K226" s="362"/>
      <c r="L226" s="431"/>
      <c r="M226" s="358"/>
      <c r="N226" s="362"/>
      <c r="O226"/>
      <c r="P226" s="352"/>
      <c r="Q226" s="352"/>
      <c r="R226" s="352"/>
    </row>
    <row r="227" spans="2:18" s="347" customFormat="1" ht="35.1" customHeight="1" x14ac:dyDescent="0.25">
      <c r="B227" s="363"/>
      <c r="C227" s="440"/>
      <c r="D227" s="436"/>
      <c r="E227" s="461" t="e">
        <f>VLOOKUP(D227,PAÍSES!$A$2:$C$200,3,FALSE)</f>
        <v>#N/A</v>
      </c>
      <c r="F227" s="432"/>
      <c r="G227" s="364"/>
      <c r="H227" s="436"/>
      <c r="I227" s="358"/>
      <c r="J227" s="358"/>
      <c r="K227" s="362"/>
      <c r="L227" s="431"/>
      <c r="M227" s="358"/>
      <c r="N227" s="362"/>
      <c r="O227"/>
      <c r="P227" s="352"/>
      <c r="Q227" s="352"/>
      <c r="R227" s="352"/>
    </row>
    <row r="228" spans="2:18" s="347" customFormat="1" ht="35.1" customHeight="1" x14ac:dyDescent="0.25">
      <c r="B228" s="363"/>
      <c r="C228" s="440"/>
      <c r="D228" s="436"/>
      <c r="E228" s="461" t="e">
        <f>VLOOKUP(D228,PAÍSES!$A$2:$C$200,3,FALSE)</f>
        <v>#N/A</v>
      </c>
      <c r="F228" s="432"/>
      <c r="G228" s="364"/>
      <c r="H228" s="436"/>
      <c r="I228" s="358"/>
      <c r="J228" s="358"/>
      <c r="K228" s="362"/>
      <c r="L228" s="431"/>
      <c r="M228" s="358"/>
      <c r="N228" s="362"/>
      <c r="O228"/>
      <c r="P228" s="352"/>
      <c r="Q228" s="352"/>
      <c r="R228" s="352"/>
    </row>
    <row r="229" spans="2:18" s="347" customFormat="1" ht="35.1" customHeight="1" x14ac:dyDescent="0.25">
      <c r="B229" s="363"/>
      <c r="C229" s="440"/>
      <c r="D229" s="436"/>
      <c r="E229" s="461" t="e">
        <f>VLOOKUP(D229,PAÍSES!$A$2:$C$200,3,FALSE)</f>
        <v>#N/A</v>
      </c>
      <c r="F229" s="432"/>
      <c r="G229" s="364"/>
      <c r="H229" s="436"/>
      <c r="I229" s="358"/>
      <c r="J229" s="358"/>
      <c r="K229" s="362"/>
      <c r="L229" s="431"/>
      <c r="M229" s="358"/>
      <c r="N229" s="362"/>
      <c r="O229"/>
      <c r="P229" s="352"/>
      <c r="Q229" s="352"/>
      <c r="R229" s="352"/>
    </row>
    <row r="230" spans="2:18" s="347" customFormat="1" ht="35.1" customHeight="1" x14ac:dyDescent="0.25">
      <c r="B230" s="363"/>
      <c r="C230" s="440"/>
      <c r="D230" s="436"/>
      <c r="E230" s="461" t="e">
        <f>VLOOKUP(D230,PAÍSES!$A$2:$C$200,3,FALSE)</f>
        <v>#N/A</v>
      </c>
      <c r="F230" s="432"/>
      <c r="G230" s="364"/>
      <c r="H230" s="436"/>
      <c r="I230" s="358"/>
      <c r="J230" s="358"/>
      <c r="K230" s="362"/>
      <c r="L230" s="431"/>
      <c r="M230" s="358"/>
      <c r="N230" s="362"/>
      <c r="O230"/>
      <c r="P230" s="352"/>
      <c r="Q230" s="352"/>
      <c r="R230" s="352"/>
    </row>
    <row r="231" spans="2:18" s="347" customFormat="1" ht="35.1" customHeight="1" x14ac:dyDescent="0.25">
      <c r="B231" s="363"/>
      <c r="C231" s="440"/>
      <c r="D231" s="436"/>
      <c r="E231" s="461" t="e">
        <f>VLOOKUP(D231,PAÍSES!$A$2:$C$200,3,FALSE)</f>
        <v>#N/A</v>
      </c>
      <c r="F231" s="432"/>
      <c r="G231" s="364"/>
      <c r="H231" s="436"/>
      <c r="I231" s="358"/>
      <c r="J231" s="358"/>
      <c r="K231" s="362"/>
      <c r="L231" s="431"/>
      <c r="M231" s="358"/>
      <c r="N231" s="362"/>
      <c r="O231"/>
      <c r="P231" s="352"/>
      <c r="Q231" s="352"/>
      <c r="R231" s="352"/>
    </row>
    <row r="232" spans="2:18" s="347" customFormat="1" ht="35.1" customHeight="1" x14ac:dyDescent="0.25">
      <c r="B232" s="363"/>
      <c r="C232" s="440"/>
      <c r="D232" s="436"/>
      <c r="E232" s="461" t="e">
        <f>VLOOKUP(D232,PAÍSES!$A$2:$C$200,3,FALSE)</f>
        <v>#N/A</v>
      </c>
      <c r="F232" s="432"/>
      <c r="G232" s="364"/>
      <c r="H232" s="436"/>
      <c r="I232" s="358"/>
      <c r="J232" s="358"/>
      <c r="K232" s="362"/>
      <c r="L232" s="431"/>
      <c r="M232" s="358"/>
      <c r="N232" s="362"/>
      <c r="O232"/>
      <c r="P232" s="352"/>
      <c r="Q232" s="352"/>
      <c r="R232" s="352"/>
    </row>
    <row r="233" spans="2:18" s="347" customFormat="1" ht="35.1" customHeight="1" x14ac:dyDescent="0.25">
      <c r="B233" s="363"/>
      <c r="C233" s="440"/>
      <c r="D233" s="436"/>
      <c r="E233" s="461" t="e">
        <f>VLOOKUP(D233,PAÍSES!$A$2:$C$200,3,FALSE)</f>
        <v>#N/A</v>
      </c>
      <c r="F233" s="432"/>
      <c r="G233" s="364"/>
      <c r="H233" s="436"/>
      <c r="I233" s="358"/>
      <c r="J233" s="358"/>
      <c r="K233" s="362"/>
      <c r="L233" s="431"/>
      <c r="M233" s="358"/>
      <c r="N233" s="362"/>
      <c r="O233"/>
      <c r="P233" s="352"/>
      <c r="Q233" s="352"/>
      <c r="R233" s="352"/>
    </row>
    <row r="234" spans="2:18" s="347" customFormat="1" ht="35.1" customHeight="1" x14ac:dyDescent="0.25">
      <c r="B234" s="363"/>
      <c r="C234" s="440"/>
      <c r="D234" s="436"/>
      <c r="E234" s="461" t="e">
        <f>VLOOKUP(D234,PAÍSES!$A$2:$C$200,3,FALSE)</f>
        <v>#N/A</v>
      </c>
      <c r="F234" s="432"/>
      <c r="G234" s="364"/>
      <c r="H234" s="436"/>
      <c r="I234" s="358"/>
      <c r="J234" s="358"/>
      <c r="K234" s="362"/>
      <c r="L234" s="431"/>
      <c r="M234" s="358"/>
      <c r="N234" s="362"/>
      <c r="O234"/>
      <c r="P234" s="352"/>
      <c r="Q234" s="352"/>
      <c r="R234" s="352"/>
    </row>
    <row r="235" spans="2:18" s="347" customFormat="1" ht="35.1" customHeight="1" x14ac:dyDescent="0.25">
      <c r="B235" s="363"/>
      <c r="C235" s="440"/>
      <c r="D235" s="436"/>
      <c r="E235" s="461" t="e">
        <f>VLOOKUP(D235,PAÍSES!$A$2:$C$200,3,FALSE)</f>
        <v>#N/A</v>
      </c>
      <c r="F235" s="432"/>
      <c r="G235" s="364"/>
      <c r="H235" s="436"/>
      <c r="I235" s="358"/>
      <c r="J235" s="358"/>
      <c r="K235" s="362"/>
      <c r="L235" s="431"/>
      <c r="M235" s="358"/>
      <c r="N235" s="362"/>
      <c r="O235"/>
      <c r="P235" s="352"/>
      <c r="Q235" s="352"/>
      <c r="R235" s="352"/>
    </row>
    <row r="236" spans="2:18" s="347" customFormat="1" ht="35.1" customHeight="1" x14ac:dyDescent="0.25">
      <c r="B236" s="363"/>
      <c r="C236" s="440"/>
      <c r="D236" s="436"/>
      <c r="E236" s="461" t="e">
        <f>VLOOKUP(D236,PAÍSES!$A$2:$C$200,3,FALSE)</f>
        <v>#N/A</v>
      </c>
      <c r="F236" s="432"/>
      <c r="G236" s="364"/>
      <c r="H236" s="436"/>
      <c r="I236" s="358"/>
      <c r="J236" s="358"/>
      <c r="K236" s="362"/>
      <c r="L236" s="431"/>
      <c r="M236" s="358"/>
      <c r="N236" s="362"/>
      <c r="O236"/>
      <c r="P236" s="352"/>
      <c r="Q236" s="352"/>
      <c r="R236" s="352"/>
    </row>
    <row r="237" spans="2:18" s="347" customFormat="1" ht="35.1" customHeight="1" x14ac:dyDescent="0.25">
      <c r="B237" s="363"/>
      <c r="C237" s="440"/>
      <c r="D237" s="436"/>
      <c r="E237" s="461" t="e">
        <f>VLOOKUP(D237,PAÍSES!$A$2:$C$200,3,FALSE)</f>
        <v>#N/A</v>
      </c>
      <c r="F237" s="432"/>
      <c r="G237" s="364"/>
      <c r="H237" s="436"/>
      <c r="I237" s="358"/>
      <c r="J237" s="358"/>
      <c r="K237" s="362"/>
      <c r="L237" s="431"/>
      <c r="M237" s="358"/>
      <c r="N237" s="362"/>
      <c r="O237"/>
      <c r="P237" s="352"/>
      <c r="Q237" s="352"/>
      <c r="R237" s="352"/>
    </row>
    <row r="238" spans="2:18" s="347" customFormat="1" ht="35.1" customHeight="1" x14ac:dyDescent="0.25">
      <c r="B238" s="363"/>
      <c r="C238" s="440"/>
      <c r="D238" s="436"/>
      <c r="E238" s="461" t="e">
        <f>VLOOKUP(D238,PAÍSES!$A$2:$C$200,3,FALSE)</f>
        <v>#N/A</v>
      </c>
      <c r="F238" s="432"/>
      <c r="G238" s="364"/>
      <c r="H238" s="436"/>
      <c r="I238" s="358"/>
      <c r="J238" s="358"/>
      <c r="K238" s="362"/>
      <c r="L238" s="431"/>
      <c r="M238" s="358"/>
      <c r="N238" s="362"/>
      <c r="O238"/>
      <c r="P238" s="352"/>
      <c r="Q238" s="352"/>
      <c r="R238" s="352"/>
    </row>
    <row r="239" spans="2:18" s="347" customFormat="1" ht="35.1" customHeight="1" x14ac:dyDescent="0.25">
      <c r="B239" s="363"/>
      <c r="C239" s="440"/>
      <c r="D239" s="436"/>
      <c r="E239" s="461" t="e">
        <f>VLOOKUP(D239,PAÍSES!$A$2:$C$200,3,FALSE)</f>
        <v>#N/A</v>
      </c>
      <c r="F239" s="432"/>
      <c r="G239" s="364"/>
      <c r="H239" s="436"/>
      <c r="I239" s="358"/>
      <c r="J239" s="358"/>
      <c r="K239" s="362"/>
      <c r="L239" s="431"/>
      <c r="M239" s="358"/>
      <c r="N239" s="362"/>
      <c r="O239"/>
      <c r="P239" s="352"/>
      <c r="Q239" s="352"/>
      <c r="R239" s="352"/>
    </row>
    <row r="240" spans="2:18" s="347" customFormat="1" ht="35.1" customHeight="1" x14ac:dyDescent="0.25">
      <c r="B240" s="363"/>
      <c r="C240" s="440"/>
      <c r="D240" s="436"/>
      <c r="E240" s="461" t="e">
        <f>VLOOKUP(D240,PAÍSES!$A$2:$C$200,3,FALSE)</f>
        <v>#N/A</v>
      </c>
      <c r="F240" s="432"/>
      <c r="G240" s="364"/>
      <c r="H240" s="436"/>
      <c r="I240" s="358"/>
      <c r="J240" s="358"/>
      <c r="K240" s="362"/>
      <c r="L240" s="431"/>
      <c r="M240" s="358"/>
      <c r="N240" s="362"/>
      <c r="O240"/>
      <c r="P240" s="352"/>
      <c r="Q240" s="352"/>
      <c r="R240" s="352"/>
    </row>
    <row r="241" spans="2:18" s="347" customFormat="1" ht="35.1" customHeight="1" x14ac:dyDescent="0.25">
      <c r="B241" s="363"/>
      <c r="C241" s="440"/>
      <c r="D241" s="436"/>
      <c r="E241" s="461" t="e">
        <f>VLOOKUP(D241,PAÍSES!$A$2:$C$200,3,FALSE)</f>
        <v>#N/A</v>
      </c>
      <c r="F241" s="432"/>
      <c r="G241" s="364"/>
      <c r="H241" s="436"/>
      <c r="I241" s="358"/>
      <c r="J241" s="358"/>
      <c r="K241" s="362"/>
      <c r="L241" s="431"/>
      <c r="M241" s="358"/>
      <c r="N241" s="362"/>
      <c r="O241"/>
      <c r="P241" s="352"/>
      <c r="Q241" s="352"/>
      <c r="R241" s="352"/>
    </row>
    <row r="242" spans="2:18" s="347" customFormat="1" ht="35.1" customHeight="1" x14ac:dyDescent="0.25">
      <c r="B242" s="363"/>
      <c r="C242" s="440"/>
      <c r="D242" s="436"/>
      <c r="E242" s="461" t="e">
        <f>VLOOKUP(D242,PAÍSES!$A$2:$C$200,3,FALSE)</f>
        <v>#N/A</v>
      </c>
      <c r="F242" s="432"/>
      <c r="G242" s="364"/>
      <c r="H242" s="436"/>
      <c r="I242" s="358"/>
      <c r="J242" s="358"/>
      <c r="K242" s="362"/>
      <c r="L242" s="431"/>
      <c r="M242" s="358"/>
      <c r="N242" s="362"/>
      <c r="O242"/>
      <c r="P242" s="352"/>
      <c r="Q242" s="352"/>
      <c r="R242" s="352"/>
    </row>
    <row r="243" spans="2:18" s="347" customFormat="1" ht="35.1" customHeight="1" x14ac:dyDescent="0.25">
      <c r="B243" s="363"/>
      <c r="C243" s="440"/>
      <c r="D243" s="436"/>
      <c r="E243" s="461" t="e">
        <f>VLOOKUP(D243,PAÍSES!$A$2:$C$200,3,FALSE)</f>
        <v>#N/A</v>
      </c>
      <c r="F243" s="432"/>
      <c r="G243" s="364"/>
      <c r="H243" s="436"/>
      <c r="I243" s="358"/>
      <c r="J243" s="358"/>
      <c r="K243" s="362"/>
      <c r="L243" s="431"/>
      <c r="M243" s="358"/>
      <c r="N243" s="362"/>
      <c r="O243"/>
      <c r="P243" s="352"/>
      <c r="Q243" s="352"/>
      <c r="R243" s="352"/>
    </row>
    <row r="244" spans="2:18" s="347" customFormat="1" ht="35.1" customHeight="1" x14ac:dyDescent="0.25">
      <c r="B244" s="363"/>
      <c r="C244" s="440"/>
      <c r="D244" s="436"/>
      <c r="E244" s="461" t="e">
        <f>VLOOKUP(D244,PAÍSES!$A$2:$C$200,3,FALSE)</f>
        <v>#N/A</v>
      </c>
      <c r="F244" s="432"/>
      <c r="G244" s="364"/>
      <c r="H244" s="436"/>
      <c r="I244" s="358"/>
      <c r="J244" s="358"/>
      <c r="K244" s="362"/>
      <c r="L244" s="431"/>
      <c r="M244" s="358"/>
      <c r="N244" s="362"/>
      <c r="O244"/>
      <c r="P244" s="352"/>
      <c r="Q244" s="352"/>
      <c r="R244" s="352"/>
    </row>
    <row r="245" spans="2:18" s="347" customFormat="1" ht="35.1" customHeight="1" x14ac:dyDescent="0.25">
      <c r="B245" s="363"/>
      <c r="C245" s="440"/>
      <c r="D245" s="436"/>
      <c r="E245" s="461" t="e">
        <f>VLOOKUP(D245,PAÍSES!$A$2:$C$200,3,FALSE)</f>
        <v>#N/A</v>
      </c>
      <c r="F245" s="432"/>
      <c r="G245" s="364"/>
      <c r="H245" s="436"/>
      <c r="I245" s="358"/>
      <c r="J245" s="358"/>
      <c r="K245" s="362"/>
      <c r="L245" s="431"/>
      <c r="M245" s="358"/>
      <c r="N245" s="362"/>
      <c r="O245"/>
      <c r="P245" s="352"/>
      <c r="Q245" s="352"/>
      <c r="R245" s="352"/>
    </row>
    <row r="246" spans="2:18" s="347" customFormat="1" ht="35.1" customHeight="1" x14ac:dyDescent="0.25">
      <c r="B246" s="363"/>
      <c r="C246" s="440"/>
      <c r="D246" s="436"/>
      <c r="E246" s="461" t="e">
        <f>VLOOKUP(D246,PAÍSES!$A$2:$C$200,3,FALSE)</f>
        <v>#N/A</v>
      </c>
      <c r="F246" s="432"/>
      <c r="G246" s="364"/>
      <c r="H246" s="436"/>
      <c r="I246" s="358"/>
      <c r="J246" s="358"/>
      <c r="K246" s="362"/>
      <c r="L246" s="431"/>
      <c r="M246" s="358"/>
      <c r="N246" s="362"/>
      <c r="O246"/>
      <c r="P246" s="352"/>
      <c r="Q246" s="352"/>
      <c r="R246" s="352"/>
    </row>
    <row r="247" spans="2:18" s="347" customFormat="1" ht="35.1" customHeight="1" x14ac:dyDescent="0.25">
      <c r="B247" s="363"/>
      <c r="C247" s="440"/>
      <c r="D247" s="436"/>
      <c r="E247" s="461" t="e">
        <f>VLOOKUP(D247,PAÍSES!$A$2:$C$200,3,FALSE)</f>
        <v>#N/A</v>
      </c>
      <c r="F247" s="432"/>
      <c r="G247" s="364"/>
      <c r="H247" s="436"/>
      <c r="I247" s="358"/>
      <c r="J247" s="358"/>
      <c r="K247" s="362"/>
      <c r="L247" s="431"/>
      <c r="M247" s="358"/>
      <c r="N247" s="362"/>
      <c r="O247"/>
      <c r="P247" s="352"/>
      <c r="Q247" s="352"/>
      <c r="R247" s="352"/>
    </row>
    <row r="248" spans="2:18" s="347" customFormat="1" ht="35.1" customHeight="1" x14ac:dyDescent="0.25">
      <c r="B248" s="363"/>
      <c r="C248" s="440"/>
      <c r="D248" s="436"/>
      <c r="E248" s="461" t="e">
        <f>VLOOKUP(D248,PAÍSES!$A$2:$C$200,3,FALSE)</f>
        <v>#N/A</v>
      </c>
      <c r="F248" s="432"/>
      <c r="G248" s="364"/>
      <c r="H248" s="436"/>
      <c r="I248" s="358"/>
      <c r="J248" s="358"/>
      <c r="K248" s="362"/>
      <c r="L248" s="431"/>
      <c r="M248" s="358"/>
      <c r="N248" s="362"/>
      <c r="O248"/>
      <c r="P248" s="352"/>
      <c r="Q248" s="352"/>
      <c r="R248" s="352"/>
    </row>
    <row r="249" spans="2:18" s="347" customFormat="1" ht="35.1" customHeight="1" x14ac:dyDescent="0.25">
      <c r="B249" s="363"/>
      <c r="C249" s="440"/>
      <c r="D249" s="436"/>
      <c r="E249" s="461" t="e">
        <f>VLOOKUP(D249,PAÍSES!$A$2:$C$200,3,FALSE)</f>
        <v>#N/A</v>
      </c>
      <c r="F249" s="432"/>
      <c r="G249" s="364"/>
      <c r="H249" s="436"/>
      <c r="I249" s="358"/>
      <c r="J249" s="358"/>
      <c r="K249" s="362"/>
      <c r="L249" s="431"/>
      <c r="M249" s="358"/>
      <c r="N249" s="362"/>
      <c r="O249"/>
      <c r="P249" s="352"/>
      <c r="Q249" s="352"/>
      <c r="R249" s="352"/>
    </row>
    <row r="250" spans="2:18" s="347" customFormat="1" ht="35.1" customHeight="1" x14ac:dyDescent="0.25">
      <c r="B250" s="363"/>
      <c r="C250" s="440"/>
      <c r="D250" s="436"/>
      <c r="E250" s="461" t="e">
        <f>VLOOKUP(D250,PAÍSES!$A$2:$C$200,3,FALSE)</f>
        <v>#N/A</v>
      </c>
      <c r="F250" s="432"/>
      <c r="G250" s="364"/>
      <c r="H250" s="436"/>
      <c r="I250" s="358"/>
      <c r="J250" s="358"/>
      <c r="K250" s="362"/>
      <c r="L250" s="431"/>
      <c r="M250" s="358"/>
      <c r="N250" s="362"/>
      <c r="O250"/>
      <c r="P250" s="352"/>
      <c r="Q250" s="352"/>
      <c r="R250" s="352"/>
    </row>
    <row r="251" spans="2:18" s="347" customFormat="1" ht="35.1" customHeight="1" x14ac:dyDescent="0.25">
      <c r="B251" s="363"/>
      <c r="C251" s="440"/>
      <c r="D251" s="436"/>
      <c r="E251" s="461" t="e">
        <f>VLOOKUP(D251,PAÍSES!$A$2:$C$200,3,FALSE)</f>
        <v>#N/A</v>
      </c>
      <c r="F251" s="432"/>
      <c r="G251" s="364"/>
      <c r="H251" s="436"/>
      <c r="I251" s="358"/>
      <c r="J251" s="358"/>
      <c r="K251" s="362"/>
      <c r="L251" s="431"/>
      <c r="M251" s="358"/>
      <c r="N251" s="362"/>
      <c r="O251"/>
      <c r="P251" s="352"/>
      <c r="Q251" s="352"/>
      <c r="R251" s="352"/>
    </row>
    <row r="252" spans="2:18" s="347" customFormat="1" ht="35.1" customHeight="1" x14ac:dyDescent="0.25">
      <c r="B252" s="363"/>
      <c r="C252" s="440"/>
      <c r="D252" s="436"/>
      <c r="E252" s="461" t="e">
        <f>VLOOKUP(D252,PAÍSES!$A$2:$C$200,3,FALSE)</f>
        <v>#N/A</v>
      </c>
      <c r="F252" s="432"/>
      <c r="G252" s="364"/>
      <c r="H252" s="436"/>
      <c r="I252" s="358"/>
      <c r="J252" s="358"/>
      <c r="K252" s="362"/>
      <c r="L252" s="431"/>
      <c r="M252" s="358"/>
      <c r="N252" s="362"/>
      <c r="O252"/>
      <c r="P252" s="352"/>
      <c r="Q252" s="352"/>
      <c r="R252" s="352"/>
    </row>
    <row r="253" spans="2:18" s="347" customFormat="1" ht="35.1" customHeight="1" x14ac:dyDescent="0.25">
      <c r="B253" s="363"/>
      <c r="C253" s="440"/>
      <c r="D253" s="436"/>
      <c r="E253" s="461" t="e">
        <f>VLOOKUP(D253,PAÍSES!$A$2:$C$200,3,FALSE)</f>
        <v>#N/A</v>
      </c>
      <c r="F253" s="432"/>
      <c r="G253" s="364"/>
      <c r="H253" s="436"/>
      <c r="I253" s="358"/>
      <c r="J253" s="358"/>
      <c r="K253" s="362"/>
      <c r="L253" s="431"/>
      <c r="M253" s="358"/>
      <c r="N253" s="362"/>
      <c r="O253"/>
      <c r="P253" s="352"/>
      <c r="Q253" s="352"/>
      <c r="R253" s="352"/>
    </row>
    <row r="254" spans="2:18" s="347" customFormat="1" ht="35.1" customHeight="1" x14ac:dyDescent="0.25">
      <c r="B254" s="363"/>
      <c r="C254" s="440"/>
      <c r="D254" s="436"/>
      <c r="E254" s="461" t="e">
        <f>VLOOKUP(D254,PAÍSES!$A$2:$C$200,3,FALSE)</f>
        <v>#N/A</v>
      </c>
      <c r="F254" s="432"/>
      <c r="G254" s="364"/>
      <c r="H254" s="436"/>
      <c r="I254" s="358"/>
      <c r="J254" s="358"/>
      <c r="K254" s="362"/>
      <c r="L254" s="431"/>
      <c r="M254" s="358"/>
      <c r="N254" s="362"/>
      <c r="O254"/>
      <c r="P254" s="352"/>
      <c r="Q254" s="352"/>
      <c r="R254" s="352"/>
    </row>
    <row r="255" spans="2:18" s="347" customFormat="1" ht="35.1" customHeight="1" x14ac:dyDescent="0.25">
      <c r="B255" s="363"/>
      <c r="C255" s="440"/>
      <c r="D255" s="436"/>
      <c r="E255" s="461" t="e">
        <f>VLOOKUP(D255,PAÍSES!$A$2:$C$200,3,FALSE)</f>
        <v>#N/A</v>
      </c>
      <c r="F255" s="432"/>
      <c r="G255" s="364"/>
      <c r="H255" s="436"/>
      <c r="I255" s="358"/>
      <c r="J255" s="358"/>
      <c r="K255" s="362"/>
      <c r="L255" s="431"/>
      <c r="M255" s="358"/>
      <c r="N255" s="362"/>
      <c r="O255"/>
      <c r="P255" s="352"/>
      <c r="Q255" s="352"/>
      <c r="R255" s="352"/>
    </row>
    <row r="256" spans="2:18" s="347" customFormat="1" ht="35.1" customHeight="1" x14ac:dyDescent="0.25">
      <c r="B256" s="363"/>
      <c r="C256" s="440"/>
      <c r="D256" s="436"/>
      <c r="E256" s="461" t="e">
        <f>VLOOKUP(D256,PAÍSES!$A$2:$C$200,3,FALSE)</f>
        <v>#N/A</v>
      </c>
      <c r="F256" s="432"/>
      <c r="G256" s="364"/>
      <c r="H256" s="436"/>
      <c r="I256" s="358"/>
      <c r="J256" s="358"/>
      <c r="K256" s="362"/>
      <c r="L256" s="431"/>
      <c r="M256" s="358"/>
      <c r="N256" s="362"/>
      <c r="O256"/>
      <c r="P256" s="352"/>
      <c r="Q256" s="352"/>
      <c r="R256" s="352"/>
    </row>
    <row r="257" spans="2:18" s="347" customFormat="1" ht="35.1" customHeight="1" x14ac:dyDescent="0.25">
      <c r="B257" s="363"/>
      <c r="C257" s="440"/>
      <c r="D257" s="436"/>
      <c r="E257" s="461" t="e">
        <f>VLOOKUP(D257,PAÍSES!$A$2:$C$200,3,FALSE)</f>
        <v>#N/A</v>
      </c>
      <c r="F257" s="432"/>
      <c r="G257" s="364"/>
      <c r="H257" s="436"/>
      <c r="I257" s="358"/>
      <c r="J257" s="358"/>
      <c r="K257" s="362"/>
      <c r="L257" s="431"/>
      <c r="M257" s="358"/>
      <c r="N257" s="362"/>
      <c r="O257"/>
      <c r="P257" s="352"/>
      <c r="Q257" s="352"/>
      <c r="R257" s="352"/>
    </row>
    <row r="258" spans="2:18" s="347" customFormat="1" ht="35.1" customHeight="1" x14ac:dyDescent="0.25">
      <c r="B258" s="363"/>
      <c r="C258" s="440"/>
      <c r="D258" s="436"/>
      <c r="E258" s="461" t="e">
        <f>VLOOKUP(D258,PAÍSES!$A$2:$C$200,3,FALSE)</f>
        <v>#N/A</v>
      </c>
      <c r="F258" s="432"/>
      <c r="G258" s="364"/>
      <c r="H258" s="436"/>
      <c r="I258" s="358"/>
      <c r="J258" s="358"/>
      <c r="K258" s="362"/>
      <c r="L258" s="431"/>
      <c r="M258" s="358"/>
      <c r="N258" s="362"/>
      <c r="O258"/>
      <c r="P258" s="352"/>
      <c r="Q258" s="352"/>
      <c r="R258" s="352"/>
    </row>
    <row r="259" spans="2:18" s="347" customFormat="1" ht="35.1" customHeight="1" x14ac:dyDescent="0.25">
      <c r="B259" s="363"/>
      <c r="C259" s="440"/>
      <c r="D259" s="436"/>
      <c r="E259" s="461" t="e">
        <f>VLOOKUP(D259,PAÍSES!$A$2:$C$200,3,FALSE)</f>
        <v>#N/A</v>
      </c>
      <c r="F259" s="432"/>
      <c r="G259" s="364"/>
      <c r="H259" s="436"/>
      <c r="I259" s="358"/>
      <c r="J259" s="358"/>
      <c r="K259" s="362"/>
      <c r="L259" s="431"/>
      <c r="M259" s="358"/>
      <c r="N259" s="362"/>
      <c r="O259"/>
      <c r="P259" s="352"/>
      <c r="Q259" s="352"/>
      <c r="R259" s="352"/>
    </row>
    <row r="260" spans="2:18" s="347" customFormat="1" ht="35.1" customHeight="1" x14ac:dyDescent="0.25">
      <c r="B260" s="363"/>
      <c r="C260" s="440"/>
      <c r="D260" s="436"/>
      <c r="E260" s="461" t="e">
        <f>VLOOKUP(D260,PAÍSES!$A$2:$C$200,3,FALSE)</f>
        <v>#N/A</v>
      </c>
      <c r="F260" s="432"/>
      <c r="G260" s="364"/>
      <c r="H260" s="436"/>
      <c r="I260" s="358"/>
      <c r="J260" s="358"/>
      <c r="K260" s="362"/>
      <c r="L260" s="431"/>
      <c r="M260" s="358"/>
      <c r="N260" s="362"/>
      <c r="O260"/>
      <c r="P260" s="352"/>
      <c r="Q260" s="352"/>
      <c r="R260" s="352"/>
    </row>
    <row r="261" spans="2:18" s="347" customFormat="1" ht="35.1" customHeight="1" x14ac:dyDescent="0.25">
      <c r="B261" s="363"/>
      <c r="C261" s="440"/>
      <c r="D261" s="436"/>
      <c r="E261" s="461" t="e">
        <f>VLOOKUP(D261,PAÍSES!$A$2:$C$200,3,FALSE)</f>
        <v>#N/A</v>
      </c>
      <c r="F261" s="432"/>
      <c r="G261" s="364"/>
      <c r="H261" s="436"/>
      <c r="I261" s="358"/>
      <c r="J261" s="358"/>
      <c r="K261" s="362"/>
      <c r="L261" s="431"/>
      <c r="M261" s="358"/>
      <c r="N261" s="362"/>
      <c r="O261"/>
      <c r="P261" s="352"/>
      <c r="Q261" s="352"/>
      <c r="R261" s="352"/>
    </row>
    <row r="262" spans="2:18" s="347" customFormat="1" ht="35.1" customHeight="1" x14ac:dyDescent="0.25">
      <c r="B262" s="363"/>
      <c r="C262" s="440"/>
      <c r="D262" s="436"/>
      <c r="E262" s="461" t="e">
        <f>VLOOKUP(D262,PAÍSES!$A$2:$C$200,3,FALSE)</f>
        <v>#N/A</v>
      </c>
      <c r="F262" s="432"/>
      <c r="G262" s="364"/>
      <c r="H262" s="436"/>
      <c r="I262" s="358"/>
      <c r="J262" s="358"/>
      <c r="K262" s="362"/>
      <c r="L262" s="431"/>
      <c r="M262" s="358"/>
      <c r="N262" s="362"/>
      <c r="O262"/>
      <c r="P262" s="352"/>
      <c r="Q262" s="352"/>
      <c r="R262" s="352"/>
    </row>
    <row r="263" spans="2:18" s="347" customFormat="1" ht="35.1" customHeight="1" x14ac:dyDescent="0.25">
      <c r="B263" s="363"/>
      <c r="C263" s="440"/>
      <c r="D263" s="436"/>
      <c r="E263" s="461" t="e">
        <f>VLOOKUP(D263,PAÍSES!$A$2:$C$200,3,FALSE)</f>
        <v>#N/A</v>
      </c>
      <c r="F263" s="432"/>
      <c r="G263" s="364"/>
      <c r="H263" s="436"/>
      <c r="I263" s="358"/>
      <c r="J263" s="358"/>
      <c r="K263" s="362"/>
      <c r="L263" s="431"/>
      <c r="M263" s="358"/>
      <c r="N263" s="362"/>
      <c r="O263"/>
      <c r="P263" s="352"/>
      <c r="Q263" s="352"/>
      <c r="R263" s="352"/>
    </row>
    <row r="264" spans="2:18" s="347" customFormat="1" ht="35.1" customHeight="1" x14ac:dyDescent="0.25">
      <c r="B264" s="363"/>
      <c r="C264" s="440"/>
      <c r="D264" s="436"/>
      <c r="E264" s="461" t="e">
        <f>VLOOKUP(D264,PAÍSES!$A$2:$C$200,3,FALSE)</f>
        <v>#N/A</v>
      </c>
      <c r="F264" s="432"/>
      <c r="G264" s="364"/>
      <c r="H264" s="436"/>
      <c r="I264" s="358"/>
      <c r="J264" s="358"/>
      <c r="K264" s="362"/>
      <c r="L264" s="431"/>
      <c r="M264" s="358"/>
      <c r="N264" s="362"/>
      <c r="O264"/>
      <c r="P264" s="352"/>
      <c r="Q264" s="352"/>
      <c r="R264" s="352"/>
    </row>
    <row r="265" spans="2:18" s="347" customFormat="1" ht="35.1" customHeight="1" x14ac:dyDescent="0.25">
      <c r="B265" s="363"/>
      <c r="C265" s="440"/>
      <c r="D265" s="436"/>
      <c r="E265" s="461" t="e">
        <f>VLOOKUP(D265,PAÍSES!$A$2:$C$200,3,FALSE)</f>
        <v>#N/A</v>
      </c>
      <c r="F265" s="432"/>
      <c r="G265" s="364"/>
      <c r="H265" s="436"/>
      <c r="I265" s="358"/>
      <c r="J265" s="358"/>
      <c r="K265" s="362"/>
      <c r="L265" s="431"/>
      <c r="M265" s="358"/>
      <c r="N265" s="362"/>
      <c r="O265"/>
      <c r="P265" s="352"/>
      <c r="Q265" s="352"/>
      <c r="R265" s="352"/>
    </row>
    <row r="266" spans="2:18" s="347" customFormat="1" ht="35.1" customHeight="1" x14ac:dyDescent="0.25">
      <c r="B266" s="363"/>
      <c r="C266" s="440"/>
      <c r="D266" s="436"/>
      <c r="E266" s="461" t="e">
        <f>VLOOKUP(D266,PAÍSES!$A$2:$C$200,3,FALSE)</f>
        <v>#N/A</v>
      </c>
      <c r="F266" s="432"/>
      <c r="G266" s="364"/>
      <c r="H266" s="436"/>
      <c r="I266" s="358"/>
      <c r="J266" s="358"/>
      <c r="K266" s="362"/>
      <c r="L266" s="431"/>
      <c r="M266" s="358"/>
      <c r="N266" s="362"/>
      <c r="O266"/>
      <c r="P266" s="352"/>
      <c r="Q266" s="352"/>
      <c r="R266" s="352"/>
    </row>
    <row r="267" spans="2:18" s="347" customFormat="1" ht="35.1" customHeight="1" x14ac:dyDescent="0.25">
      <c r="B267" s="363"/>
      <c r="C267" s="440"/>
      <c r="D267" s="436"/>
      <c r="E267" s="461" t="e">
        <f>VLOOKUP(D267,PAÍSES!$A$2:$C$200,3,FALSE)</f>
        <v>#N/A</v>
      </c>
      <c r="F267" s="432"/>
      <c r="G267" s="364"/>
      <c r="H267" s="436"/>
      <c r="I267" s="358"/>
      <c r="J267" s="358"/>
      <c r="K267" s="362"/>
      <c r="L267" s="431"/>
      <c r="M267" s="358"/>
      <c r="N267" s="362"/>
      <c r="O267"/>
      <c r="P267" s="352"/>
      <c r="Q267" s="352"/>
      <c r="R267" s="352"/>
    </row>
    <row r="268" spans="2:18" s="347" customFormat="1" ht="35.1" customHeight="1" x14ac:dyDescent="0.25">
      <c r="B268" s="363"/>
      <c r="C268" s="440"/>
      <c r="D268" s="436"/>
      <c r="E268" s="461" t="e">
        <f>VLOOKUP(D268,PAÍSES!$A$2:$C$200,3,FALSE)</f>
        <v>#N/A</v>
      </c>
      <c r="F268" s="432"/>
      <c r="G268" s="364"/>
      <c r="H268" s="436"/>
      <c r="I268" s="358"/>
      <c r="J268" s="358"/>
      <c r="K268" s="362"/>
      <c r="L268" s="431"/>
      <c r="M268" s="358"/>
      <c r="N268" s="362"/>
      <c r="O268"/>
      <c r="P268" s="352"/>
      <c r="Q268" s="352"/>
      <c r="R268" s="352"/>
    </row>
    <row r="269" spans="2:18" s="347" customFormat="1" ht="35.1" customHeight="1" x14ac:dyDescent="0.25">
      <c r="B269" s="363"/>
      <c r="C269" s="440"/>
      <c r="D269" s="436"/>
      <c r="E269" s="461" t="e">
        <f>VLOOKUP(D269,PAÍSES!$A$2:$C$200,3,FALSE)</f>
        <v>#N/A</v>
      </c>
      <c r="F269" s="432"/>
      <c r="G269" s="364"/>
      <c r="H269" s="436"/>
      <c r="I269" s="358"/>
      <c r="J269" s="358"/>
      <c r="K269" s="362"/>
      <c r="L269" s="431"/>
      <c r="M269" s="358"/>
      <c r="N269" s="362"/>
      <c r="O269"/>
      <c r="P269" s="352"/>
      <c r="Q269" s="352"/>
      <c r="R269" s="352"/>
    </row>
    <row r="270" spans="2:18" s="347" customFormat="1" ht="35.1" customHeight="1" x14ac:dyDescent="0.25">
      <c r="B270" s="363"/>
      <c r="C270" s="440"/>
      <c r="D270" s="436"/>
      <c r="E270" s="461" t="e">
        <f>VLOOKUP(D270,PAÍSES!$A$2:$C$200,3,FALSE)</f>
        <v>#N/A</v>
      </c>
      <c r="F270" s="432"/>
      <c r="G270" s="364"/>
      <c r="H270" s="436"/>
      <c r="I270" s="358"/>
      <c r="J270" s="358"/>
      <c r="K270" s="362"/>
      <c r="L270" s="431"/>
      <c r="M270" s="358"/>
      <c r="N270" s="362"/>
      <c r="O270"/>
      <c r="P270" s="352"/>
      <c r="Q270" s="352"/>
      <c r="R270" s="352"/>
    </row>
    <row r="271" spans="2:18" s="347" customFormat="1" ht="35.1" customHeight="1" x14ac:dyDescent="0.25">
      <c r="B271" s="363"/>
      <c r="C271" s="440"/>
      <c r="D271" s="436"/>
      <c r="E271" s="461" t="e">
        <f>VLOOKUP(D271,PAÍSES!$A$2:$C$200,3,FALSE)</f>
        <v>#N/A</v>
      </c>
      <c r="F271" s="432"/>
      <c r="G271" s="364"/>
      <c r="H271" s="436"/>
      <c r="I271" s="358"/>
      <c r="J271" s="358"/>
      <c r="K271" s="362"/>
      <c r="L271" s="431"/>
      <c r="M271" s="358"/>
      <c r="N271" s="362"/>
      <c r="O271"/>
      <c r="P271" s="352"/>
      <c r="Q271" s="352"/>
      <c r="R271" s="352"/>
    </row>
    <row r="272" spans="2:18" s="347" customFormat="1" ht="35.1" customHeight="1" x14ac:dyDescent="0.25">
      <c r="B272" s="363"/>
      <c r="C272" s="440"/>
      <c r="D272" s="436"/>
      <c r="E272" s="461" t="e">
        <f>VLOOKUP(D272,PAÍSES!$A$2:$C$200,3,FALSE)</f>
        <v>#N/A</v>
      </c>
      <c r="F272" s="432"/>
      <c r="G272" s="364"/>
      <c r="H272" s="436"/>
      <c r="I272" s="358"/>
      <c r="J272" s="358"/>
      <c r="K272" s="362"/>
      <c r="L272" s="431"/>
      <c r="M272" s="358"/>
      <c r="N272" s="362"/>
      <c r="O272"/>
      <c r="P272" s="352"/>
      <c r="Q272" s="352"/>
      <c r="R272" s="352"/>
    </row>
    <row r="273" spans="2:18" s="347" customFormat="1" ht="35.1" customHeight="1" x14ac:dyDescent="0.25">
      <c r="B273" s="363"/>
      <c r="C273" s="440"/>
      <c r="D273" s="436"/>
      <c r="E273" s="461" t="e">
        <f>VLOOKUP(D273,PAÍSES!$A$2:$C$200,3,FALSE)</f>
        <v>#N/A</v>
      </c>
      <c r="F273" s="432"/>
      <c r="G273" s="364"/>
      <c r="H273" s="436"/>
      <c r="I273" s="358"/>
      <c r="J273" s="358"/>
      <c r="K273" s="362"/>
      <c r="L273" s="431"/>
      <c r="M273" s="358"/>
      <c r="N273" s="362"/>
      <c r="O273"/>
      <c r="P273" s="352"/>
      <c r="Q273" s="352"/>
      <c r="R273" s="352"/>
    </row>
    <row r="274" spans="2:18" s="347" customFormat="1" ht="35.1" customHeight="1" x14ac:dyDescent="0.25">
      <c r="B274" s="363"/>
      <c r="C274" s="440"/>
      <c r="D274" s="436"/>
      <c r="E274" s="461" t="e">
        <f>VLOOKUP(D274,PAÍSES!$A$2:$C$200,3,FALSE)</f>
        <v>#N/A</v>
      </c>
      <c r="F274" s="432"/>
      <c r="G274" s="364"/>
      <c r="H274" s="436"/>
      <c r="I274" s="358"/>
      <c r="J274" s="358"/>
      <c r="K274" s="362"/>
      <c r="L274" s="431"/>
      <c r="M274" s="358"/>
      <c r="N274" s="362"/>
      <c r="O274"/>
      <c r="P274" s="352"/>
      <c r="Q274" s="352"/>
      <c r="R274" s="352"/>
    </row>
    <row r="275" spans="2:18" s="347" customFormat="1" ht="35.1" customHeight="1" x14ac:dyDescent="0.25">
      <c r="B275" s="363"/>
      <c r="C275" s="440"/>
      <c r="D275" s="436"/>
      <c r="E275" s="461" t="e">
        <f>VLOOKUP(D275,PAÍSES!$A$2:$C$200,3,FALSE)</f>
        <v>#N/A</v>
      </c>
      <c r="F275" s="432"/>
      <c r="G275" s="364"/>
      <c r="H275" s="436"/>
      <c r="I275" s="358"/>
      <c r="J275" s="358"/>
      <c r="K275" s="362"/>
      <c r="L275" s="431"/>
      <c r="M275" s="358"/>
      <c r="N275" s="362"/>
      <c r="O275"/>
      <c r="P275" s="352"/>
      <c r="Q275" s="352"/>
      <c r="R275" s="352"/>
    </row>
    <row r="276" spans="2:18" s="347" customFormat="1" ht="35.1" customHeight="1" x14ac:dyDescent="0.25">
      <c r="B276" s="363"/>
      <c r="C276" s="440"/>
      <c r="D276" s="436"/>
      <c r="E276" s="461" t="e">
        <f>VLOOKUP(D276,PAÍSES!$A$2:$C$200,3,FALSE)</f>
        <v>#N/A</v>
      </c>
      <c r="F276" s="432"/>
      <c r="G276" s="364"/>
      <c r="H276" s="436"/>
      <c r="I276" s="358"/>
      <c r="J276" s="358"/>
      <c r="K276" s="362"/>
      <c r="L276" s="431"/>
      <c r="M276" s="358"/>
      <c r="N276" s="362"/>
      <c r="O276"/>
      <c r="P276" s="352"/>
      <c r="Q276" s="352"/>
      <c r="R276" s="352"/>
    </row>
    <row r="277" spans="2:18" s="347" customFormat="1" ht="35.1" customHeight="1" x14ac:dyDescent="0.25">
      <c r="B277" s="363"/>
      <c r="C277" s="440"/>
      <c r="D277" s="436"/>
      <c r="E277" s="461" t="e">
        <f>VLOOKUP(D277,PAÍSES!$A$2:$C$200,3,FALSE)</f>
        <v>#N/A</v>
      </c>
      <c r="F277" s="432"/>
      <c r="G277" s="364"/>
      <c r="H277" s="436"/>
      <c r="I277" s="358"/>
      <c r="J277" s="358"/>
      <c r="K277" s="362"/>
      <c r="L277" s="431"/>
      <c r="M277" s="358"/>
      <c r="N277" s="362"/>
      <c r="O277"/>
      <c r="P277" s="352"/>
      <c r="Q277" s="352"/>
      <c r="R277" s="352"/>
    </row>
    <row r="278" spans="2:18" s="347" customFormat="1" ht="35.1" customHeight="1" x14ac:dyDescent="0.25">
      <c r="B278" s="363"/>
      <c r="C278" s="440"/>
      <c r="D278" s="436"/>
      <c r="E278" s="461" t="e">
        <f>VLOOKUP(D278,PAÍSES!$A$2:$C$200,3,FALSE)</f>
        <v>#N/A</v>
      </c>
      <c r="F278" s="432"/>
      <c r="G278" s="364"/>
      <c r="H278" s="436"/>
      <c r="I278" s="358"/>
      <c r="J278" s="358"/>
      <c r="K278" s="362"/>
      <c r="L278" s="431"/>
      <c r="M278" s="358"/>
      <c r="N278" s="362"/>
      <c r="O278"/>
      <c r="P278" s="352"/>
      <c r="Q278" s="352"/>
      <c r="R278" s="352"/>
    </row>
    <row r="279" spans="2:18" s="347" customFormat="1" ht="35.1" customHeight="1" x14ac:dyDescent="0.25">
      <c r="B279" s="363"/>
      <c r="C279" s="440"/>
      <c r="D279" s="436"/>
      <c r="E279" s="461" t="e">
        <f>VLOOKUP(D279,PAÍSES!$A$2:$C$200,3,FALSE)</f>
        <v>#N/A</v>
      </c>
      <c r="F279" s="432"/>
      <c r="G279" s="364"/>
      <c r="H279" s="436"/>
      <c r="I279" s="358"/>
      <c r="J279" s="358"/>
      <c r="K279" s="362"/>
      <c r="L279" s="431"/>
      <c r="M279" s="358"/>
      <c r="N279" s="362"/>
      <c r="O279"/>
      <c r="P279" s="352"/>
      <c r="Q279" s="352"/>
      <c r="R279" s="352"/>
    </row>
    <row r="280" spans="2:18" s="347" customFormat="1" ht="35.1" customHeight="1" x14ac:dyDescent="0.25">
      <c r="B280" s="363"/>
      <c r="C280" s="440"/>
      <c r="D280" s="436"/>
      <c r="E280" s="461" t="e">
        <f>VLOOKUP(D280,PAÍSES!$A$2:$C$200,3,FALSE)</f>
        <v>#N/A</v>
      </c>
      <c r="F280" s="432"/>
      <c r="G280" s="364"/>
      <c r="H280" s="436"/>
      <c r="I280" s="358"/>
      <c r="J280" s="358"/>
      <c r="K280" s="362"/>
      <c r="L280" s="431"/>
      <c r="M280" s="358"/>
      <c r="N280" s="362"/>
      <c r="O280"/>
      <c r="P280" s="352"/>
      <c r="Q280" s="352"/>
      <c r="R280" s="352"/>
    </row>
    <row r="281" spans="2:18" s="347" customFormat="1" ht="35.1" customHeight="1" x14ac:dyDescent="0.25">
      <c r="B281" s="363"/>
      <c r="C281" s="440"/>
      <c r="D281" s="436"/>
      <c r="E281" s="461" t="e">
        <f>VLOOKUP(D281,PAÍSES!$A$2:$C$200,3,FALSE)</f>
        <v>#N/A</v>
      </c>
      <c r="F281" s="432"/>
      <c r="G281" s="364"/>
      <c r="H281" s="436"/>
      <c r="I281" s="358"/>
      <c r="J281" s="358"/>
      <c r="K281" s="362"/>
      <c r="L281" s="431"/>
      <c r="M281" s="358"/>
      <c r="N281" s="362"/>
      <c r="O281"/>
      <c r="P281" s="352"/>
      <c r="Q281" s="352"/>
      <c r="R281" s="352"/>
    </row>
    <row r="282" spans="2:18" s="347" customFormat="1" ht="35.1" customHeight="1" x14ac:dyDescent="0.25">
      <c r="B282" s="363"/>
      <c r="C282" s="440"/>
      <c r="D282" s="436"/>
      <c r="E282" s="461" t="e">
        <f>VLOOKUP(D282,PAÍSES!$A$2:$C$200,3,FALSE)</f>
        <v>#N/A</v>
      </c>
      <c r="F282" s="432"/>
      <c r="G282" s="364"/>
      <c r="H282" s="436"/>
      <c r="I282" s="358"/>
      <c r="J282" s="358"/>
      <c r="K282" s="362"/>
      <c r="L282" s="431"/>
      <c r="M282" s="358"/>
      <c r="N282" s="362"/>
      <c r="O282"/>
      <c r="P282" s="352"/>
      <c r="Q282" s="352"/>
      <c r="R282" s="352"/>
    </row>
    <row r="283" spans="2:18" s="347" customFormat="1" ht="35.1" customHeight="1" x14ac:dyDescent="0.25">
      <c r="B283" s="363"/>
      <c r="C283" s="440"/>
      <c r="D283" s="436"/>
      <c r="E283" s="461" t="e">
        <f>VLOOKUP(D283,PAÍSES!$A$2:$C$200,3,FALSE)</f>
        <v>#N/A</v>
      </c>
      <c r="F283" s="432"/>
      <c r="G283" s="364"/>
      <c r="H283" s="436"/>
      <c r="I283" s="358"/>
      <c r="J283" s="358"/>
      <c r="K283" s="362"/>
      <c r="L283" s="431"/>
      <c r="M283" s="358"/>
      <c r="N283" s="362"/>
      <c r="O283"/>
      <c r="P283" s="352"/>
      <c r="Q283" s="352"/>
      <c r="R283" s="352"/>
    </row>
    <row r="284" spans="2:18" s="347" customFormat="1" ht="35.1" customHeight="1" x14ac:dyDescent="0.25">
      <c r="B284" s="363"/>
      <c r="C284" s="440"/>
      <c r="D284" s="436"/>
      <c r="E284" s="461" t="e">
        <f>VLOOKUP(D284,PAÍSES!$A$2:$C$200,3,FALSE)</f>
        <v>#N/A</v>
      </c>
      <c r="F284" s="432"/>
      <c r="G284" s="364"/>
      <c r="H284" s="436"/>
      <c r="I284" s="358"/>
      <c r="J284" s="358"/>
      <c r="K284" s="362"/>
      <c r="L284" s="431"/>
      <c r="M284" s="358"/>
      <c r="N284" s="362"/>
      <c r="O284"/>
      <c r="P284" s="352"/>
      <c r="Q284" s="352"/>
      <c r="R284" s="352"/>
    </row>
    <row r="285" spans="2:18" s="347" customFormat="1" ht="35.1" customHeight="1" x14ac:dyDescent="0.25">
      <c r="B285" s="363"/>
      <c r="C285" s="440"/>
      <c r="D285" s="436"/>
      <c r="E285" s="461" t="e">
        <f>VLOOKUP(D285,PAÍSES!$A$2:$C$200,3,FALSE)</f>
        <v>#N/A</v>
      </c>
      <c r="F285" s="432"/>
      <c r="G285" s="364"/>
      <c r="H285" s="436"/>
      <c r="I285" s="358"/>
      <c r="J285" s="358"/>
      <c r="K285" s="362"/>
      <c r="L285" s="431"/>
      <c r="M285" s="358"/>
      <c r="N285" s="362"/>
      <c r="O285"/>
      <c r="P285" s="352"/>
      <c r="Q285" s="352"/>
      <c r="R285" s="352"/>
    </row>
    <row r="286" spans="2:18" s="347" customFormat="1" ht="35.1" customHeight="1" x14ac:dyDescent="0.25">
      <c r="B286" s="363"/>
      <c r="C286" s="440"/>
      <c r="D286" s="436"/>
      <c r="E286" s="461" t="e">
        <f>VLOOKUP(D286,PAÍSES!$A$2:$C$200,3,FALSE)</f>
        <v>#N/A</v>
      </c>
      <c r="F286" s="432"/>
      <c r="G286" s="364"/>
      <c r="H286" s="436"/>
      <c r="I286" s="358"/>
      <c r="J286" s="358"/>
      <c r="K286" s="362"/>
      <c r="L286" s="431"/>
      <c r="M286" s="358"/>
      <c r="N286" s="362"/>
      <c r="O286"/>
      <c r="P286" s="352"/>
      <c r="Q286" s="352"/>
      <c r="R286" s="352"/>
    </row>
    <row r="287" spans="2:18" s="347" customFormat="1" ht="35.1" customHeight="1" x14ac:dyDescent="0.25">
      <c r="B287" s="363"/>
      <c r="C287" s="440"/>
      <c r="D287" s="436"/>
      <c r="E287" s="461" t="e">
        <f>VLOOKUP(D287,PAÍSES!$A$2:$C$200,3,FALSE)</f>
        <v>#N/A</v>
      </c>
      <c r="F287" s="432"/>
      <c r="G287" s="364"/>
      <c r="H287" s="436"/>
      <c r="I287" s="358"/>
      <c r="J287" s="358"/>
      <c r="K287" s="362"/>
      <c r="L287" s="431"/>
      <c r="M287" s="358"/>
      <c r="N287" s="362"/>
      <c r="O287"/>
      <c r="P287" s="352"/>
      <c r="Q287" s="352"/>
      <c r="R287" s="352"/>
    </row>
    <row r="288" spans="2:18" s="347" customFormat="1" ht="35.1" customHeight="1" x14ac:dyDescent="0.25">
      <c r="B288" s="363"/>
      <c r="C288" s="440"/>
      <c r="D288" s="436"/>
      <c r="E288" s="461" t="e">
        <f>VLOOKUP(D288,PAÍSES!$A$2:$C$200,3,FALSE)</f>
        <v>#N/A</v>
      </c>
      <c r="F288" s="432"/>
      <c r="G288" s="364"/>
      <c r="H288" s="436"/>
      <c r="I288" s="358"/>
      <c r="J288" s="358"/>
      <c r="K288" s="362"/>
      <c r="L288" s="431"/>
      <c r="M288" s="358"/>
      <c r="N288" s="362"/>
      <c r="O288"/>
      <c r="P288" s="352"/>
      <c r="Q288" s="352"/>
      <c r="R288" s="352"/>
    </row>
    <row r="289" spans="2:18" s="347" customFormat="1" ht="35.1" customHeight="1" x14ac:dyDescent="0.25">
      <c r="B289" s="363"/>
      <c r="C289" s="440"/>
      <c r="D289" s="436"/>
      <c r="E289" s="461" t="e">
        <f>VLOOKUP(D289,PAÍSES!$A$2:$C$200,3,FALSE)</f>
        <v>#N/A</v>
      </c>
      <c r="F289" s="432"/>
      <c r="G289" s="364"/>
      <c r="H289" s="436"/>
      <c r="I289" s="358"/>
      <c r="J289" s="358"/>
      <c r="K289" s="362"/>
      <c r="L289" s="431"/>
      <c r="M289" s="358"/>
      <c r="N289" s="362"/>
      <c r="O289"/>
      <c r="P289" s="352"/>
      <c r="Q289" s="352"/>
      <c r="R289" s="352"/>
    </row>
    <row r="290" spans="2:18" s="347" customFormat="1" ht="35.1" customHeight="1" x14ac:dyDescent="0.25">
      <c r="B290" s="363"/>
      <c r="C290" s="440"/>
      <c r="D290" s="436"/>
      <c r="E290" s="461" t="e">
        <f>VLOOKUP(D290,PAÍSES!$A$2:$C$200,3,FALSE)</f>
        <v>#N/A</v>
      </c>
      <c r="F290" s="432"/>
      <c r="G290" s="364"/>
      <c r="H290" s="436"/>
      <c r="I290" s="358"/>
      <c r="J290" s="358"/>
      <c r="K290" s="362"/>
      <c r="L290" s="431"/>
      <c r="M290" s="358"/>
      <c r="N290" s="362"/>
      <c r="O290"/>
      <c r="P290" s="352"/>
      <c r="Q290" s="352"/>
      <c r="R290" s="352"/>
    </row>
    <row r="291" spans="2:18" s="347" customFormat="1" ht="35.1" customHeight="1" x14ac:dyDescent="0.25">
      <c r="B291" s="363"/>
      <c r="C291" s="440"/>
      <c r="D291" s="436"/>
      <c r="E291" s="461" t="e">
        <f>VLOOKUP(D291,PAÍSES!$A$2:$C$200,3,FALSE)</f>
        <v>#N/A</v>
      </c>
      <c r="F291" s="432"/>
      <c r="G291" s="364"/>
      <c r="H291" s="436"/>
      <c r="I291" s="358"/>
      <c r="J291" s="358"/>
      <c r="K291" s="362"/>
      <c r="L291" s="431"/>
      <c r="M291" s="358"/>
      <c r="N291" s="362"/>
      <c r="O291"/>
      <c r="P291" s="352"/>
      <c r="Q291" s="352"/>
      <c r="R291" s="352"/>
    </row>
    <row r="292" spans="2:18" s="347" customFormat="1" ht="35.1" customHeight="1" x14ac:dyDescent="0.25">
      <c r="B292" s="363"/>
      <c r="C292" s="440"/>
      <c r="D292" s="436"/>
      <c r="E292" s="461" t="e">
        <f>VLOOKUP(D292,PAÍSES!$A$2:$C$200,3,FALSE)</f>
        <v>#N/A</v>
      </c>
      <c r="F292" s="432"/>
      <c r="G292" s="364"/>
      <c r="H292" s="436"/>
      <c r="I292" s="358"/>
      <c r="J292" s="358"/>
      <c r="K292" s="362"/>
      <c r="L292" s="431"/>
      <c r="M292" s="358"/>
      <c r="N292" s="362"/>
      <c r="O292"/>
      <c r="P292" s="352"/>
      <c r="Q292" s="352"/>
      <c r="R292" s="352"/>
    </row>
    <row r="293" spans="2:18" s="347" customFormat="1" ht="35.1" customHeight="1" x14ac:dyDescent="0.25">
      <c r="B293" s="363"/>
      <c r="C293" s="440"/>
      <c r="D293" s="436"/>
      <c r="E293" s="461" t="e">
        <f>VLOOKUP(D293,PAÍSES!$A$2:$C$200,3,FALSE)</f>
        <v>#N/A</v>
      </c>
      <c r="F293" s="432"/>
      <c r="G293" s="364"/>
      <c r="H293" s="436"/>
      <c r="I293" s="358"/>
      <c r="J293" s="358"/>
      <c r="K293" s="362"/>
      <c r="L293" s="431"/>
      <c r="M293" s="358"/>
      <c r="N293" s="362"/>
      <c r="O293"/>
      <c r="P293" s="352"/>
      <c r="Q293" s="352"/>
      <c r="R293" s="352"/>
    </row>
    <row r="294" spans="2:18" s="347" customFormat="1" ht="35.1" customHeight="1" x14ac:dyDescent="0.25">
      <c r="B294" s="363"/>
      <c r="C294" s="440"/>
      <c r="D294" s="436"/>
      <c r="E294" s="461" t="e">
        <f>VLOOKUP(D294,PAÍSES!$A$2:$C$200,3,FALSE)</f>
        <v>#N/A</v>
      </c>
      <c r="F294" s="432"/>
      <c r="G294" s="364"/>
      <c r="H294" s="436"/>
      <c r="I294" s="358"/>
      <c r="J294" s="358"/>
      <c r="K294" s="362"/>
      <c r="L294" s="431"/>
      <c r="M294" s="358"/>
      <c r="N294" s="362"/>
      <c r="O294"/>
      <c r="P294" s="352"/>
      <c r="Q294" s="352"/>
      <c r="R294" s="352"/>
    </row>
    <row r="295" spans="2:18" s="347" customFormat="1" ht="35.1" customHeight="1" x14ac:dyDescent="0.25">
      <c r="B295" s="363"/>
      <c r="C295" s="440"/>
      <c r="D295" s="436"/>
      <c r="E295" s="461" t="e">
        <f>VLOOKUP(D295,PAÍSES!$A$2:$C$200,3,FALSE)</f>
        <v>#N/A</v>
      </c>
      <c r="F295" s="432"/>
      <c r="G295" s="364"/>
      <c r="H295" s="436"/>
      <c r="I295" s="358"/>
      <c r="J295" s="358"/>
      <c r="K295" s="362"/>
      <c r="L295" s="431"/>
      <c r="M295" s="358"/>
      <c r="N295" s="362"/>
      <c r="O295"/>
      <c r="P295" s="352"/>
      <c r="Q295" s="352"/>
      <c r="R295" s="352"/>
    </row>
    <row r="296" spans="2:18" s="347" customFormat="1" ht="35.1" customHeight="1" x14ac:dyDescent="0.25">
      <c r="B296" s="363"/>
      <c r="C296" s="440"/>
      <c r="D296" s="436"/>
      <c r="E296" s="461" t="e">
        <f>VLOOKUP(D296,PAÍSES!$A$2:$C$200,3,FALSE)</f>
        <v>#N/A</v>
      </c>
      <c r="F296" s="432"/>
      <c r="G296" s="364"/>
      <c r="H296" s="436"/>
      <c r="I296" s="358"/>
      <c r="J296" s="358"/>
      <c r="K296" s="362"/>
      <c r="L296" s="431"/>
      <c r="M296" s="358"/>
      <c r="N296" s="362"/>
      <c r="O296"/>
      <c r="P296" s="352"/>
      <c r="Q296" s="352"/>
      <c r="R296" s="352"/>
    </row>
    <row r="297" spans="2:18" s="347" customFormat="1" ht="35.1" customHeight="1" x14ac:dyDescent="0.25">
      <c r="B297" s="363"/>
      <c r="C297" s="440"/>
      <c r="D297" s="436"/>
      <c r="E297" s="461" t="e">
        <f>VLOOKUP(D297,PAÍSES!$A$2:$C$200,3,FALSE)</f>
        <v>#N/A</v>
      </c>
      <c r="F297" s="432"/>
      <c r="G297" s="364"/>
      <c r="H297" s="436"/>
      <c r="I297" s="358"/>
      <c r="J297" s="358"/>
      <c r="K297" s="362"/>
      <c r="L297" s="431"/>
      <c r="M297" s="358"/>
      <c r="N297" s="362"/>
      <c r="O297"/>
      <c r="P297" s="352"/>
      <c r="Q297" s="352"/>
      <c r="R297" s="352"/>
    </row>
    <row r="298" spans="2:18" s="347" customFormat="1" ht="35.1" customHeight="1" x14ac:dyDescent="0.25">
      <c r="B298" s="363"/>
      <c r="C298" s="440"/>
      <c r="D298" s="436"/>
      <c r="E298" s="461" t="e">
        <f>VLOOKUP(D298,PAÍSES!$A$2:$C$200,3,FALSE)</f>
        <v>#N/A</v>
      </c>
      <c r="F298" s="432"/>
      <c r="G298" s="364"/>
      <c r="H298" s="436"/>
      <c r="I298" s="358"/>
      <c r="J298" s="358"/>
      <c r="K298" s="362"/>
      <c r="L298" s="431"/>
      <c r="M298" s="358"/>
      <c r="N298" s="362"/>
      <c r="O298"/>
      <c r="P298" s="352"/>
      <c r="Q298" s="352"/>
      <c r="R298" s="352"/>
    </row>
    <row r="299" spans="2:18" s="347" customFormat="1" ht="35.1" customHeight="1" x14ac:dyDescent="0.25">
      <c r="B299" s="363"/>
      <c r="C299" s="440"/>
      <c r="D299" s="436"/>
      <c r="E299" s="461" t="e">
        <f>VLOOKUP(D299,PAÍSES!$A$2:$C$200,3,FALSE)</f>
        <v>#N/A</v>
      </c>
      <c r="F299" s="432"/>
      <c r="G299" s="364"/>
      <c r="H299" s="436"/>
      <c r="I299" s="358"/>
      <c r="J299" s="358"/>
      <c r="K299" s="362"/>
      <c r="L299" s="431"/>
      <c r="M299" s="358"/>
      <c r="N299" s="362"/>
      <c r="O299"/>
      <c r="P299" s="352"/>
      <c r="Q299" s="352"/>
      <c r="R299" s="352"/>
    </row>
    <row r="300" spans="2:18" s="347" customFormat="1" ht="35.1" customHeight="1" x14ac:dyDescent="0.25">
      <c r="B300" s="363"/>
      <c r="C300" s="440"/>
      <c r="D300" s="436"/>
      <c r="E300" s="461" t="e">
        <f>VLOOKUP(D300,PAÍSES!$A$2:$C$200,3,FALSE)</f>
        <v>#N/A</v>
      </c>
      <c r="F300" s="432"/>
      <c r="G300" s="364"/>
      <c r="H300" s="436"/>
      <c r="I300" s="358"/>
      <c r="J300" s="358"/>
      <c r="K300" s="362"/>
      <c r="L300" s="431"/>
      <c r="M300" s="358"/>
      <c r="N300" s="362"/>
      <c r="O300"/>
      <c r="P300" s="352"/>
      <c r="Q300" s="352"/>
      <c r="R300" s="352"/>
    </row>
    <row r="301" spans="2:18" s="347" customFormat="1" ht="35.1" customHeight="1" x14ac:dyDescent="0.25">
      <c r="B301" s="363"/>
      <c r="C301" s="440"/>
      <c r="D301" s="436"/>
      <c r="E301" s="461" t="e">
        <f>VLOOKUP(D301,PAÍSES!$A$2:$C$200,3,FALSE)</f>
        <v>#N/A</v>
      </c>
      <c r="F301" s="432"/>
      <c r="G301" s="364"/>
      <c r="H301" s="436"/>
      <c r="I301" s="358"/>
      <c r="J301" s="358"/>
      <c r="K301" s="362"/>
      <c r="L301" s="431"/>
      <c r="M301" s="358"/>
      <c r="N301" s="362"/>
      <c r="O301"/>
      <c r="P301" s="352"/>
      <c r="Q301" s="352"/>
      <c r="R301" s="352"/>
    </row>
    <row r="302" spans="2:18" s="347" customFormat="1" ht="35.1" customHeight="1" x14ac:dyDescent="0.25">
      <c r="B302" s="363"/>
      <c r="C302" s="440"/>
      <c r="D302" s="436"/>
      <c r="E302" s="461" t="e">
        <f>VLOOKUP(D302,PAÍSES!$A$2:$C$200,3,FALSE)</f>
        <v>#N/A</v>
      </c>
      <c r="F302" s="432"/>
      <c r="G302" s="364"/>
      <c r="H302" s="436"/>
      <c r="I302" s="358"/>
      <c r="J302" s="358"/>
      <c r="K302" s="362"/>
      <c r="L302" s="431"/>
      <c r="M302" s="358"/>
      <c r="N302" s="362"/>
      <c r="O302"/>
      <c r="P302" s="352"/>
      <c r="Q302" s="352"/>
      <c r="R302" s="352"/>
    </row>
    <row r="303" spans="2:18" s="347" customFormat="1" ht="35.1" customHeight="1" x14ac:dyDescent="0.25">
      <c r="B303" s="363"/>
      <c r="C303" s="440"/>
      <c r="D303" s="436"/>
      <c r="E303" s="461" t="e">
        <f>VLOOKUP(D303,PAÍSES!$A$2:$C$200,3,FALSE)</f>
        <v>#N/A</v>
      </c>
      <c r="F303" s="432"/>
      <c r="G303" s="364"/>
      <c r="H303" s="436"/>
      <c r="I303" s="358"/>
      <c r="J303" s="358"/>
      <c r="K303" s="362"/>
      <c r="L303" s="431"/>
      <c r="M303" s="358"/>
      <c r="N303" s="362"/>
      <c r="O303"/>
      <c r="P303" s="352"/>
      <c r="Q303" s="352"/>
      <c r="R303" s="352"/>
    </row>
    <row r="304" spans="2:18" s="347" customFormat="1" ht="35.1" customHeight="1" x14ac:dyDescent="0.25">
      <c r="B304" s="363"/>
      <c r="C304" s="440"/>
      <c r="D304" s="436"/>
      <c r="E304" s="461" t="e">
        <f>VLOOKUP(D304,PAÍSES!$A$2:$C$200,3,FALSE)</f>
        <v>#N/A</v>
      </c>
      <c r="F304" s="432"/>
      <c r="G304" s="364"/>
      <c r="H304" s="436"/>
      <c r="I304" s="358"/>
      <c r="J304" s="358"/>
      <c r="K304" s="362"/>
      <c r="L304" s="431"/>
      <c r="M304" s="358"/>
      <c r="N304" s="362"/>
      <c r="O304"/>
      <c r="P304" s="352"/>
      <c r="Q304" s="352"/>
      <c r="R304" s="352"/>
    </row>
    <row r="305" spans="2:18" s="347" customFormat="1" ht="35.1" customHeight="1" x14ac:dyDescent="0.25">
      <c r="B305" s="363"/>
      <c r="C305" s="440"/>
      <c r="D305" s="436"/>
      <c r="E305" s="461" t="e">
        <f>VLOOKUP(D305,PAÍSES!$A$2:$C$200,3,FALSE)</f>
        <v>#N/A</v>
      </c>
      <c r="F305" s="432"/>
      <c r="G305" s="364"/>
      <c r="H305" s="436"/>
      <c r="I305" s="358"/>
      <c r="J305" s="358"/>
      <c r="K305" s="362"/>
      <c r="L305" s="431"/>
      <c r="M305" s="358"/>
      <c r="N305" s="362"/>
      <c r="O305"/>
      <c r="P305" s="352"/>
      <c r="Q305" s="352"/>
      <c r="R305" s="352"/>
    </row>
    <row r="306" spans="2:18" s="347" customFormat="1" ht="35.1" customHeight="1" x14ac:dyDescent="0.25">
      <c r="B306" s="363"/>
      <c r="C306" s="440"/>
      <c r="D306" s="436"/>
      <c r="E306" s="461" t="e">
        <f>VLOOKUP(D306,PAÍSES!$A$2:$C$200,3,FALSE)</f>
        <v>#N/A</v>
      </c>
      <c r="F306" s="432"/>
      <c r="G306" s="364"/>
      <c r="H306" s="436"/>
      <c r="I306" s="358"/>
      <c r="J306" s="358"/>
      <c r="K306" s="362"/>
      <c r="L306" s="431"/>
      <c r="M306" s="358"/>
      <c r="N306" s="362"/>
      <c r="O306"/>
      <c r="P306" s="352"/>
      <c r="Q306" s="352"/>
      <c r="R306" s="352"/>
    </row>
    <row r="307" spans="2:18" s="347" customFormat="1" ht="35.1" customHeight="1" x14ac:dyDescent="0.25">
      <c r="B307" s="363"/>
      <c r="C307" s="440"/>
      <c r="D307" s="436"/>
      <c r="E307" s="461" t="e">
        <f>VLOOKUP(D307,PAÍSES!$A$2:$C$200,3,FALSE)</f>
        <v>#N/A</v>
      </c>
      <c r="F307" s="432"/>
      <c r="G307" s="364"/>
      <c r="H307" s="436"/>
      <c r="I307" s="358"/>
      <c r="J307" s="358"/>
      <c r="K307" s="362"/>
      <c r="L307" s="431"/>
      <c r="M307" s="358"/>
      <c r="N307" s="362"/>
      <c r="O307"/>
      <c r="P307" s="352"/>
      <c r="Q307" s="352"/>
      <c r="R307" s="352"/>
    </row>
    <row r="308" spans="2:18" s="347" customFormat="1" ht="35.1" customHeight="1" x14ac:dyDescent="0.25">
      <c r="B308" s="363"/>
      <c r="C308" s="440"/>
      <c r="D308" s="436"/>
      <c r="E308" s="461" t="e">
        <f>VLOOKUP(D308,PAÍSES!$A$2:$C$200,3,FALSE)</f>
        <v>#N/A</v>
      </c>
      <c r="F308" s="432"/>
      <c r="G308" s="364"/>
      <c r="H308" s="436"/>
      <c r="I308" s="358"/>
      <c r="J308" s="358"/>
      <c r="K308" s="362"/>
      <c r="L308" s="431"/>
      <c r="M308" s="358"/>
      <c r="N308" s="362"/>
      <c r="O308"/>
      <c r="P308" s="352"/>
      <c r="Q308" s="352"/>
      <c r="R308" s="352"/>
    </row>
    <row r="309" spans="2:18" s="347" customFormat="1" ht="35.1" customHeight="1" x14ac:dyDescent="0.25">
      <c r="B309" s="363"/>
      <c r="C309" s="440"/>
      <c r="D309" s="436"/>
      <c r="E309" s="461" t="e">
        <f>VLOOKUP(D309,PAÍSES!$A$2:$C$200,3,FALSE)</f>
        <v>#N/A</v>
      </c>
      <c r="F309" s="432"/>
      <c r="G309" s="364"/>
      <c r="H309" s="436"/>
      <c r="I309" s="358"/>
      <c r="J309" s="358"/>
      <c r="K309" s="362"/>
      <c r="L309" s="431"/>
      <c r="M309" s="358"/>
      <c r="N309" s="362"/>
      <c r="O309"/>
      <c r="P309" s="352"/>
      <c r="Q309" s="352"/>
      <c r="R309" s="352"/>
    </row>
    <row r="310" spans="2:18" s="347" customFormat="1" ht="35.1" customHeight="1" x14ac:dyDescent="0.25">
      <c r="B310" s="363"/>
      <c r="C310" s="440"/>
      <c r="D310" s="436"/>
      <c r="E310" s="461" t="e">
        <f>VLOOKUP(D310,PAÍSES!$A$2:$C$200,3,FALSE)</f>
        <v>#N/A</v>
      </c>
      <c r="F310" s="432"/>
      <c r="G310" s="364"/>
      <c r="H310" s="436"/>
      <c r="I310" s="358"/>
      <c r="J310" s="358"/>
      <c r="K310" s="362"/>
      <c r="L310" s="431"/>
      <c r="M310" s="358"/>
      <c r="N310" s="362"/>
      <c r="O310"/>
      <c r="P310" s="352"/>
      <c r="Q310" s="352"/>
      <c r="R310" s="352"/>
    </row>
    <row r="311" spans="2:18" s="347" customFormat="1" ht="35.1" customHeight="1" x14ac:dyDescent="0.25">
      <c r="B311" s="363"/>
      <c r="C311" s="440"/>
      <c r="D311" s="436"/>
      <c r="E311" s="461" t="e">
        <f>VLOOKUP(D311,PAÍSES!$A$2:$C$200,3,FALSE)</f>
        <v>#N/A</v>
      </c>
      <c r="F311" s="432"/>
      <c r="G311" s="364"/>
      <c r="H311" s="436"/>
      <c r="I311" s="358"/>
      <c r="J311" s="358"/>
      <c r="K311" s="362"/>
      <c r="L311" s="431"/>
      <c r="M311" s="358"/>
      <c r="N311" s="362"/>
      <c r="O311"/>
      <c r="P311" s="352"/>
      <c r="Q311" s="352"/>
      <c r="R311" s="352"/>
    </row>
    <row r="312" spans="2:18" s="347" customFormat="1" ht="35.1" customHeight="1" x14ac:dyDescent="0.25">
      <c r="B312" s="363"/>
      <c r="C312" s="440"/>
      <c r="D312" s="436"/>
      <c r="E312" s="461" t="e">
        <f>VLOOKUP(D312,PAÍSES!$A$2:$C$200,3,FALSE)</f>
        <v>#N/A</v>
      </c>
      <c r="F312" s="432"/>
      <c r="G312" s="364"/>
      <c r="H312" s="436"/>
      <c r="I312" s="358"/>
      <c r="J312" s="358"/>
      <c r="K312" s="362"/>
      <c r="L312" s="431"/>
      <c r="M312" s="358"/>
      <c r="N312" s="362"/>
      <c r="O312"/>
      <c r="P312" s="352"/>
      <c r="Q312" s="352"/>
      <c r="R312" s="352"/>
    </row>
    <row r="313" spans="2:18" s="347" customFormat="1" ht="35.1" customHeight="1" x14ac:dyDescent="0.25">
      <c r="B313" s="363"/>
      <c r="C313" s="440"/>
      <c r="D313" s="436"/>
      <c r="E313" s="461" t="e">
        <f>VLOOKUP(D313,PAÍSES!$A$2:$C$200,3,FALSE)</f>
        <v>#N/A</v>
      </c>
      <c r="F313" s="432"/>
      <c r="G313" s="364"/>
      <c r="H313" s="436"/>
      <c r="I313" s="358"/>
      <c r="J313" s="358"/>
      <c r="K313" s="362"/>
      <c r="L313" s="431"/>
      <c r="M313" s="358"/>
      <c r="N313" s="362"/>
      <c r="O313"/>
      <c r="P313" s="352"/>
      <c r="Q313" s="352"/>
      <c r="R313" s="352"/>
    </row>
    <row r="314" spans="2:18" s="347" customFormat="1" ht="35.1" customHeight="1" x14ac:dyDescent="0.25">
      <c r="B314" s="363"/>
      <c r="C314" s="440"/>
      <c r="D314" s="436"/>
      <c r="E314" s="461" t="e">
        <f>VLOOKUP(D314,PAÍSES!$A$2:$C$200,3,FALSE)</f>
        <v>#N/A</v>
      </c>
      <c r="F314" s="432"/>
      <c r="G314" s="364"/>
      <c r="H314" s="436"/>
      <c r="I314" s="358"/>
      <c r="J314" s="358"/>
      <c r="K314" s="362"/>
      <c r="L314" s="431"/>
      <c r="M314" s="358"/>
      <c r="N314" s="362"/>
      <c r="O314"/>
      <c r="P314" s="352"/>
      <c r="Q314" s="352"/>
      <c r="R314" s="352"/>
    </row>
    <row r="315" spans="2:18" s="347" customFormat="1" ht="35.1" customHeight="1" x14ac:dyDescent="0.25">
      <c r="B315" s="363"/>
      <c r="C315" s="440"/>
      <c r="D315" s="436"/>
      <c r="E315" s="461" t="e">
        <f>VLOOKUP(D315,PAÍSES!$A$2:$C$200,3,FALSE)</f>
        <v>#N/A</v>
      </c>
      <c r="F315" s="432"/>
      <c r="G315" s="364"/>
      <c r="H315" s="436"/>
      <c r="I315" s="358"/>
      <c r="J315" s="358"/>
      <c r="K315" s="362"/>
      <c r="L315" s="431"/>
      <c r="M315" s="358"/>
      <c r="N315" s="362"/>
      <c r="O315"/>
      <c r="P315" s="352"/>
      <c r="Q315" s="352"/>
      <c r="R315" s="352"/>
    </row>
    <row r="316" spans="2:18" s="347" customFormat="1" ht="35.1" customHeight="1" x14ac:dyDescent="0.25">
      <c r="B316" s="363"/>
      <c r="C316" s="440"/>
      <c r="D316" s="436"/>
      <c r="E316" s="461" t="e">
        <f>VLOOKUP(D316,PAÍSES!$A$2:$C$200,3,FALSE)</f>
        <v>#N/A</v>
      </c>
      <c r="F316" s="432"/>
      <c r="G316" s="364"/>
      <c r="H316" s="436"/>
      <c r="I316" s="358"/>
      <c r="J316" s="358"/>
      <c r="K316" s="362"/>
      <c r="L316" s="431"/>
      <c r="M316" s="358"/>
      <c r="N316" s="362"/>
      <c r="O316"/>
      <c r="P316" s="352"/>
      <c r="Q316" s="352"/>
      <c r="R316" s="352"/>
    </row>
    <row r="317" spans="2:18" s="347" customFormat="1" ht="35.1" customHeight="1" x14ac:dyDescent="0.25">
      <c r="B317" s="363"/>
      <c r="C317" s="440"/>
      <c r="D317" s="436"/>
      <c r="E317" s="461" t="e">
        <f>VLOOKUP(D317,PAÍSES!$A$2:$C$200,3,FALSE)</f>
        <v>#N/A</v>
      </c>
      <c r="F317" s="432"/>
      <c r="G317" s="364"/>
      <c r="H317" s="436"/>
      <c r="I317" s="358"/>
      <c r="J317" s="358"/>
      <c r="K317" s="362"/>
      <c r="L317" s="431"/>
      <c r="M317" s="358"/>
      <c r="N317" s="362"/>
      <c r="O317"/>
      <c r="P317" s="352"/>
      <c r="Q317" s="352"/>
      <c r="R317" s="352"/>
    </row>
    <row r="318" spans="2:18" s="347" customFormat="1" ht="35.1" customHeight="1" x14ac:dyDescent="0.25">
      <c r="B318" s="363"/>
      <c r="C318" s="440"/>
      <c r="D318" s="436"/>
      <c r="E318" s="461" t="e">
        <f>VLOOKUP(D318,PAÍSES!$A$2:$C$200,3,FALSE)</f>
        <v>#N/A</v>
      </c>
      <c r="F318" s="432"/>
      <c r="G318" s="364"/>
      <c r="H318" s="436"/>
      <c r="I318" s="358"/>
      <c r="J318" s="358"/>
      <c r="K318" s="362"/>
      <c r="L318" s="431"/>
      <c r="M318" s="358"/>
      <c r="N318" s="362"/>
      <c r="O318"/>
      <c r="P318" s="352"/>
      <c r="Q318" s="352"/>
      <c r="R318" s="352"/>
    </row>
    <row r="319" spans="2:18" s="347" customFormat="1" ht="35.1" customHeight="1" x14ac:dyDescent="0.25">
      <c r="B319" s="363"/>
      <c r="C319" s="440"/>
      <c r="D319" s="436"/>
      <c r="E319" s="461" t="e">
        <f>VLOOKUP(D319,PAÍSES!$A$2:$C$200,3,FALSE)</f>
        <v>#N/A</v>
      </c>
      <c r="F319" s="432"/>
      <c r="G319" s="364"/>
      <c r="H319" s="436"/>
      <c r="I319" s="358"/>
      <c r="J319" s="358"/>
      <c r="K319" s="362"/>
      <c r="L319" s="431"/>
      <c r="M319" s="358"/>
      <c r="N319" s="362"/>
      <c r="O319"/>
      <c r="P319" s="352"/>
      <c r="Q319" s="352"/>
      <c r="R319" s="352"/>
    </row>
    <row r="320" spans="2:18" s="347" customFormat="1" ht="35.1" customHeight="1" x14ac:dyDescent="0.25">
      <c r="B320" s="363"/>
      <c r="C320" s="440"/>
      <c r="D320" s="436"/>
      <c r="E320" s="461" t="e">
        <f>VLOOKUP(D320,PAÍSES!$A$2:$C$200,3,FALSE)</f>
        <v>#N/A</v>
      </c>
      <c r="F320" s="432"/>
      <c r="G320" s="364"/>
      <c r="H320" s="436"/>
      <c r="I320" s="358"/>
      <c r="J320" s="358"/>
      <c r="K320" s="362"/>
      <c r="L320" s="431"/>
      <c r="M320" s="358"/>
      <c r="N320" s="362"/>
      <c r="O320"/>
      <c r="P320" s="352"/>
      <c r="Q320" s="352"/>
      <c r="R320" s="352"/>
    </row>
    <row r="321" spans="2:18" s="347" customFormat="1" ht="35.1" customHeight="1" x14ac:dyDescent="0.25">
      <c r="B321" s="363"/>
      <c r="C321" s="440"/>
      <c r="D321" s="436"/>
      <c r="E321" s="461" t="e">
        <f>VLOOKUP(D321,PAÍSES!$A$2:$C$200,3,FALSE)</f>
        <v>#N/A</v>
      </c>
      <c r="F321" s="432"/>
      <c r="G321" s="364"/>
      <c r="H321" s="436"/>
      <c r="I321" s="358"/>
      <c r="J321" s="358"/>
      <c r="K321" s="362"/>
      <c r="L321" s="431"/>
      <c r="M321" s="358"/>
      <c r="N321" s="362"/>
      <c r="O321"/>
      <c r="P321" s="352"/>
      <c r="Q321" s="352"/>
      <c r="R321" s="352"/>
    </row>
    <row r="322" spans="2:18" s="347" customFormat="1" ht="35.1" customHeight="1" x14ac:dyDescent="0.25">
      <c r="B322" s="363"/>
      <c r="C322" s="440"/>
      <c r="D322" s="436"/>
      <c r="E322" s="461" t="e">
        <f>VLOOKUP(D322,PAÍSES!$A$2:$C$200,3,FALSE)</f>
        <v>#N/A</v>
      </c>
      <c r="F322" s="432"/>
      <c r="G322" s="364"/>
      <c r="H322" s="436"/>
      <c r="I322" s="358"/>
      <c r="J322" s="358"/>
      <c r="K322" s="362"/>
      <c r="L322" s="431"/>
      <c r="M322" s="358"/>
      <c r="N322" s="362"/>
      <c r="O322"/>
      <c r="P322" s="352"/>
      <c r="Q322" s="352"/>
      <c r="R322" s="352"/>
    </row>
    <row r="323" spans="2:18" s="347" customFormat="1" ht="35.1" customHeight="1" x14ac:dyDescent="0.25">
      <c r="B323" s="363"/>
      <c r="C323" s="440"/>
      <c r="D323" s="436"/>
      <c r="E323" s="461" t="e">
        <f>VLOOKUP(D323,PAÍSES!$A$2:$C$200,3,FALSE)</f>
        <v>#N/A</v>
      </c>
      <c r="F323" s="432"/>
      <c r="G323" s="364"/>
      <c r="H323" s="436"/>
      <c r="I323" s="358"/>
      <c r="J323" s="358"/>
      <c r="K323" s="362"/>
      <c r="L323" s="431"/>
      <c r="M323" s="358"/>
      <c r="N323" s="362"/>
      <c r="O323"/>
      <c r="P323" s="352"/>
      <c r="Q323" s="352"/>
      <c r="R323" s="352"/>
    </row>
    <row r="324" spans="2:18" s="347" customFormat="1" ht="35.1" customHeight="1" x14ac:dyDescent="0.25">
      <c r="B324" s="363"/>
      <c r="C324" s="440"/>
      <c r="D324" s="436"/>
      <c r="E324" s="461" t="e">
        <f>VLOOKUP(D324,PAÍSES!$A$2:$C$200,3,FALSE)</f>
        <v>#N/A</v>
      </c>
      <c r="F324" s="432"/>
      <c r="G324" s="364"/>
      <c r="H324" s="436"/>
      <c r="I324" s="358"/>
      <c r="J324" s="358"/>
      <c r="K324" s="362"/>
      <c r="L324" s="431"/>
      <c r="M324" s="358"/>
      <c r="N324" s="362"/>
      <c r="O324"/>
      <c r="P324" s="352"/>
      <c r="Q324" s="352"/>
      <c r="R324" s="352"/>
    </row>
    <row r="325" spans="2:18" s="347" customFormat="1" ht="35.1" customHeight="1" x14ac:dyDescent="0.25">
      <c r="B325" s="363"/>
      <c r="C325" s="440"/>
      <c r="D325" s="436"/>
      <c r="E325" s="461" t="e">
        <f>VLOOKUP(D325,PAÍSES!$A$2:$C$200,3,FALSE)</f>
        <v>#N/A</v>
      </c>
      <c r="F325" s="432"/>
      <c r="G325" s="364"/>
      <c r="H325" s="436"/>
      <c r="I325" s="358"/>
      <c r="J325" s="358"/>
      <c r="K325" s="362"/>
      <c r="L325" s="431"/>
      <c r="M325" s="358"/>
      <c r="N325" s="362"/>
      <c r="O325"/>
      <c r="P325" s="352"/>
      <c r="Q325" s="352"/>
      <c r="R325" s="352"/>
    </row>
    <row r="326" spans="2:18" s="347" customFormat="1" ht="35.1" customHeight="1" x14ac:dyDescent="0.25">
      <c r="B326" s="363"/>
      <c r="C326" s="440"/>
      <c r="D326" s="436"/>
      <c r="E326" s="461" t="e">
        <f>VLOOKUP(D326,PAÍSES!$A$2:$C$200,3,FALSE)</f>
        <v>#N/A</v>
      </c>
      <c r="F326" s="432"/>
      <c r="G326" s="364"/>
      <c r="H326" s="436"/>
      <c r="I326" s="358"/>
      <c r="J326" s="358"/>
      <c r="K326" s="362"/>
      <c r="L326" s="431"/>
      <c r="M326" s="358"/>
      <c r="N326" s="362"/>
      <c r="O326"/>
      <c r="P326" s="352"/>
      <c r="Q326" s="352"/>
      <c r="R326" s="352"/>
    </row>
    <row r="327" spans="2:18" s="347" customFormat="1" ht="35.1" customHeight="1" x14ac:dyDescent="0.25">
      <c r="B327" s="363"/>
      <c r="C327" s="440"/>
      <c r="D327" s="436"/>
      <c r="E327" s="461" t="e">
        <f>VLOOKUP(D327,PAÍSES!$A$2:$C$200,3,FALSE)</f>
        <v>#N/A</v>
      </c>
      <c r="F327" s="432"/>
      <c r="G327" s="364"/>
      <c r="H327" s="436"/>
      <c r="I327" s="358"/>
      <c r="J327" s="358"/>
      <c r="K327" s="362"/>
      <c r="L327" s="431"/>
      <c r="M327" s="358"/>
      <c r="N327" s="362"/>
      <c r="O327"/>
      <c r="P327" s="352"/>
      <c r="Q327" s="352"/>
      <c r="R327" s="352"/>
    </row>
    <row r="328" spans="2:18" s="347" customFormat="1" ht="35.1" customHeight="1" x14ac:dyDescent="0.25">
      <c r="B328" s="363"/>
      <c r="C328" s="440"/>
      <c r="D328" s="436"/>
      <c r="E328" s="461" t="e">
        <f>VLOOKUP(D328,PAÍSES!$A$2:$C$200,3,FALSE)</f>
        <v>#N/A</v>
      </c>
      <c r="F328" s="432"/>
      <c r="G328" s="364"/>
      <c r="H328" s="436"/>
      <c r="I328" s="358"/>
      <c r="J328" s="358"/>
      <c r="K328" s="362"/>
      <c r="L328" s="431"/>
      <c r="M328" s="358"/>
      <c r="N328" s="362"/>
      <c r="O328"/>
      <c r="P328" s="352"/>
      <c r="Q328" s="352"/>
      <c r="R328" s="352"/>
    </row>
    <row r="329" spans="2:18" s="347" customFormat="1" ht="35.1" customHeight="1" x14ac:dyDescent="0.25">
      <c r="B329" s="363"/>
      <c r="C329" s="440"/>
      <c r="D329" s="436"/>
      <c r="E329" s="461" t="e">
        <f>VLOOKUP(D329,PAÍSES!$A$2:$C$200,3,FALSE)</f>
        <v>#N/A</v>
      </c>
      <c r="F329" s="432"/>
      <c r="G329" s="364"/>
      <c r="H329" s="436"/>
      <c r="I329" s="358"/>
      <c r="J329" s="358"/>
      <c r="K329" s="362"/>
      <c r="L329" s="431"/>
      <c r="M329" s="358"/>
      <c r="N329" s="362"/>
      <c r="O329"/>
      <c r="P329" s="352"/>
      <c r="Q329" s="352"/>
      <c r="R329" s="352"/>
    </row>
    <row r="330" spans="2:18" s="347" customFormat="1" ht="35.1" customHeight="1" x14ac:dyDescent="0.25">
      <c r="B330" s="363"/>
      <c r="C330" s="440"/>
      <c r="D330" s="436"/>
      <c r="E330" s="461" t="e">
        <f>VLOOKUP(D330,PAÍSES!$A$2:$C$200,3,FALSE)</f>
        <v>#N/A</v>
      </c>
      <c r="F330" s="432"/>
      <c r="G330" s="364"/>
      <c r="H330" s="436"/>
      <c r="I330" s="358"/>
      <c r="J330" s="358"/>
      <c r="K330" s="362"/>
      <c r="L330" s="431"/>
      <c r="M330" s="358"/>
      <c r="N330" s="362"/>
      <c r="O330"/>
      <c r="P330" s="352"/>
      <c r="Q330" s="352"/>
      <c r="R330" s="352"/>
    </row>
    <row r="331" spans="2:18" s="347" customFormat="1" ht="35.1" customHeight="1" x14ac:dyDescent="0.25">
      <c r="B331" s="363"/>
      <c r="C331" s="440"/>
      <c r="D331" s="436"/>
      <c r="E331" s="461" t="e">
        <f>VLOOKUP(D331,PAÍSES!$A$2:$C$200,3,FALSE)</f>
        <v>#N/A</v>
      </c>
      <c r="F331" s="432"/>
      <c r="G331" s="364"/>
      <c r="H331" s="436"/>
      <c r="I331" s="358"/>
      <c r="J331" s="358"/>
      <c r="K331" s="362"/>
      <c r="L331" s="431"/>
      <c r="M331" s="358"/>
      <c r="N331" s="362"/>
      <c r="O331"/>
      <c r="P331" s="352"/>
      <c r="Q331" s="352"/>
      <c r="R331" s="352"/>
    </row>
    <row r="332" spans="2:18" s="347" customFormat="1" ht="35.1" customHeight="1" x14ac:dyDescent="0.25">
      <c r="B332" s="363"/>
      <c r="C332" s="440"/>
      <c r="D332" s="436"/>
      <c r="E332" s="461" t="e">
        <f>VLOOKUP(D332,PAÍSES!$A$2:$C$200,3,FALSE)</f>
        <v>#N/A</v>
      </c>
      <c r="F332" s="432"/>
      <c r="G332" s="364"/>
      <c r="H332" s="436"/>
      <c r="I332" s="358"/>
      <c r="J332" s="358"/>
      <c r="K332" s="362"/>
      <c r="L332" s="431"/>
      <c r="M332" s="358"/>
      <c r="N332" s="362"/>
      <c r="O332"/>
      <c r="P332" s="352"/>
      <c r="Q332" s="352"/>
      <c r="R332" s="352"/>
    </row>
    <row r="333" spans="2:18" s="347" customFormat="1" ht="35.1" customHeight="1" x14ac:dyDescent="0.25">
      <c r="B333" s="363"/>
      <c r="C333" s="440"/>
      <c r="D333" s="436"/>
      <c r="E333" s="461" t="e">
        <f>VLOOKUP(D333,PAÍSES!$A$2:$C$200,3,FALSE)</f>
        <v>#N/A</v>
      </c>
      <c r="F333" s="432"/>
      <c r="G333" s="364"/>
      <c r="H333" s="436"/>
      <c r="I333" s="358"/>
      <c r="J333" s="358"/>
      <c r="K333" s="362"/>
      <c r="L333" s="431"/>
      <c r="M333" s="358"/>
      <c r="N333" s="362"/>
      <c r="O333"/>
      <c r="P333" s="352"/>
      <c r="Q333" s="352"/>
      <c r="R333" s="352"/>
    </row>
    <row r="334" spans="2:18" s="347" customFormat="1" ht="35.1" customHeight="1" x14ac:dyDescent="0.25">
      <c r="B334" s="363"/>
      <c r="C334" s="440"/>
      <c r="D334" s="436"/>
      <c r="E334" s="461" t="e">
        <f>VLOOKUP(D334,PAÍSES!$A$2:$C$200,3,FALSE)</f>
        <v>#N/A</v>
      </c>
      <c r="F334" s="432"/>
      <c r="G334" s="364"/>
      <c r="H334" s="436"/>
      <c r="I334" s="358"/>
      <c r="J334" s="358"/>
      <c r="K334" s="362"/>
      <c r="L334" s="431"/>
      <c r="M334" s="358"/>
      <c r="N334" s="362"/>
      <c r="O334"/>
      <c r="P334" s="352"/>
      <c r="Q334" s="352"/>
      <c r="R334" s="352"/>
    </row>
    <row r="335" spans="2:18" s="347" customFormat="1" ht="35.1" customHeight="1" x14ac:dyDescent="0.25">
      <c r="B335" s="363"/>
      <c r="C335" s="440"/>
      <c r="D335" s="436"/>
      <c r="E335" s="461" t="e">
        <f>VLOOKUP(D335,PAÍSES!$A$2:$C$200,3,FALSE)</f>
        <v>#N/A</v>
      </c>
      <c r="F335" s="432"/>
      <c r="G335" s="364"/>
      <c r="H335" s="436"/>
      <c r="I335" s="358"/>
      <c r="J335" s="358"/>
      <c r="K335" s="362"/>
      <c r="L335" s="431"/>
      <c r="M335" s="358"/>
      <c r="N335" s="362"/>
      <c r="O335"/>
      <c r="P335" s="352"/>
      <c r="Q335" s="352"/>
      <c r="R335" s="352"/>
    </row>
    <row r="336" spans="2:18" s="347" customFormat="1" ht="35.1" customHeight="1" x14ac:dyDescent="0.25">
      <c r="B336" s="363"/>
      <c r="C336" s="440"/>
      <c r="D336" s="436"/>
      <c r="E336" s="461" t="e">
        <f>VLOOKUP(D336,PAÍSES!$A$2:$C$200,3,FALSE)</f>
        <v>#N/A</v>
      </c>
      <c r="F336" s="432"/>
      <c r="G336" s="364"/>
      <c r="H336" s="436"/>
      <c r="I336" s="358"/>
      <c r="J336" s="358"/>
      <c r="K336" s="362"/>
      <c r="L336" s="431"/>
      <c r="M336" s="358"/>
      <c r="N336" s="362"/>
      <c r="O336"/>
      <c r="P336" s="352"/>
      <c r="Q336" s="352"/>
      <c r="R336" s="352"/>
    </row>
    <row r="337" spans="2:18" s="347" customFormat="1" ht="35.1" customHeight="1" x14ac:dyDescent="0.25">
      <c r="B337" s="363"/>
      <c r="C337" s="440"/>
      <c r="D337" s="436"/>
      <c r="E337" s="461" t="e">
        <f>VLOOKUP(D337,PAÍSES!$A$2:$C$200,3,FALSE)</f>
        <v>#N/A</v>
      </c>
      <c r="F337" s="432"/>
      <c r="G337" s="364"/>
      <c r="H337" s="436"/>
      <c r="I337" s="358"/>
      <c r="J337" s="358"/>
      <c r="K337" s="362"/>
      <c r="L337" s="431"/>
      <c r="M337" s="358"/>
      <c r="N337" s="362"/>
      <c r="O337"/>
      <c r="P337" s="352"/>
      <c r="Q337" s="352"/>
      <c r="R337" s="352"/>
    </row>
    <row r="338" spans="2:18" s="347" customFormat="1" ht="35.1" customHeight="1" x14ac:dyDescent="0.25">
      <c r="B338" s="363"/>
      <c r="C338" s="440"/>
      <c r="D338" s="436"/>
      <c r="E338" s="461" t="e">
        <f>VLOOKUP(D338,PAÍSES!$A$2:$C$200,3,FALSE)</f>
        <v>#N/A</v>
      </c>
      <c r="F338" s="432"/>
      <c r="G338" s="364"/>
      <c r="H338" s="436"/>
      <c r="I338" s="358"/>
      <c r="J338" s="358"/>
      <c r="K338" s="362"/>
      <c r="L338" s="431"/>
      <c r="M338" s="358"/>
      <c r="N338" s="362"/>
      <c r="O338"/>
      <c r="P338" s="352"/>
      <c r="Q338" s="352"/>
      <c r="R338" s="352"/>
    </row>
    <row r="339" spans="2:18" s="347" customFormat="1" ht="35.1" customHeight="1" x14ac:dyDescent="0.25">
      <c r="B339" s="363"/>
      <c r="C339" s="440"/>
      <c r="D339" s="436"/>
      <c r="E339" s="461" t="e">
        <f>VLOOKUP(D339,PAÍSES!$A$2:$C$200,3,FALSE)</f>
        <v>#N/A</v>
      </c>
      <c r="F339" s="432"/>
      <c r="G339" s="364"/>
      <c r="H339" s="436"/>
      <c r="I339" s="358"/>
      <c r="J339" s="358"/>
      <c r="K339" s="362"/>
      <c r="L339" s="431"/>
      <c r="M339" s="358"/>
      <c r="N339" s="362"/>
      <c r="O339"/>
      <c r="P339" s="352"/>
      <c r="Q339" s="352"/>
      <c r="R339" s="352"/>
    </row>
    <row r="340" spans="2:18" s="347" customFormat="1" ht="35.1" customHeight="1" x14ac:dyDescent="0.25">
      <c r="B340" s="363"/>
      <c r="C340" s="440"/>
      <c r="D340" s="436"/>
      <c r="E340" s="461" t="e">
        <f>VLOOKUP(D340,PAÍSES!$A$2:$C$200,3,FALSE)</f>
        <v>#N/A</v>
      </c>
      <c r="F340" s="432"/>
      <c r="G340" s="364"/>
      <c r="H340" s="436"/>
      <c r="I340" s="358"/>
      <c r="J340" s="358"/>
      <c r="K340" s="362"/>
      <c r="L340" s="431"/>
      <c r="M340" s="358"/>
      <c r="N340" s="362"/>
      <c r="O340"/>
      <c r="P340" s="352"/>
      <c r="Q340" s="352"/>
      <c r="R340" s="352"/>
    </row>
    <row r="341" spans="2:18" s="347" customFormat="1" ht="35.1" customHeight="1" x14ac:dyDescent="0.25">
      <c r="B341" s="363"/>
      <c r="C341" s="440"/>
      <c r="D341" s="436"/>
      <c r="E341" s="461" t="e">
        <f>VLOOKUP(D341,PAÍSES!$A$2:$C$200,3,FALSE)</f>
        <v>#N/A</v>
      </c>
      <c r="F341" s="432"/>
      <c r="G341" s="364"/>
      <c r="H341" s="436"/>
      <c r="I341" s="358"/>
      <c r="J341" s="358"/>
      <c r="K341" s="362"/>
      <c r="L341" s="431"/>
      <c r="M341" s="358"/>
      <c r="N341" s="362"/>
      <c r="O341"/>
      <c r="P341" s="352"/>
      <c r="Q341" s="352"/>
      <c r="R341" s="352"/>
    </row>
    <row r="342" spans="2:18" s="347" customFormat="1" ht="35.1" customHeight="1" x14ac:dyDescent="0.25">
      <c r="B342" s="363"/>
      <c r="C342" s="440"/>
      <c r="D342" s="436"/>
      <c r="E342" s="461" t="e">
        <f>VLOOKUP(D342,PAÍSES!$A$2:$C$200,3,FALSE)</f>
        <v>#N/A</v>
      </c>
      <c r="F342" s="432"/>
      <c r="G342" s="364"/>
      <c r="H342" s="436"/>
      <c r="I342" s="358"/>
      <c r="J342" s="358"/>
      <c r="K342" s="362"/>
      <c r="L342" s="431"/>
      <c r="M342" s="358"/>
      <c r="N342" s="362"/>
      <c r="O342"/>
      <c r="P342" s="352"/>
      <c r="Q342" s="352"/>
      <c r="R342" s="352"/>
    </row>
    <row r="343" spans="2:18" s="347" customFormat="1" ht="35.1" customHeight="1" x14ac:dyDescent="0.25">
      <c r="B343" s="363"/>
      <c r="C343" s="440"/>
      <c r="D343" s="436"/>
      <c r="E343" s="461" t="e">
        <f>VLOOKUP(D343,PAÍSES!$A$2:$C$200,3,FALSE)</f>
        <v>#N/A</v>
      </c>
      <c r="F343" s="432"/>
      <c r="G343" s="364"/>
      <c r="H343" s="436"/>
      <c r="I343" s="358"/>
      <c r="J343" s="358"/>
      <c r="K343" s="362"/>
      <c r="L343" s="431"/>
      <c r="M343" s="358"/>
      <c r="N343" s="362"/>
      <c r="O343"/>
      <c r="P343" s="352"/>
      <c r="Q343" s="352"/>
      <c r="R343" s="352"/>
    </row>
    <row r="344" spans="2:18" s="347" customFormat="1" ht="35.1" customHeight="1" x14ac:dyDescent="0.25">
      <c r="B344" s="363"/>
      <c r="C344" s="440"/>
      <c r="D344" s="436"/>
      <c r="E344" s="461" t="e">
        <f>VLOOKUP(D344,PAÍSES!$A$2:$C$200,3,FALSE)</f>
        <v>#N/A</v>
      </c>
      <c r="F344" s="432"/>
      <c r="G344" s="364"/>
      <c r="H344" s="436"/>
      <c r="I344" s="358"/>
      <c r="J344" s="358"/>
      <c r="K344" s="362"/>
      <c r="L344" s="431"/>
      <c r="M344" s="358"/>
      <c r="N344" s="362"/>
      <c r="O344"/>
      <c r="P344" s="352"/>
      <c r="Q344" s="352"/>
      <c r="R344" s="352"/>
    </row>
    <row r="345" spans="2:18" s="347" customFormat="1" ht="35.1" customHeight="1" x14ac:dyDescent="0.25">
      <c r="B345" s="363"/>
      <c r="C345" s="440"/>
      <c r="D345" s="436"/>
      <c r="E345" s="461" t="e">
        <f>VLOOKUP(D345,PAÍSES!$A$2:$C$200,3,FALSE)</f>
        <v>#N/A</v>
      </c>
      <c r="F345" s="432"/>
      <c r="G345" s="364"/>
      <c r="H345" s="436"/>
      <c r="I345" s="358"/>
      <c r="J345" s="358"/>
      <c r="K345" s="362"/>
      <c r="L345" s="431"/>
      <c r="M345" s="358"/>
      <c r="N345" s="362"/>
      <c r="O345"/>
      <c r="P345" s="352"/>
      <c r="Q345" s="352"/>
      <c r="R345" s="352"/>
    </row>
    <row r="346" spans="2:18" s="347" customFormat="1" ht="35.1" customHeight="1" x14ac:dyDescent="0.25">
      <c r="B346" s="363"/>
      <c r="C346" s="440"/>
      <c r="D346" s="436"/>
      <c r="E346" s="461" t="e">
        <f>VLOOKUP(D346,PAÍSES!$A$2:$C$200,3,FALSE)</f>
        <v>#N/A</v>
      </c>
      <c r="F346" s="432"/>
      <c r="G346" s="364"/>
      <c r="H346" s="436"/>
      <c r="I346" s="358"/>
      <c r="J346" s="358"/>
      <c r="K346" s="362"/>
      <c r="L346" s="431"/>
      <c r="M346" s="358"/>
      <c r="N346" s="362"/>
      <c r="O346"/>
      <c r="P346" s="352"/>
      <c r="Q346" s="352"/>
      <c r="R346" s="352"/>
    </row>
    <row r="347" spans="2:18" s="347" customFormat="1" ht="35.1" customHeight="1" x14ac:dyDescent="0.25">
      <c r="B347" s="363"/>
      <c r="C347" s="440"/>
      <c r="D347" s="436"/>
      <c r="E347" s="461" t="e">
        <f>VLOOKUP(D347,PAÍSES!$A$2:$C$200,3,FALSE)</f>
        <v>#N/A</v>
      </c>
      <c r="F347" s="432"/>
      <c r="G347" s="364"/>
      <c r="H347" s="436"/>
      <c r="I347" s="358"/>
      <c r="J347" s="358"/>
      <c r="K347" s="362"/>
      <c r="L347" s="431"/>
      <c r="M347" s="358"/>
      <c r="N347" s="362"/>
      <c r="O347"/>
      <c r="P347" s="352"/>
      <c r="Q347" s="352"/>
      <c r="R347" s="352"/>
    </row>
    <row r="348" spans="2:18" s="347" customFormat="1" ht="35.1" customHeight="1" x14ac:dyDescent="0.25">
      <c r="B348" s="363"/>
      <c r="C348" s="440"/>
      <c r="D348" s="436"/>
      <c r="E348" s="461" t="e">
        <f>VLOOKUP(D348,PAÍSES!$A$2:$C$200,3,FALSE)</f>
        <v>#N/A</v>
      </c>
      <c r="F348" s="432"/>
      <c r="G348" s="364"/>
      <c r="H348" s="436"/>
      <c r="I348" s="358"/>
      <c r="J348" s="358"/>
      <c r="K348" s="362"/>
      <c r="L348" s="431"/>
      <c r="M348" s="358"/>
      <c r="N348" s="362"/>
      <c r="O348"/>
      <c r="P348" s="352"/>
      <c r="Q348" s="352"/>
      <c r="R348" s="352"/>
    </row>
    <row r="349" spans="2:18" s="347" customFormat="1" ht="35.1" customHeight="1" x14ac:dyDescent="0.25">
      <c r="B349" s="363"/>
      <c r="C349" s="440"/>
      <c r="D349" s="436"/>
      <c r="E349" s="461" t="e">
        <f>VLOOKUP(D349,PAÍSES!$A$2:$C$200,3,FALSE)</f>
        <v>#N/A</v>
      </c>
      <c r="F349" s="432"/>
      <c r="G349" s="364"/>
      <c r="H349" s="436"/>
      <c r="I349" s="358"/>
      <c r="J349" s="358"/>
      <c r="K349" s="362"/>
      <c r="L349" s="431"/>
      <c r="M349" s="358"/>
      <c r="N349" s="362"/>
      <c r="O349"/>
      <c r="P349" s="352"/>
      <c r="Q349" s="352"/>
      <c r="R349" s="352"/>
    </row>
    <row r="350" spans="2:18" s="347" customFormat="1" ht="35.1" customHeight="1" x14ac:dyDescent="0.25">
      <c r="B350" s="363"/>
      <c r="C350" s="440"/>
      <c r="D350" s="436"/>
      <c r="E350" s="461" t="e">
        <f>VLOOKUP(D350,PAÍSES!$A$2:$C$200,3,FALSE)</f>
        <v>#N/A</v>
      </c>
      <c r="F350" s="432"/>
      <c r="G350" s="364"/>
      <c r="H350" s="436"/>
      <c r="I350" s="358"/>
      <c r="J350" s="358"/>
      <c r="K350" s="362"/>
      <c r="L350" s="431"/>
      <c r="M350" s="358"/>
      <c r="N350" s="362"/>
      <c r="O350"/>
      <c r="P350" s="352"/>
      <c r="Q350" s="352"/>
      <c r="R350" s="352"/>
    </row>
    <row r="351" spans="2:18" s="347" customFormat="1" ht="35.1" customHeight="1" x14ac:dyDescent="0.25">
      <c r="B351" s="363"/>
      <c r="C351" s="440"/>
      <c r="D351" s="436"/>
      <c r="E351" s="461" t="e">
        <f>VLOOKUP(D351,PAÍSES!$A$2:$C$200,3,FALSE)</f>
        <v>#N/A</v>
      </c>
      <c r="F351" s="432"/>
      <c r="G351" s="364"/>
      <c r="H351" s="436"/>
      <c r="I351" s="358"/>
      <c r="J351" s="358"/>
      <c r="K351" s="362"/>
      <c r="L351" s="431"/>
      <c r="M351" s="358"/>
      <c r="N351" s="362"/>
      <c r="O351"/>
      <c r="P351" s="352"/>
      <c r="Q351" s="352"/>
      <c r="R351" s="352"/>
    </row>
    <row r="352" spans="2:18" s="347" customFormat="1" ht="35.1" customHeight="1" x14ac:dyDescent="0.25">
      <c r="B352" s="363"/>
      <c r="C352" s="440"/>
      <c r="D352" s="436"/>
      <c r="E352" s="461" t="e">
        <f>VLOOKUP(D352,PAÍSES!$A$2:$C$200,3,FALSE)</f>
        <v>#N/A</v>
      </c>
      <c r="F352" s="432"/>
      <c r="G352" s="364"/>
      <c r="H352" s="436"/>
      <c r="I352" s="358"/>
      <c r="J352" s="358"/>
      <c r="K352" s="362"/>
      <c r="L352" s="431"/>
      <c r="M352" s="358"/>
      <c r="N352" s="362"/>
      <c r="O352"/>
      <c r="P352" s="352"/>
      <c r="Q352" s="352"/>
      <c r="R352" s="352"/>
    </row>
    <row r="353" spans="2:18" s="347" customFormat="1" ht="35.1" customHeight="1" x14ac:dyDescent="0.25">
      <c r="B353" s="363"/>
      <c r="C353" s="440"/>
      <c r="D353" s="436"/>
      <c r="E353" s="461" t="e">
        <f>VLOOKUP(D353,PAÍSES!$A$2:$C$200,3,FALSE)</f>
        <v>#N/A</v>
      </c>
      <c r="F353" s="432"/>
      <c r="G353" s="364"/>
      <c r="H353" s="436"/>
      <c r="I353" s="358"/>
      <c r="J353" s="358"/>
      <c r="K353" s="362"/>
      <c r="L353" s="431"/>
      <c r="M353" s="358"/>
      <c r="N353" s="362"/>
      <c r="O353"/>
      <c r="P353" s="352"/>
      <c r="Q353" s="352"/>
      <c r="R353" s="352"/>
    </row>
    <row r="354" spans="2:18" s="347" customFormat="1" ht="35.1" customHeight="1" x14ac:dyDescent="0.25">
      <c r="B354" s="363"/>
      <c r="C354" s="440"/>
      <c r="D354" s="436"/>
      <c r="E354" s="461" t="e">
        <f>VLOOKUP(D354,PAÍSES!$A$2:$C$200,3,FALSE)</f>
        <v>#N/A</v>
      </c>
      <c r="F354" s="432"/>
      <c r="G354" s="364"/>
      <c r="H354" s="436"/>
      <c r="I354" s="358"/>
      <c r="J354" s="358"/>
      <c r="K354" s="362"/>
      <c r="L354" s="431"/>
      <c r="M354" s="358"/>
      <c r="N354" s="362"/>
      <c r="O354"/>
      <c r="P354" s="352"/>
      <c r="Q354" s="352"/>
      <c r="R354" s="352"/>
    </row>
    <row r="355" spans="2:18" s="347" customFormat="1" ht="35.1" customHeight="1" x14ac:dyDescent="0.25">
      <c r="B355" s="363"/>
      <c r="C355" s="440"/>
      <c r="D355" s="436"/>
      <c r="E355" s="461" t="e">
        <f>VLOOKUP(D355,PAÍSES!$A$2:$C$200,3,FALSE)</f>
        <v>#N/A</v>
      </c>
      <c r="F355" s="432"/>
      <c r="G355" s="364"/>
      <c r="H355" s="436"/>
      <c r="I355" s="358"/>
      <c r="J355" s="358"/>
      <c r="K355" s="362"/>
      <c r="L355" s="431"/>
      <c r="M355" s="358"/>
      <c r="N355" s="362"/>
      <c r="O355"/>
      <c r="P355" s="352"/>
      <c r="Q355" s="352"/>
      <c r="R355" s="352"/>
    </row>
    <row r="356" spans="2:18" s="347" customFormat="1" ht="35.1" customHeight="1" x14ac:dyDescent="0.25">
      <c r="B356" s="363"/>
      <c r="C356" s="440"/>
      <c r="D356" s="436"/>
      <c r="E356" s="461" t="e">
        <f>VLOOKUP(D356,PAÍSES!$A$2:$C$200,3,FALSE)</f>
        <v>#N/A</v>
      </c>
      <c r="F356" s="432"/>
      <c r="G356" s="364"/>
      <c r="H356" s="436"/>
      <c r="I356" s="358"/>
      <c r="J356" s="358"/>
      <c r="K356" s="362"/>
      <c r="L356" s="431"/>
      <c r="M356" s="358"/>
      <c r="N356" s="362"/>
      <c r="O356"/>
      <c r="P356" s="352"/>
      <c r="Q356" s="352"/>
      <c r="R356" s="352"/>
    </row>
    <row r="357" spans="2:18" s="347" customFormat="1" ht="35.1" customHeight="1" x14ac:dyDescent="0.25">
      <c r="B357" s="363"/>
      <c r="C357" s="440"/>
      <c r="D357" s="436"/>
      <c r="E357" s="461" t="e">
        <f>VLOOKUP(D357,PAÍSES!$A$2:$C$200,3,FALSE)</f>
        <v>#N/A</v>
      </c>
      <c r="F357" s="432"/>
      <c r="G357" s="364"/>
      <c r="H357" s="436"/>
      <c r="I357" s="358"/>
      <c r="J357" s="358"/>
      <c r="K357" s="362"/>
      <c r="L357" s="431"/>
      <c r="M357" s="358"/>
      <c r="N357" s="362"/>
      <c r="O357"/>
      <c r="P357" s="352"/>
      <c r="Q357" s="352"/>
      <c r="R357" s="352"/>
    </row>
    <row r="358" spans="2:18" s="347" customFormat="1" ht="35.1" customHeight="1" x14ac:dyDescent="0.25">
      <c r="B358" s="363"/>
      <c r="C358" s="440"/>
      <c r="D358" s="436"/>
      <c r="E358" s="461" t="e">
        <f>VLOOKUP(D358,PAÍSES!$A$2:$C$200,3,FALSE)</f>
        <v>#N/A</v>
      </c>
      <c r="F358" s="432"/>
      <c r="G358" s="364"/>
      <c r="H358" s="436"/>
      <c r="I358" s="358"/>
      <c r="J358" s="358"/>
      <c r="K358" s="362"/>
      <c r="L358" s="431"/>
      <c r="M358" s="358"/>
      <c r="N358" s="362"/>
      <c r="O358"/>
      <c r="P358" s="352"/>
      <c r="Q358" s="352"/>
      <c r="R358" s="352"/>
    </row>
    <row r="359" spans="2:18" s="347" customFormat="1" ht="35.1" customHeight="1" x14ac:dyDescent="0.25">
      <c r="B359" s="363"/>
      <c r="C359" s="440"/>
      <c r="D359" s="436"/>
      <c r="E359" s="461" t="e">
        <f>VLOOKUP(D359,PAÍSES!$A$2:$C$200,3,FALSE)</f>
        <v>#N/A</v>
      </c>
      <c r="F359" s="432"/>
      <c r="G359" s="364"/>
      <c r="H359" s="436"/>
      <c r="I359" s="358"/>
      <c r="J359" s="358"/>
      <c r="K359" s="362"/>
      <c r="L359" s="431"/>
      <c r="M359" s="358"/>
      <c r="N359" s="362"/>
      <c r="O359"/>
      <c r="P359" s="352"/>
      <c r="Q359" s="352"/>
      <c r="R359" s="352"/>
    </row>
    <row r="360" spans="2:18" s="347" customFormat="1" ht="35.1" customHeight="1" x14ac:dyDescent="0.25">
      <c r="B360" s="363"/>
      <c r="C360" s="440"/>
      <c r="D360" s="436"/>
      <c r="E360" s="461" t="e">
        <f>VLOOKUP(D360,PAÍSES!$A$2:$C$200,3,FALSE)</f>
        <v>#N/A</v>
      </c>
      <c r="F360" s="432"/>
      <c r="G360" s="364"/>
      <c r="H360" s="436"/>
      <c r="I360" s="358"/>
      <c r="J360" s="358"/>
      <c r="K360" s="362"/>
      <c r="L360" s="431"/>
      <c r="M360" s="358"/>
      <c r="N360" s="362"/>
      <c r="O360"/>
      <c r="P360" s="352"/>
      <c r="Q360" s="352"/>
      <c r="R360" s="352"/>
    </row>
    <row r="361" spans="2:18" s="347" customFormat="1" ht="35.1" customHeight="1" x14ac:dyDescent="0.25">
      <c r="B361" s="363"/>
      <c r="C361" s="440"/>
      <c r="D361" s="436"/>
      <c r="E361" s="461" t="e">
        <f>VLOOKUP(D361,PAÍSES!$A$2:$C$200,3,FALSE)</f>
        <v>#N/A</v>
      </c>
      <c r="F361" s="432"/>
      <c r="G361" s="364"/>
      <c r="H361" s="436"/>
      <c r="I361" s="358"/>
      <c r="J361" s="358"/>
      <c r="K361" s="362"/>
      <c r="L361" s="431"/>
      <c r="M361" s="358"/>
      <c r="N361" s="362"/>
      <c r="O361"/>
      <c r="P361" s="352"/>
      <c r="Q361" s="352"/>
      <c r="R361" s="352"/>
    </row>
    <row r="362" spans="2:18" s="347" customFormat="1" ht="35.1" customHeight="1" x14ac:dyDescent="0.25">
      <c r="B362" s="363"/>
      <c r="C362" s="440"/>
      <c r="D362" s="436"/>
      <c r="E362" s="461" t="e">
        <f>VLOOKUP(D362,PAÍSES!$A$2:$C$200,3,FALSE)</f>
        <v>#N/A</v>
      </c>
      <c r="F362" s="432"/>
      <c r="G362" s="364"/>
      <c r="H362" s="436"/>
      <c r="I362" s="358"/>
      <c r="J362" s="358"/>
      <c r="K362" s="362"/>
      <c r="L362" s="431"/>
      <c r="M362" s="358"/>
      <c r="N362" s="362"/>
      <c r="O362"/>
      <c r="P362" s="352"/>
      <c r="Q362" s="352"/>
      <c r="R362" s="352"/>
    </row>
    <row r="363" spans="2:18" s="347" customFormat="1" ht="35.1" customHeight="1" x14ac:dyDescent="0.25">
      <c r="B363" s="363"/>
      <c r="C363" s="440"/>
      <c r="D363" s="436"/>
      <c r="E363" s="461" t="e">
        <f>VLOOKUP(D363,PAÍSES!$A$2:$C$200,3,FALSE)</f>
        <v>#N/A</v>
      </c>
      <c r="F363" s="432"/>
      <c r="G363" s="364"/>
      <c r="H363" s="436"/>
      <c r="I363" s="358"/>
      <c r="J363" s="358"/>
      <c r="K363" s="362"/>
      <c r="L363" s="431"/>
      <c r="M363" s="358"/>
      <c r="N363" s="362"/>
      <c r="O363"/>
      <c r="P363" s="352"/>
      <c r="Q363" s="352"/>
      <c r="R363" s="352"/>
    </row>
    <row r="364" spans="2:18" s="347" customFormat="1" ht="35.1" customHeight="1" x14ac:dyDescent="0.25">
      <c r="B364" s="363"/>
      <c r="C364" s="440"/>
      <c r="D364" s="436"/>
      <c r="E364" s="461" t="e">
        <f>VLOOKUP(D364,PAÍSES!$A$2:$C$200,3,FALSE)</f>
        <v>#N/A</v>
      </c>
      <c r="F364" s="432"/>
      <c r="G364" s="364"/>
      <c r="H364" s="436"/>
      <c r="I364" s="358"/>
      <c r="J364" s="358"/>
      <c r="K364" s="362"/>
      <c r="L364" s="431"/>
      <c r="M364" s="358"/>
      <c r="N364" s="362"/>
      <c r="O364"/>
      <c r="P364" s="352"/>
      <c r="Q364" s="352"/>
      <c r="R364" s="352"/>
    </row>
    <row r="365" spans="2:18" s="347" customFormat="1" ht="35.1" customHeight="1" x14ac:dyDescent="0.25">
      <c r="B365" s="363"/>
      <c r="C365" s="440"/>
      <c r="D365" s="436"/>
      <c r="E365" s="461" t="e">
        <f>VLOOKUP(D365,PAÍSES!$A$2:$C$200,3,FALSE)</f>
        <v>#N/A</v>
      </c>
      <c r="F365" s="432"/>
      <c r="G365" s="364"/>
      <c r="H365" s="436"/>
      <c r="I365" s="358"/>
      <c r="J365" s="358"/>
      <c r="K365" s="362"/>
      <c r="L365" s="431"/>
      <c r="M365" s="358"/>
      <c r="N365" s="362"/>
      <c r="O365"/>
      <c r="P365" s="352"/>
      <c r="Q365" s="352"/>
      <c r="R365" s="352"/>
    </row>
    <row r="366" spans="2:18" s="347" customFormat="1" ht="35.1" customHeight="1" x14ac:dyDescent="0.25">
      <c r="B366" s="363"/>
      <c r="C366" s="440"/>
      <c r="D366" s="436"/>
      <c r="E366" s="461" t="e">
        <f>VLOOKUP(D366,PAÍSES!$A$2:$C$200,3,FALSE)</f>
        <v>#N/A</v>
      </c>
      <c r="F366" s="432"/>
      <c r="G366" s="364"/>
      <c r="H366" s="436"/>
      <c r="I366" s="358"/>
      <c r="J366" s="358"/>
      <c r="K366" s="362"/>
      <c r="L366" s="431"/>
      <c r="M366" s="358"/>
      <c r="N366" s="362"/>
      <c r="O366"/>
      <c r="P366" s="352"/>
      <c r="Q366" s="352"/>
      <c r="R366" s="352"/>
    </row>
    <row r="367" spans="2:18" s="347" customFormat="1" ht="35.1" customHeight="1" x14ac:dyDescent="0.25">
      <c r="B367" s="363"/>
      <c r="C367" s="440"/>
      <c r="D367" s="436"/>
      <c r="E367" s="461" t="e">
        <f>VLOOKUP(D367,PAÍSES!$A$2:$C$200,3,FALSE)</f>
        <v>#N/A</v>
      </c>
      <c r="F367" s="432"/>
      <c r="G367" s="364"/>
      <c r="H367" s="436"/>
      <c r="I367" s="358"/>
      <c r="J367" s="358"/>
      <c r="K367" s="362"/>
      <c r="L367" s="431"/>
      <c r="M367" s="358"/>
      <c r="N367" s="362"/>
      <c r="O367"/>
      <c r="P367" s="352"/>
      <c r="Q367" s="352"/>
      <c r="R367" s="352"/>
    </row>
    <row r="368" spans="2:18" s="347" customFormat="1" ht="35.1" customHeight="1" x14ac:dyDescent="0.25">
      <c r="B368" s="363"/>
      <c r="C368" s="440"/>
      <c r="D368" s="436"/>
      <c r="E368" s="461" t="e">
        <f>VLOOKUP(D368,PAÍSES!$A$2:$C$200,3,FALSE)</f>
        <v>#N/A</v>
      </c>
      <c r="F368" s="432"/>
      <c r="G368" s="364"/>
      <c r="H368" s="436"/>
      <c r="I368" s="358"/>
      <c r="J368" s="358"/>
      <c r="K368" s="362"/>
      <c r="L368" s="431"/>
      <c r="M368" s="358"/>
      <c r="N368" s="362"/>
      <c r="O368"/>
      <c r="P368" s="352"/>
      <c r="Q368" s="352"/>
      <c r="R368" s="352"/>
    </row>
    <row r="369" spans="2:18" s="347" customFormat="1" ht="35.1" customHeight="1" x14ac:dyDescent="0.25">
      <c r="B369" s="363"/>
      <c r="C369" s="440"/>
      <c r="D369" s="436"/>
      <c r="E369" s="461" t="e">
        <f>VLOOKUP(D369,PAÍSES!$A$2:$C$200,3,FALSE)</f>
        <v>#N/A</v>
      </c>
      <c r="F369" s="432"/>
      <c r="G369" s="364"/>
      <c r="H369" s="436"/>
      <c r="I369" s="358"/>
      <c r="J369" s="358"/>
      <c r="K369" s="362"/>
      <c r="L369" s="431"/>
      <c r="M369" s="358"/>
      <c r="N369" s="362"/>
      <c r="O369"/>
      <c r="P369" s="352"/>
      <c r="Q369" s="352"/>
      <c r="R369" s="352"/>
    </row>
    <row r="370" spans="2:18" s="347" customFormat="1" ht="35.1" customHeight="1" x14ac:dyDescent="0.25">
      <c r="B370" s="363"/>
      <c r="C370" s="440"/>
      <c r="D370" s="436"/>
      <c r="E370" s="461" t="e">
        <f>VLOOKUP(D370,PAÍSES!$A$2:$C$200,3,FALSE)</f>
        <v>#N/A</v>
      </c>
      <c r="F370" s="432"/>
      <c r="G370" s="364"/>
      <c r="H370" s="436"/>
      <c r="I370" s="358"/>
      <c r="J370" s="358"/>
      <c r="K370" s="362"/>
      <c r="L370" s="431"/>
      <c r="M370" s="358"/>
      <c r="N370" s="362"/>
      <c r="O370"/>
      <c r="P370" s="352"/>
      <c r="Q370" s="352"/>
      <c r="R370" s="352"/>
    </row>
    <row r="371" spans="2:18" s="347" customFormat="1" ht="35.1" customHeight="1" x14ac:dyDescent="0.25">
      <c r="B371" s="363"/>
      <c r="C371" s="440"/>
      <c r="D371" s="436"/>
      <c r="E371" s="461" t="e">
        <f>VLOOKUP(D371,PAÍSES!$A$2:$C$200,3,FALSE)</f>
        <v>#N/A</v>
      </c>
      <c r="F371" s="432"/>
      <c r="G371" s="364"/>
      <c r="H371" s="436"/>
      <c r="I371" s="358"/>
      <c r="J371" s="358"/>
      <c r="K371" s="362"/>
      <c r="L371" s="431"/>
      <c r="M371" s="358"/>
      <c r="N371" s="362"/>
      <c r="O371"/>
      <c r="P371" s="352"/>
      <c r="Q371" s="352"/>
      <c r="R371" s="352"/>
    </row>
    <row r="372" spans="2:18" s="347" customFormat="1" ht="35.1" customHeight="1" x14ac:dyDescent="0.25">
      <c r="B372" s="363"/>
      <c r="C372" s="440"/>
      <c r="D372" s="436"/>
      <c r="E372" s="461" t="e">
        <f>VLOOKUP(D372,PAÍSES!$A$2:$C$200,3,FALSE)</f>
        <v>#N/A</v>
      </c>
      <c r="F372" s="432"/>
      <c r="G372" s="364"/>
      <c r="H372" s="436"/>
      <c r="I372" s="358"/>
      <c r="J372" s="358"/>
      <c r="K372" s="362"/>
      <c r="L372" s="431"/>
      <c r="M372" s="358"/>
      <c r="N372" s="362"/>
      <c r="O372"/>
      <c r="P372" s="352"/>
      <c r="Q372" s="352"/>
      <c r="R372" s="352"/>
    </row>
    <row r="373" spans="2:18" s="347" customFormat="1" ht="35.1" customHeight="1" x14ac:dyDescent="0.25">
      <c r="B373" s="363"/>
      <c r="C373" s="440"/>
      <c r="D373" s="436"/>
      <c r="E373" s="461" t="e">
        <f>VLOOKUP(D373,PAÍSES!$A$2:$C$200,3,FALSE)</f>
        <v>#N/A</v>
      </c>
      <c r="F373" s="432"/>
      <c r="G373" s="364"/>
      <c r="H373" s="436"/>
      <c r="I373" s="358"/>
      <c r="J373" s="358"/>
      <c r="K373" s="362"/>
      <c r="L373" s="431"/>
      <c r="M373" s="358"/>
      <c r="N373" s="362"/>
      <c r="O373"/>
      <c r="P373" s="352"/>
      <c r="Q373" s="352"/>
      <c r="R373" s="352"/>
    </row>
    <row r="374" spans="2:18" s="347" customFormat="1" ht="35.1" customHeight="1" x14ac:dyDescent="0.25">
      <c r="B374" s="363"/>
      <c r="C374" s="440"/>
      <c r="D374" s="436"/>
      <c r="E374" s="461" t="e">
        <f>VLOOKUP(D374,PAÍSES!$A$2:$C$200,3,FALSE)</f>
        <v>#N/A</v>
      </c>
      <c r="F374" s="432"/>
      <c r="G374" s="364"/>
      <c r="H374" s="436"/>
      <c r="I374" s="358"/>
      <c r="J374" s="358"/>
      <c r="K374" s="362"/>
      <c r="L374" s="431"/>
      <c r="M374" s="358"/>
      <c r="N374" s="362"/>
      <c r="O374"/>
      <c r="P374" s="352"/>
      <c r="Q374" s="352"/>
      <c r="R374" s="352"/>
    </row>
    <row r="375" spans="2:18" s="347" customFormat="1" ht="35.1" customHeight="1" x14ac:dyDescent="0.25">
      <c r="B375" s="363"/>
      <c r="C375" s="440"/>
      <c r="D375" s="436"/>
      <c r="E375" s="461" t="e">
        <f>VLOOKUP(D375,PAÍSES!$A$2:$C$200,3,FALSE)</f>
        <v>#N/A</v>
      </c>
      <c r="F375" s="432"/>
      <c r="G375" s="364"/>
      <c r="H375" s="436"/>
      <c r="I375" s="358"/>
      <c r="J375" s="358"/>
      <c r="K375" s="362"/>
      <c r="L375" s="431"/>
      <c r="M375" s="358"/>
      <c r="N375" s="362"/>
      <c r="O375"/>
      <c r="P375" s="352"/>
      <c r="Q375" s="352"/>
      <c r="R375" s="352"/>
    </row>
    <row r="376" spans="2:18" s="347" customFormat="1" ht="35.1" customHeight="1" x14ac:dyDescent="0.25">
      <c r="B376" s="363"/>
      <c r="C376" s="440"/>
      <c r="D376" s="436"/>
      <c r="E376" s="461" t="e">
        <f>VLOOKUP(D376,PAÍSES!$A$2:$C$200,3,FALSE)</f>
        <v>#N/A</v>
      </c>
      <c r="F376" s="432"/>
      <c r="G376" s="364"/>
      <c r="H376" s="436"/>
      <c r="I376" s="358"/>
      <c r="J376" s="358"/>
      <c r="K376" s="362"/>
      <c r="L376" s="431"/>
      <c r="M376" s="358"/>
      <c r="N376" s="362"/>
      <c r="O376"/>
      <c r="P376" s="352"/>
      <c r="Q376" s="352"/>
      <c r="R376" s="352"/>
    </row>
    <row r="377" spans="2:18" s="347" customFormat="1" ht="35.1" customHeight="1" x14ac:dyDescent="0.25">
      <c r="B377" s="363"/>
      <c r="C377" s="440"/>
      <c r="D377" s="436"/>
      <c r="E377" s="461" t="e">
        <f>VLOOKUP(D377,PAÍSES!$A$2:$C$200,3,FALSE)</f>
        <v>#N/A</v>
      </c>
      <c r="F377" s="432"/>
      <c r="G377" s="364"/>
      <c r="H377" s="436"/>
      <c r="I377" s="358"/>
      <c r="J377" s="358"/>
      <c r="K377" s="362"/>
      <c r="L377" s="431"/>
      <c r="M377" s="358"/>
      <c r="N377" s="362"/>
      <c r="O377"/>
      <c r="P377" s="352"/>
      <c r="Q377" s="352"/>
      <c r="R377" s="352"/>
    </row>
    <row r="378" spans="2:18" s="347" customFormat="1" ht="35.1" customHeight="1" x14ac:dyDescent="0.25">
      <c r="B378" s="363"/>
      <c r="C378" s="440"/>
      <c r="D378" s="436"/>
      <c r="E378" s="461" t="e">
        <f>VLOOKUP(D378,PAÍSES!$A$2:$C$200,3,FALSE)</f>
        <v>#N/A</v>
      </c>
      <c r="F378" s="432"/>
      <c r="G378" s="364"/>
      <c r="H378" s="436"/>
      <c r="I378" s="358"/>
      <c r="J378" s="358"/>
      <c r="K378" s="362"/>
      <c r="L378" s="431"/>
      <c r="M378" s="358"/>
      <c r="N378" s="362"/>
      <c r="O378"/>
      <c r="P378" s="352"/>
      <c r="Q378" s="352"/>
      <c r="R378" s="352"/>
    </row>
    <row r="379" spans="2:18" s="347" customFormat="1" ht="35.1" customHeight="1" x14ac:dyDescent="0.25">
      <c r="B379" s="363"/>
      <c r="C379" s="440"/>
      <c r="D379" s="436"/>
      <c r="E379" s="461" t="e">
        <f>VLOOKUP(D379,PAÍSES!$A$2:$C$200,3,FALSE)</f>
        <v>#N/A</v>
      </c>
      <c r="F379" s="432"/>
      <c r="G379" s="364"/>
      <c r="H379" s="436"/>
      <c r="I379" s="358"/>
      <c r="J379" s="358"/>
      <c r="K379" s="362"/>
      <c r="L379" s="431"/>
      <c r="M379" s="358"/>
      <c r="N379" s="362"/>
      <c r="O379"/>
      <c r="P379" s="352"/>
      <c r="Q379" s="352"/>
      <c r="R379" s="352"/>
    </row>
    <row r="380" spans="2:18" s="347" customFormat="1" ht="35.1" customHeight="1" x14ac:dyDescent="0.25">
      <c r="B380" s="363"/>
      <c r="C380" s="440"/>
      <c r="D380" s="436"/>
      <c r="E380" s="461" t="e">
        <f>VLOOKUP(D380,PAÍSES!$A$2:$C$200,3,FALSE)</f>
        <v>#N/A</v>
      </c>
      <c r="F380" s="432"/>
      <c r="G380" s="364"/>
      <c r="H380" s="436"/>
      <c r="I380" s="358"/>
      <c r="J380" s="358"/>
      <c r="K380" s="362"/>
      <c r="L380" s="431"/>
      <c r="M380" s="358"/>
      <c r="N380" s="362"/>
      <c r="O380"/>
      <c r="P380" s="352"/>
      <c r="Q380" s="352"/>
      <c r="R380" s="352"/>
    </row>
    <row r="381" spans="2:18" s="347" customFormat="1" ht="35.1" customHeight="1" x14ac:dyDescent="0.25">
      <c r="B381" s="363"/>
      <c r="C381" s="440"/>
      <c r="D381" s="436"/>
      <c r="E381" s="461" t="e">
        <f>VLOOKUP(D381,PAÍSES!$A$2:$C$200,3,FALSE)</f>
        <v>#N/A</v>
      </c>
      <c r="F381" s="432"/>
      <c r="G381" s="364"/>
      <c r="H381" s="436"/>
      <c r="I381" s="358"/>
      <c r="J381" s="358"/>
      <c r="K381" s="362"/>
      <c r="L381" s="431"/>
      <c r="M381" s="358"/>
      <c r="N381" s="362"/>
      <c r="O381"/>
      <c r="P381" s="352"/>
      <c r="Q381" s="352"/>
      <c r="R381" s="352"/>
    </row>
    <row r="382" spans="2:18" s="347" customFormat="1" ht="35.1" customHeight="1" x14ac:dyDescent="0.25">
      <c r="B382" s="363"/>
      <c r="C382" s="440"/>
      <c r="D382" s="436"/>
      <c r="E382" s="461" t="e">
        <f>VLOOKUP(D382,PAÍSES!$A$2:$C$200,3,FALSE)</f>
        <v>#N/A</v>
      </c>
      <c r="F382" s="432"/>
      <c r="G382" s="364"/>
      <c r="H382" s="436"/>
      <c r="I382" s="358"/>
      <c r="J382" s="358"/>
      <c r="K382" s="362"/>
      <c r="L382" s="431"/>
      <c r="M382" s="358"/>
      <c r="N382" s="362"/>
      <c r="O382"/>
      <c r="P382" s="352"/>
      <c r="Q382" s="352"/>
      <c r="R382" s="352"/>
    </row>
    <row r="383" spans="2:18" s="347" customFormat="1" ht="35.1" customHeight="1" x14ac:dyDescent="0.25">
      <c r="B383" s="363"/>
      <c r="C383" s="440"/>
      <c r="D383" s="436"/>
      <c r="E383" s="461" t="e">
        <f>VLOOKUP(D383,PAÍSES!$A$2:$C$200,3,FALSE)</f>
        <v>#N/A</v>
      </c>
      <c r="F383" s="432"/>
      <c r="G383" s="364"/>
      <c r="H383" s="436"/>
      <c r="I383" s="358"/>
      <c r="J383" s="358"/>
      <c r="K383" s="362"/>
      <c r="L383" s="431"/>
      <c r="M383" s="358"/>
      <c r="N383" s="362"/>
      <c r="O383"/>
      <c r="P383" s="352"/>
      <c r="Q383" s="352"/>
      <c r="R383" s="352"/>
    </row>
    <row r="384" spans="2:18" s="347" customFormat="1" ht="35.1" customHeight="1" x14ac:dyDescent="0.25">
      <c r="B384" s="363"/>
      <c r="C384" s="440"/>
      <c r="D384" s="436"/>
      <c r="E384" s="461" t="e">
        <f>VLOOKUP(D384,PAÍSES!$A$2:$C$200,3,FALSE)</f>
        <v>#N/A</v>
      </c>
      <c r="F384" s="432"/>
      <c r="G384" s="364"/>
      <c r="H384" s="436"/>
      <c r="I384" s="358"/>
      <c r="J384" s="358"/>
      <c r="K384" s="362"/>
      <c r="L384" s="431"/>
      <c r="M384" s="358"/>
      <c r="N384" s="362"/>
      <c r="O384"/>
      <c r="P384" s="352"/>
      <c r="Q384" s="352"/>
      <c r="R384" s="352"/>
    </row>
    <row r="385" spans="2:18" s="347" customFormat="1" ht="35.1" customHeight="1" x14ac:dyDescent="0.25">
      <c r="B385" s="363"/>
      <c r="C385" s="440"/>
      <c r="D385" s="436"/>
      <c r="E385" s="461" t="e">
        <f>VLOOKUP(D385,PAÍSES!$A$2:$C$200,3,FALSE)</f>
        <v>#N/A</v>
      </c>
      <c r="F385" s="432"/>
      <c r="G385" s="364"/>
      <c r="H385" s="436"/>
      <c r="I385" s="358"/>
      <c r="J385" s="358"/>
      <c r="K385" s="362"/>
      <c r="L385" s="431"/>
      <c r="M385" s="358"/>
      <c r="N385" s="362"/>
      <c r="O385"/>
      <c r="P385" s="352"/>
      <c r="Q385" s="352"/>
      <c r="R385" s="352"/>
    </row>
    <row r="386" spans="2:18" s="347" customFormat="1" ht="35.1" customHeight="1" x14ac:dyDescent="0.25">
      <c r="B386" s="363"/>
      <c r="C386" s="440"/>
      <c r="D386" s="436"/>
      <c r="E386" s="461" t="e">
        <f>VLOOKUP(D386,PAÍSES!$A$2:$C$200,3,FALSE)</f>
        <v>#N/A</v>
      </c>
      <c r="F386" s="432"/>
      <c r="G386" s="364"/>
      <c r="H386" s="436"/>
      <c r="I386" s="358"/>
      <c r="J386" s="358"/>
      <c r="K386" s="362"/>
      <c r="L386" s="431"/>
      <c r="M386" s="358"/>
      <c r="N386" s="362"/>
      <c r="O386"/>
      <c r="P386" s="352"/>
      <c r="Q386" s="352"/>
      <c r="R386" s="352"/>
    </row>
    <row r="387" spans="2:18" s="347" customFormat="1" ht="35.1" customHeight="1" x14ac:dyDescent="0.25">
      <c r="B387" s="363"/>
      <c r="C387" s="440"/>
      <c r="D387" s="436"/>
      <c r="E387" s="461" t="e">
        <f>VLOOKUP(D387,PAÍSES!$A$2:$C$200,3,FALSE)</f>
        <v>#N/A</v>
      </c>
      <c r="F387" s="432"/>
      <c r="G387" s="364"/>
      <c r="H387" s="436"/>
      <c r="I387" s="358"/>
      <c r="J387" s="358"/>
      <c r="K387" s="362"/>
      <c r="L387" s="431"/>
      <c r="M387" s="358"/>
      <c r="N387" s="362"/>
      <c r="O387"/>
      <c r="P387" s="352"/>
      <c r="Q387" s="352"/>
      <c r="R387" s="352"/>
    </row>
    <row r="388" spans="2:18" s="347" customFormat="1" ht="35.1" customHeight="1" x14ac:dyDescent="0.25">
      <c r="B388" s="363"/>
      <c r="C388" s="440"/>
      <c r="D388" s="436"/>
      <c r="E388" s="461" t="e">
        <f>VLOOKUP(D388,PAÍSES!$A$2:$C$200,3,FALSE)</f>
        <v>#N/A</v>
      </c>
      <c r="F388" s="432"/>
      <c r="G388" s="364"/>
      <c r="H388" s="436"/>
      <c r="I388" s="358"/>
      <c r="J388" s="358"/>
      <c r="K388" s="362"/>
      <c r="L388" s="431"/>
      <c r="M388" s="358"/>
      <c r="N388" s="362"/>
      <c r="O388"/>
      <c r="P388" s="352"/>
      <c r="Q388" s="352"/>
      <c r="R388" s="352"/>
    </row>
    <row r="389" spans="2:18" s="347" customFormat="1" ht="35.1" customHeight="1" x14ac:dyDescent="0.25">
      <c r="B389" s="363"/>
      <c r="C389" s="440"/>
      <c r="D389" s="436"/>
      <c r="E389" s="461" t="e">
        <f>VLOOKUP(D389,PAÍSES!$A$2:$C$200,3,FALSE)</f>
        <v>#N/A</v>
      </c>
      <c r="F389" s="432"/>
      <c r="G389" s="364"/>
      <c r="H389" s="436"/>
      <c r="I389" s="358"/>
      <c r="J389" s="358"/>
      <c r="K389" s="362"/>
      <c r="L389" s="431"/>
      <c r="M389" s="358"/>
      <c r="N389" s="362"/>
      <c r="O389"/>
      <c r="P389" s="352"/>
      <c r="Q389" s="352"/>
      <c r="R389" s="352"/>
    </row>
    <row r="390" spans="2:18" s="347" customFormat="1" ht="35.1" customHeight="1" x14ac:dyDescent="0.25">
      <c r="B390" s="363"/>
      <c r="C390" s="440"/>
      <c r="D390" s="436"/>
      <c r="E390" s="461" t="e">
        <f>VLOOKUP(D390,PAÍSES!$A$2:$C$200,3,FALSE)</f>
        <v>#N/A</v>
      </c>
      <c r="F390" s="432"/>
      <c r="G390" s="364"/>
      <c r="H390" s="436"/>
      <c r="I390" s="358"/>
      <c r="J390" s="358"/>
      <c r="K390" s="362"/>
      <c r="L390" s="431"/>
      <c r="M390" s="358"/>
      <c r="N390" s="362"/>
      <c r="O390"/>
      <c r="P390" s="352"/>
      <c r="Q390" s="352"/>
      <c r="R390" s="352"/>
    </row>
    <row r="391" spans="2:18" s="347" customFormat="1" ht="35.1" customHeight="1" x14ac:dyDescent="0.25">
      <c r="B391" s="363"/>
      <c r="C391" s="440"/>
      <c r="D391" s="436"/>
      <c r="E391" s="461" t="e">
        <f>VLOOKUP(D391,PAÍSES!$A$2:$C$200,3,FALSE)</f>
        <v>#N/A</v>
      </c>
      <c r="F391" s="432"/>
      <c r="G391" s="364"/>
      <c r="H391" s="436"/>
      <c r="I391" s="358"/>
      <c r="J391" s="358"/>
      <c r="K391" s="362"/>
      <c r="L391" s="431"/>
      <c r="M391" s="358"/>
      <c r="N391" s="362"/>
      <c r="O391"/>
      <c r="P391" s="352"/>
      <c r="Q391" s="352"/>
      <c r="R391" s="352"/>
    </row>
    <row r="392" spans="2:18" s="347" customFormat="1" ht="35.1" customHeight="1" x14ac:dyDescent="0.25">
      <c r="B392" s="363"/>
      <c r="C392" s="440"/>
      <c r="D392" s="436"/>
      <c r="E392" s="461" t="e">
        <f>VLOOKUP(D392,PAÍSES!$A$2:$C$200,3,FALSE)</f>
        <v>#N/A</v>
      </c>
      <c r="F392" s="432"/>
      <c r="G392" s="364"/>
      <c r="H392" s="436"/>
      <c r="I392" s="358"/>
      <c r="J392" s="358"/>
      <c r="K392" s="362"/>
      <c r="L392" s="431"/>
      <c r="M392" s="358"/>
      <c r="N392" s="362"/>
      <c r="O392"/>
      <c r="P392" s="352"/>
      <c r="Q392" s="352"/>
      <c r="R392" s="352"/>
    </row>
    <row r="393" spans="2:18" s="347" customFormat="1" ht="35.1" customHeight="1" x14ac:dyDescent="0.25">
      <c r="B393" s="363"/>
      <c r="C393" s="440"/>
      <c r="D393" s="436"/>
      <c r="E393" s="461" t="e">
        <f>VLOOKUP(D393,PAÍSES!$A$2:$C$200,3,FALSE)</f>
        <v>#N/A</v>
      </c>
      <c r="F393" s="432"/>
      <c r="G393" s="364"/>
      <c r="H393" s="436"/>
      <c r="I393" s="358"/>
      <c r="J393" s="358"/>
      <c r="K393" s="362"/>
      <c r="L393" s="431"/>
      <c r="M393" s="358"/>
      <c r="N393" s="362"/>
      <c r="O393"/>
      <c r="P393" s="352"/>
      <c r="Q393" s="352"/>
      <c r="R393" s="352"/>
    </row>
    <row r="394" spans="2:18" s="347" customFormat="1" ht="35.1" customHeight="1" x14ac:dyDescent="0.25">
      <c r="B394" s="363"/>
      <c r="C394" s="440"/>
      <c r="D394" s="436"/>
      <c r="E394" s="461" t="e">
        <f>VLOOKUP(D394,PAÍSES!$A$2:$C$200,3,FALSE)</f>
        <v>#N/A</v>
      </c>
      <c r="F394" s="432"/>
      <c r="G394" s="364"/>
      <c r="H394" s="436"/>
      <c r="I394" s="358"/>
      <c r="J394" s="358"/>
      <c r="K394" s="362"/>
      <c r="L394" s="431"/>
      <c r="M394" s="358"/>
      <c r="N394" s="362"/>
      <c r="O394"/>
      <c r="P394" s="352"/>
      <c r="Q394" s="352"/>
      <c r="R394" s="352"/>
    </row>
    <row r="395" spans="2:18" s="347" customFormat="1" ht="35.1" customHeight="1" x14ac:dyDescent="0.25">
      <c r="B395" s="363"/>
      <c r="C395" s="440"/>
      <c r="D395" s="436"/>
      <c r="E395" s="461" t="e">
        <f>VLOOKUP(D395,PAÍSES!$A$2:$C$200,3,FALSE)</f>
        <v>#N/A</v>
      </c>
      <c r="F395" s="432"/>
      <c r="G395" s="364"/>
      <c r="H395" s="436"/>
      <c r="I395" s="358"/>
      <c r="J395" s="358"/>
      <c r="K395" s="362"/>
      <c r="L395" s="431"/>
      <c r="M395" s="358"/>
      <c r="N395" s="362"/>
      <c r="O395"/>
      <c r="P395" s="352"/>
      <c r="Q395" s="352"/>
      <c r="R395" s="352"/>
    </row>
    <row r="396" spans="2:18" s="347" customFormat="1" ht="35.1" customHeight="1" x14ac:dyDescent="0.25">
      <c r="B396" s="363"/>
      <c r="C396" s="440"/>
      <c r="D396" s="436"/>
      <c r="E396" s="461" t="e">
        <f>VLOOKUP(D396,PAÍSES!$A$2:$C$200,3,FALSE)</f>
        <v>#N/A</v>
      </c>
      <c r="F396" s="432"/>
      <c r="G396" s="364"/>
      <c r="H396" s="436"/>
      <c r="I396" s="358"/>
      <c r="J396" s="358"/>
      <c r="K396" s="362"/>
      <c r="L396" s="431"/>
      <c r="M396" s="358"/>
      <c r="N396" s="362"/>
      <c r="O396"/>
      <c r="P396" s="352"/>
      <c r="Q396" s="352"/>
      <c r="R396" s="352"/>
    </row>
    <row r="397" spans="2:18" s="347" customFormat="1" ht="35.1" customHeight="1" x14ac:dyDescent="0.25">
      <c r="B397" s="363"/>
      <c r="C397" s="440"/>
      <c r="D397" s="436"/>
      <c r="E397" s="461" t="e">
        <f>VLOOKUP(D397,PAÍSES!$A$2:$C$200,3,FALSE)</f>
        <v>#N/A</v>
      </c>
      <c r="F397" s="432"/>
      <c r="G397" s="364"/>
      <c r="H397" s="436"/>
      <c r="I397" s="358"/>
      <c r="J397" s="358"/>
      <c r="K397" s="362"/>
      <c r="L397" s="431"/>
      <c r="M397" s="358"/>
      <c r="N397" s="362"/>
      <c r="O397"/>
      <c r="P397" s="352"/>
      <c r="Q397" s="352"/>
      <c r="R397" s="352"/>
    </row>
    <row r="398" spans="2:18" s="347" customFormat="1" ht="35.1" customHeight="1" x14ac:dyDescent="0.25">
      <c r="B398" s="363"/>
      <c r="C398" s="440"/>
      <c r="D398" s="436"/>
      <c r="E398" s="461" t="e">
        <f>VLOOKUP(D398,PAÍSES!$A$2:$C$200,3,FALSE)</f>
        <v>#N/A</v>
      </c>
      <c r="F398" s="432"/>
      <c r="G398" s="364"/>
      <c r="H398" s="436"/>
      <c r="I398" s="358"/>
      <c r="J398" s="358"/>
      <c r="K398" s="362"/>
      <c r="L398" s="431"/>
      <c r="M398" s="358"/>
      <c r="N398" s="362"/>
      <c r="O398"/>
      <c r="P398" s="352"/>
      <c r="Q398" s="352"/>
      <c r="R398" s="352"/>
    </row>
    <row r="399" spans="2:18" s="347" customFormat="1" ht="35.1" customHeight="1" x14ac:dyDescent="0.25">
      <c r="B399" s="363"/>
      <c r="C399" s="440"/>
      <c r="D399" s="436"/>
      <c r="E399" s="461" t="e">
        <f>VLOOKUP(D399,PAÍSES!$A$2:$C$200,3,FALSE)</f>
        <v>#N/A</v>
      </c>
      <c r="F399" s="432"/>
      <c r="G399" s="364"/>
      <c r="H399" s="436"/>
      <c r="I399" s="358"/>
      <c r="J399" s="358"/>
      <c r="K399" s="362"/>
      <c r="L399" s="431"/>
      <c r="M399" s="358"/>
      <c r="N399" s="362"/>
      <c r="O399"/>
      <c r="P399" s="352"/>
      <c r="Q399" s="352"/>
      <c r="R399" s="352"/>
    </row>
    <row r="400" spans="2:18" s="347" customFormat="1" ht="35.1" customHeight="1" x14ac:dyDescent="0.25">
      <c r="B400" s="363"/>
      <c r="C400" s="440"/>
      <c r="D400" s="436"/>
      <c r="E400" s="461" t="e">
        <f>VLOOKUP(D400,PAÍSES!$A$2:$C$200,3,FALSE)</f>
        <v>#N/A</v>
      </c>
      <c r="F400" s="432"/>
      <c r="G400" s="364"/>
      <c r="H400" s="436"/>
      <c r="I400" s="358"/>
      <c r="J400" s="358"/>
      <c r="K400" s="362"/>
      <c r="L400" s="431"/>
      <c r="M400" s="358"/>
      <c r="N400" s="362"/>
      <c r="O400"/>
      <c r="P400" s="352"/>
      <c r="Q400" s="352"/>
      <c r="R400" s="352"/>
    </row>
    <row r="401" spans="2:18" s="347" customFormat="1" ht="35.1" customHeight="1" x14ac:dyDescent="0.25">
      <c r="B401" s="363"/>
      <c r="C401" s="440"/>
      <c r="D401" s="436"/>
      <c r="E401" s="461" t="e">
        <f>VLOOKUP(D401,PAÍSES!$A$2:$C$200,3,FALSE)</f>
        <v>#N/A</v>
      </c>
      <c r="F401" s="432"/>
      <c r="G401" s="364"/>
      <c r="H401" s="436"/>
      <c r="I401" s="358"/>
      <c r="J401" s="358"/>
      <c r="K401" s="362"/>
      <c r="L401" s="431"/>
      <c r="M401" s="358"/>
      <c r="N401" s="362"/>
      <c r="O401"/>
      <c r="P401" s="352"/>
      <c r="Q401" s="352"/>
      <c r="R401" s="352"/>
    </row>
    <row r="402" spans="2:18" s="347" customFormat="1" ht="35.1" customHeight="1" x14ac:dyDescent="0.25">
      <c r="B402" s="363"/>
      <c r="C402" s="440"/>
      <c r="D402" s="436"/>
      <c r="E402" s="461" t="e">
        <f>VLOOKUP(D402,PAÍSES!$A$2:$C$200,3,FALSE)</f>
        <v>#N/A</v>
      </c>
      <c r="F402" s="432"/>
      <c r="G402" s="364"/>
      <c r="H402" s="436"/>
      <c r="I402" s="358"/>
      <c r="J402" s="358"/>
      <c r="K402" s="362"/>
      <c r="L402" s="431"/>
      <c r="M402" s="358"/>
      <c r="N402" s="362"/>
      <c r="O402"/>
      <c r="P402" s="352"/>
      <c r="Q402" s="352"/>
      <c r="R402" s="352"/>
    </row>
    <row r="403" spans="2:18" s="347" customFormat="1" ht="35.1" customHeight="1" x14ac:dyDescent="0.25">
      <c r="B403" s="363"/>
      <c r="C403" s="440"/>
      <c r="D403" s="436"/>
      <c r="E403" s="461" t="e">
        <f>VLOOKUP(D403,PAÍSES!$A$2:$C$200,3,FALSE)</f>
        <v>#N/A</v>
      </c>
      <c r="F403" s="432"/>
      <c r="G403" s="364"/>
      <c r="H403" s="436"/>
      <c r="I403" s="358"/>
      <c r="J403" s="358"/>
      <c r="K403" s="362"/>
      <c r="L403" s="431"/>
      <c r="M403" s="358"/>
      <c r="N403" s="362"/>
      <c r="O403"/>
      <c r="P403" s="352"/>
      <c r="Q403" s="352"/>
      <c r="R403" s="352"/>
    </row>
    <row r="404" spans="2:18" s="347" customFormat="1" ht="35.1" customHeight="1" x14ac:dyDescent="0.25">
      <c r="B404" s="363"/>
      <c r="C404" s="440"/>
      <c r="D404" s="436"/>
      <c r="E404" s="461" t="e">
        <f>VLOOKUP(D404,PAÍSES!$A$2:$C$200,3,FALSE)</f>
        <v>#N/A</v>
      </c>
      <c r="F404" s="432"/>
      <c r="G404" s="364"/>
      <c r="H404" s="436"/>
      <c r="I404" s="358"/>
      <c r="J404" s="358"/>
      <c r="K404" s="362"/>
      <c r="L404" s="431"/>
      <c r="M404" s="358"/>
      <c r="N404" s="362"/>
      <c r="O404"/>
      <c r="P404" s="352"/>
      <c r="Q404" s="352"/>
      <c r="R404" s="352"/>
    </row>
    <row r="405" spans="2:18" s="347" customFormat="1" ht="35.1" customHeight="1" x14ac:dyDescent="0.25">
      <c r="B405" s="363"/>
      <c r="C405" s="440"/>
      <c r="D405" s="436"/>
      <c r="E405" s="461" t="e">
        <f>VLOOKUP(D405,PAÍSES!$A$2:$C$200,3,FALSE)</f>
        <v>#N/A</v>
      </c>
      <c r="F405" s="432"/>
      <c r="G405" s="364"/>
      <c r="H405" s="436"/>
      <c r="I405" s="358"/>
      <c r="J405" s="358"/>
      <c r="K405" s="362"/>
      <c r="L405" s="431"/>
      <c r="M405" s="358"/>
      <c r="N405" s="362"/>
      <c r="O405"/>
      <c r="P405" s="352"/>
      <c r="Q405" s="352"/>
      <c r="R405" s="352"/>
    </row>
    <row r="406" spans="2:18" s="347" customFormat="1" ht="35.1" customHeight="1" x14ac:dyDescent="0.25">
      <c r="B406" s="363"/>
      <c r="C406" s="440"/>
      <c r="D406" s="436"/>
      <c r="E406" s="461" t="e">
        <f>VLOOKUP(D406,PAÍSES!$A$2:$C$200,3,FALSE)</f>
        <v>#N/A</v>
      </c>
      <c r="F406" s="432"/>
      <c r="G406" s="364"/>
      <c r="H406" s="436"/>
      <c r="I406" s="358"/>
      <c r="J406" s="358"/>
      <c r="K406" s="362"/>
      <c r="L406" s="431"/>
      <c r="M406" s="358"/>
      <c r="N406" s="362"/>
      <c r="O406"/>
      <c r="P406" s="352"/>
      <c r="Q406" s="352"/>
      <c r="R406" s="352"/>
    </row>
    <row r="407" spans="2:18" s="347" customFormat="1" ht="35.1" customHeight="1" x14ac:dyDescent="0.25">
      <c r="B407" s="363"/>
      <c r="C407" s="440"/>
      <c r="D407" s="436"/>
      <c r="E407" s="461" t="e">
        <f>VLOOKUP(D407,PAÍSES!$A$2:$C$200,3,FALSE)</f>
        <v>#N/A</v>
      </c>
      <c r="F407" s="432"/>
      <c r="G407" s="364"/>
      <c r="H407" s="436"/>
      <c r="I407" s="358"/>
      <c r="J407" s="358"/>
      <c r="K407" s="362"/>
      <c r="L407" s="431"/>
      <c r="M407" s="358"/>
      <c r="N407" s="362"/>
      <c r="O407"/>
      <c r="P407" s="352"/>
      <c r="Q407" s="352"/>
      <c r="R407" s="352"/>
    </row>
    <row r="408" spans="2:18" s="347" customFormat="1" ht="35.1" customHeight="1" x14ac:dyDescent="0.25">
      <c r="B408" s="363"/>
      <c r="C408" s="440"/>
      <c r="D408" s="436"/>
      <c r="E408" s="461" t="e">
        <f>VLOOKUP(D408,PAÍSES!$A$2:$C$200,3,FALSE)</f>
        <v>#N/A</v>
      </c>
      <c r="F408" s="432"/>
      <c r="G408" s="364"/>
      <c r="H408" s="436"/>
      <c r="I408" s="358"/>
      <c r="J408" s="358"/>
      <c r="K408" s="362"/>
      <c r="L408" s="431"/>
      <c r="M408" s="358"/>
      <c r="N408" s="362"/>
      <c r="O408"/>
      <c r="P408" s="352"/>
      <c r="Q408" s="352"/>
      <c r="R408" s="352"/>
    </row>
    <row r="409" spans="2:18" s="347" customFormat="1" ht="35.1" customHeight="1" x14ac:dyDescent="0.25">
      <c r="B409" s="363"/>
      <c r="C409" s="440"/>
      <c r="D409" s="436"/>
      <c r="E409" s="461" t="e">
        <f>VLOOKUP(D409,PAÍSES!$A$2:$C$200,3,FALSE)</f>
        <v>#N/A</v>
      </c>
      <c r="F409" s="432"/>
      <c r="G409" s="364"/>
      <c r="H409" s="436"/>
      <c r="I409" s="358"/>
      <c r="J409" s="358"/>
      <c r="K409" s="362"/>
      <c r="L409" s="431"/>
      <c r="M409" s="358"/>
      <c r="N409" s="362"/>
      <c r="O409"/>
      <c r="P409" s="352"/>
      <c r="Q409" s="352"/>
      <c r="R409" s="352"/>
    </row>
    <row r="410" spans="2:18" s="347" customFormat="1" ht="35.1" customHeight="1" x14ac:dyDescent="0.25">
      <c r="B410" s="363"/>
      <c r="C410" s="440"/>
      <c r="D410" s="436"/>
      <c r="E410" s="461" t="e">
        <f>VLOOKUP(D410,PAÍSES!$A$2:$C$200,3,FALSE)</f>
        <v>#N/A</v>
      </c>
      <c r="F410" s="432"/>
      <c r="G410" s="364"/>
      <c r="H410" s="436"/>
      <c r="I410" s="358"/>
      <c r="J410" s="358"/>
      <c r="K410" s="362"/>
      <c r="L410" s="431"/>
      <c r="M410" s="358"/>
      <c r="N410" s="362"/>
      <c r="O410"/>
      <c r="P410" s="352"/>
      <c r="Q410" s="352"/>
      <c r="R410" s="352"/>
    </row>
    <row r="411" spans="2:18" s="347" customFormat="1" ht="35.1" customHeight="1" x14ac:dyDescent="0.25">
      <c r="B411" s="363"/>
      <c r="C411" s="440"/>
      <c r="D411" s="436"/>
      <c r="E411" s="461" t="e">
        <f>VLOOKUP(D411,PAÍSES!$A$2:$C$200,3,FALSE)</f>
        <v>#N/A</v>
      </c>
      <c r="F411" s="432"/>
      <c r="G411" s="364"/>
      <c r="H411" s="436"/>
      <c r="I411" s="358"/>
      <c r="J411" s="358"/>
      <c r="K411" s="362"/>
      <c r="L411" s="431"/>
      <c r="M411" s="358"/>
      <c r="N411" s="362"/>
      <c r="O411"/>
      <c r="P411" s="352"/>
      <c r="Q411" s="352"/>
      <c r="R411" s="352"/>
    </row>
    <row r="412" spans="2:18" s="347" customFormat="1" ht="35.1" customHeight="1" x14ac:dyDescent="0.25">
      <c r="B412" s="363"/>
      <c r="C412" s="440"/>
      <c r="D412" s="436"/>
      <c r="E412" s="461" t="e">
        <f>VLOOKUP(D412,PAÍSES!$A$2:$C$200,3,FALSE)</f>
        <v>#N/A</v>
      </c>
      <c r="F412" s="432"/>
      <c r="G412" s="364"/>
      <c r="H412" s="436"/>
      <c r="I412" s="358"/>
      <c r="J412" s="358"/>
      <c r="K412" s="362"/>
      <c r="L412" s="431"/>
      <c r="M412" s="358"/>
      <c r="N412" s="362"/>
      <c r="O412"/>
      <c r="P412" s="352"/>
      <c r="Q412" s="352"/>
      <c r="R412" s="352"/>
    </row>
    <row r="413" spans="2:18" s="347" customFormat="1" ht="35.1" customHeight="1" x14ac:dyDescent="0.25">
      <c r="B413" s="363"/>
      <c r="C413" s="440"/>
      <c r="D413" s="436"/>
      <c r="E413" s="461" t="e">
        <f>VLOOKUP(D413,PAÍSES!$A$2:$C$200,3,FALSE)</f>
        <v>#N/A</v>
      </c>
      <c r="F413" s="432"/>
      <c r="G413" s="364"/>
      <c r="H413" s="436"/>
      <c r="I413" s="358"/>
      <c r="J413" s="358"/>
      <c r="K413" s="362"/>
      <c r="L413" s="431"/>
      <c r="M413" s="358"/>
      <c r="N413" s="362"/>
      <c r="O413"/>
      <c r="P413" s="352"/>
      <c r="Q413" s="352"/>
      <c r="R413" s="352"/>
    </row>
    <row r="414" spans="2:18" s="347" customFormat="1" ht="35.1" customHeight="1" x14ac:dyDescent="0.25">
      <c r="B414" s="363"/>
      <c r="C414" s="440"/>
      <c r="D414" s="436"/>
      <c r="E414" s="461" t="e">
        <f>VLOOKUP(D414,PAÍSES!$A$2:$C$200,3,FALSE)</f>
        <v>#N/A</v>
      </c>
      <c r="F414" s="432"/>
      <c r="G414" s="364"/>
      <c r="H414" s="436"/>
      <c r="I414" s="358"/>
      <c r="J414" s="358"/>
      <c r="K414" s="362"/>
      <c r="L414" s="431"/>
      <c r="M414" s="358"/>
      <c r="N414" s="362"/>
      <c r="O414"/>
      <c r="P414" s="352"/>
      <c r="Q414" s="352"/>
      <c r="R414" s="352"/>
    </row>
    <row r="415" spans="2:18" s="347" customFormat="1" ht="35.1" customHeight="1" x14ac:dyDescent="0.25">
      <c r="B415" s="363"/>
      <c r="C415" s="440"/>
      <c r="D415" s="436"/>
      <c r="E415" s="461" t="e">
        <f>VLOOKUP(D415,PAÍSES!$A$2:$C$200,3,FALSE)</f>
        <v>#N/A</v>
      </c>
      <c r="F415" s="432"/>
      <c r="G415" s="364"/>
      <c r="H415" s="436"/>
      <c r="I415" s="358"/>
      <c r="J415" s="358"/>
      <c r="K415" s="362"/>
      <c r="L415" s="431"/>
      <c r="M415" s="358"/>
      <c r="N415" s="362"/>
      <c r="O415"/>
      <c r="P415" s="352"/>
      <c r="Q415" s="352"/>
      <c r="R415" s="352"/>
    </row>
    <row r="416" spans="2:18" s="347" customFormat="1" ht="35.1" customHeight="1" x14ac:dyDescent="0.25">
      <c r="B416" s="363"/>
      <c r="C416" s="440"/>
      <c r="D416" s="436"/>
      <c r="E416" s="461" t="e">
        <f>VLOOKUP(D416,PAÍSES!$A$2:$C$200,3,FALSE)</f>
        <v>#N/A</v>
      </c>
      <c r="F416" s="432"/>
      <c r="G416" s="364"/>
      <c r="H416" s="436"/>
      <c r="I416" s="358"/>
      <c r="J416" s="358"/>
      <c r="K416" s="362"/>
      <c r="L416" s="431"/>
      <c r="M416" s="358"/>
      <c r="N416" s="362"/>
      <c r="O416"/>
      <c r="P416" s="352"/>
      <c r="Q416" s="352"/>
      <c r="R416" s="352"/>
    </row>
    <row r="417" spans="2:18" s="347" customFormat="1" ht="35.1" customHeight="1" x14ac:dyDescent="0.25">
      <c r="B417" s="363"/>
      <c r="C417" s="440"/>
      <c r="D417" s="436"/>
      <c r="E417" s="461" t="e">
        <f>VLOOKUP(D417,PAÍSES!$A$2:$C$200,3,FALSE)</f>
        <v>#N/A</v>
      </c>
      <c r="F417" s="432"/>
      <c r="G417" s="364"/>
      <c r="H417" s="436"/>
      <c r="I417" s="358"/>
      <c r="J417" s="358"/>
      <c r="K417" s="362"/>
      <c r="L417" s="431"/>
      <c r="M417" s="358"/>
      <c r="N417" s="362"/>
      <c r="O417"/>
      <c r="P417" s="352"/>
      <c r="Q417" s="352"/>
      <c r="R417" s="352"/>
    </row>
    <row r="418" spans="2:18" s="347" customFormat="1" ht="35.1" customHeight="1" x14ac:dyDescent="0.25">
      <c r="B418" s="363"/>
      <c r="C418" s="440"/>
      <c r="D418" s="436"/>
      <c r="E418" s="461" t="e">
        <f>VLOOKUP(D418,PAÍSES!$A$2:$C$200,3,FALSE)</f>
        <v>#N/A</v>
      </c>
      <c r="F418" s="432"/>
      <c r="G418" s="364"/>
      <c r="H418" s="436"/>
      <c r="I418" s="358"/>
      <c r="J418" s="358"/>
      <c r="K418" s="362"/>
      <c r="L418" s="431"/>
      <c r="M418" s="358"/>
      <c r="N418" s="362"/>
      <c r="O418"/>
      <c r="P418" s="352"/>
      <c r="Q418" s="352"/>
      <c r="R418" s="352"/>
    </row>
    <row r="419" spans="2:18" s="347" customFormat="1" ht="35.1" customHeight="1" x14ac:dyDescent="0.25">
      <c r="B419" s="363"/>
      <c r="C419" s="440"/>
      <c r="D419" s="436"/>
      <c r="E419" s="461" t="e">
        <f>VLOOKUP(D419,PAÍSES!$A$2:$C$200,3,FALSE)</f>
        <v>#N/A</v>
      </c>
      <c r="F419" s="432"/>
      <c r="G419" s="364"/>
      <c r="H419" s="436"/>
      <c r="I419" s="358"/>
      <c r="J419" s="358"/>
      <c r="K419" s="362"/>
      <c r="L419" s="431"/>
      <c r="M419" s="358"/>
      <c r="N419" s="362"/>
      <c r="O419"/>
      <c r="P419" s="352"/>
      <c r="Q419" s="352"/>
      <c r="R419" s="352"/>
    </row>
    <row r="420" spans="2:18" s="347" customFormat="1" ht="35.1" customHeight="1" x14ac:dyDescent="0.25">
      <c r="B420" s="363"/>
      <c r="C420" s="440"/>
      <c r="D420" s="436"/>
      <c r="E420" s="461" t="e">
        <f>VLOOKUP(D420,PAÍSES!$A$2:$C$200,3,FALSE)</f>
        <v>#N/A</v>
      </c>
      <c r="F420" s="432"/>
      <c r="G420" s="364"/>
      <c r="H420" s="436"/>
      <c r="I420" s="358"/>
      <c r="J420" s="358"/>
      <c r="K420" s="362"/>
      <c r="L420" s="431"/>
      <c r="M420" s="358"/>
      <c r="N420" s="362"/>
      <c r="O420"/>
      <c r="P420" s="352"/>
      <c r="Q420" s="352"/>
      <c r="R420" s="352"/>
    </row>
    <row r="421" spans="2:18" s="347" customFormat="1" ht="35.1" customHeight="1" x14ac:dyDescent="0.25">
      <c r="B421" s="363"/>
      <c r="C421" s="440"/>
      <c r="D421" s="436"/>
      <c r="E421" s="461" t="e">
        <f>VLOOKUP(D421,PAÍSES!$A$2:$C$200,3,FALSE)</f>
        <v>#N/A</v>
      </c>
      <c r="F421" s="432"/>
      <c r="G421" s="364"/>
      <c r="H421" s="436"/>
      <c r="I421" s="358"/>
      <c r="J421" s="358"/>
      <c r="K421" s="362"/>
      <c r="L421" s="431"/>
      <c r="M421" s="358"/>
      <c r="N421" s="362"/>
      <c r="O421"/>
      <c r="P421" s="352"/>
      <c r="Q421" s="352"/>
      <c r="R421" s="352"/>
    </row>
    <row r="422" spans="2:18" s="347" customFormat="1" ht="35.1" customHeight="1" x14ac:dyDescent="0.25">
      <c r="B422" s="363"/>
      <c r="C422" s="440"/>
      <c r="D422" s="436"/>
      <c r="E422" s="461" t="e">
        <f>VLOOKUP(D422,PAÍSES!$A$2:$C$200,3,FALSE)</f>
        <v>#N/A</v>
      </c>
      <c r="F422" s="432"/>
      <c r="G422" s="364"/>
      <c r="H422" s="436"/>
      <c r="I422" s="358"/>
      <c r="J422" s="358"/>
      <c r="K422" s="362"/>
      <c r="L422" s="431"/>
      <c r="M422" s="358"/>
      <c r="N422" s="362"/>
      <c r="O422"/>
      <c r="P422" s="352"/>
      <c r="Q422" s="352"/>
      <c r="R422" s="352"/>
    </row>
    <row r="423" spans="2:18" s="347" customFormat="1" ht="35.1" customHeight="1" x14ac:dyDescent="0.25">
      <c r="B423" s="363"/>
      <c r="C423" s="440"/>
      <c r="D423" s="436"/>
      <c r="E423" s="461" t="e">
        <f>VLOOKUP(D423,PAÍSES!$A$2:$C$200,3,FALSE)</f>
        <v>#N/A</v>
      </c>
      <c r="F423" s="432"/>
      <c r="G423" s="364"/>
      <c r="H423" s="436"/>
      <c r="I423" s="358"/>
      <c r="J423" s="358"/>
      <c r="K423" s="362"/>
      <c r="L423" s="431"/>
      <c r="M423" s="358"/>
      <c r="N423" s="362"/>
      <c r="O423"/>
      <c r="P423" s="352"/>
      <c r="Q423" s="352"/>
      <c r="R423" s="352"/>
    </row>
    <row r="424" spans="2:18" s="347" customFormat="1" ht="35.1" customHeight="1" x14ac:dyDescent="0.25">
      <c r="B424" s="363"/>
      <c r="C424" s="440"/>
      <c r="D424" s="436"/>
      <c r="E424" s="461" t="e">
        <f>VLOOKUP(D424,PAÍSES!$A$2:$C$200,3,FALSE)</f>
        <v>#N/A</v>
      </c>
      <c r="F424" s="432"/>
      <c r="G424" s="364"/>
      <c r="H424" s="436"/>
      <c r="I424" s="358"/>
      <c r="J424" s="358"/>
      <c r="K424" s="362"/>
      <c r="L424" s="431"/>
      <c r="M424" s="358"/>
      <c r="N424" s="362"/>
      <c r="O424"/>
      <c r="P424" s="352"/>
      <c r="Q424" s="352"/>
      <c r="R424" s="352"/>
    </row>
    <row r="425" spans="2:18" s="347" customFormat="1" ht="35.1" customHeight="1" x14ac:dyDescent="0.25">
      <c r="B425" s="363"/>
      <c r="C425" s="440"/>
      <c r="D425" s="436"/>
      <c r="E425" s="461" t="e">
        <f>VLOOKUP(D425,PAÍSES!$A$2:$C$200,3,FALSE)</f>
        <v>#N/A</v>
      </c>
      <c r="F425" s="432"/>
      <c r="G425" s="364"/>
      <c r="H425" s="436"/>
      <c r="I425" s="358"/>
      <c r="J425" s="358"/>
      <c r="K425" s="362"/>
      <c r="L425" s="431"/>
      <c r="M425" s="358"/>
      <c r="N425" s="362"/>
      <c r="O425"/>
      <c r="P425" s="352"/>
      <c r="Q425" s="352"/>
      <c r="R425" s="352"/>
    </row>
    <row r="426" spans="2:18" s="347" customFormat="1" ht="35.1" customHeight="1" x14ac:dyDescent="0.25">
      <c r="B426" s="363"/>
      <c r="C426" s="440"/>
      <c r="D426" s="436"/>
      <c r="E426" s="461" t="e">
        <f>VLOOKUP(D426,PAÍSES!$A$2:$C$200,3,FALSE)</f>
        <v>#N/A</v>
      </c>
      <c r="F426" s="432"/>
      <c r="G426" s="364"/>
      <c r="H426" s="436"/>
      <c r="I426" s="358"/>
      <c r="J426" s="358"/>
      <c r="K426" s="362"/>
      <c r="L426" s="431"/>
      <c r="M426" s="358"/>
      <c r="N426" s="362"/>
      <c r="O426"/>
      <c r="P426" s="352"/>
      <c r="Q426" s="352"/>
      <c r="R426" s="352"/>
    </row>
    <row r="427" spans="2:18" s="347" customFormat="1" ht="35.1" customHeight="1" x14ac:dyDescent="0.25">
      <c r="B427" s="363"/>
      <c r="C427" s="440"/>
      <c r="D427" s="436"/>
      <c r="E427" s="461" t="e">
        <f>VLOOKUP(D427,PAÍSES!$A$2:$C$200,3,FALSE)</f>
        <v>#N/A</v>
      </c>
      <c r="F427" s="432"/>
      <c r="G427" s="364"/>
      <c r="H427" s="436"/>
      <c r="I427" s="358"/>
      <c r="J427" s="358"/>
      <c r="K427" s="362"/>
      <c r="L427" s="431"/>
      <c r="M427" s="358"/>
      <c r="N427" s="362"/>
      <c r="O427"/>
      <c r="P427" s="352"/>
      <c r="Q427" s="352"/>
      <c r="R427" s="352"/>
    </row>
    <row r="428" spans="2:18" s="347" customFormat="1" ht="35.1" customHeight="1" x14ac:dyDescent="0.25">
      <c r="B428" s="363"/>
      <c r="C428" s="440"/>
      <c r="D428" s="436"/>
      <c r="E428" s="461" t="e">
        <f>VLOOKUP(D428,PAÍSES!$A$2:$C$200,3,FALSE)</f>
        <v>#N/A</v>
      </c>
      <c r="F428" s="432"/>
      <c r="G428" s="364"/>
      <c r="H428" s="436"/>
      <c r="I428" s="358"/>
      <c r="J428" s="358"/>
      <c r="K428" s="362"/>
      <c r="L428" s="431"/>
      <c r="M428" s="358"/>
      <c r="N428" s="362"/>
      <c r="O428"/>
      <c r="P428" s="352"/>
      <c r="Q428" s="352"/>
      <c r="R428" s="352"/>
    </row>
    <row r="429" spans="2:18" s="347" customFormat="1" ht="35.1" customHeight="1" x14ac:dyDescent="0.25">
      <c r="B429" s="363"/>
      <c r="C429" s="440"/>
      <c r="D429" s="436"/>
      <c r="E429" s="461" t="e">
        <f>VLOOKUP(D429,PAÍSES!$A$2:$C$200,3,FALSE)</f>
        <v>#N/A</v>
      </c>
      <c r="F429" s="432"/>
      <c r="G429" s="364"/>
      <c r="H429" s="436"/>
      <c r="I429" s="358"/>
      <c r="J429" s="358"/>
      <c r="K429" s="362"/>
      <c r="L429" s="431"/>
      <c r="M429" s="358"/>
      <c r="N429" s="362"/>
      <c r="O429"/>
      <c r="P429" s="352"/>
      <c r="Q429" s="352"/>
      <c r="R429" s="352"/>
    </row>
    <row r="430" spans="2:18" s="347" customFormat="1" ht="35.1" customHeight="1" x14ac:dyDescent="0.25">
      <c r="B430" s="363"/>
      <c r="C430" s="440"/>
      <c r="D430" s="436"/>
      <c r="E430" s="461" t="e">
        <f>VLOOKUP(D430,PAÍSES!$A$2:$C$200,3,FALSE)</f>
        <v>#N/A</v>
      </c>
      <c r="F430" s="432"/>
      <c r="G430" s="364"/>
      <c r="H430" s="436"/>
      <c r="I430" s="358"/>
      <c r="J430" s="358"/>
      <c r="K430" s="362"/>
      <c r="L430" s="431"/>
      <c r="M430" s="358"/>
      <c r="N430" s="362"/>
      <c r="O430"/>
      <c r="P430" s="352"/>
      <c r="Q430" s="352"/>
      <c r="R430" s="352"/>
    </row>
    <row r="431" spans="2:18" s="347" customFormat="1" ht="35.1" customHeight="1" x14ac:dyDescent="0.25">
      <c r="B431" s="363"/>
      <c r="C431" s="440"/>
      <c r="D431" s="436"/>
      <c r="E431" s="461" t="e">
        <f>VLOOKUP(D431,PAÍSES!$A$2:$C$200,3,FALSE)</f>
        <v>#N/A</v>
      </c>
      <c r="F431" s="432"/>
      <c r="G431" s="364"/>
      <c r="H431" s="436"/>
      <c r="I431" s="358"/>
      <c r="J431" s="358"/>
      <c r="K431" s="362"/>
      <c r="L431" s="431"/>
      <c r="M431" s="358"/>
      <c r="N431" s="362"/>
      <c r="O431"/>
      <c r="P431" s="352"/>
      <c r="Q431" s="352"/>
      <c r="R431" s="352"/>
    </row>
    <row r="432" spans="2:18" s="347" customFormat="1" ht="35.1" customHeight="1" x14ac:dyDescent="0.25">
      <c r="B432" s="363"/>
      <c r="C432" s="440"/>
      <c r="D432" s="436"/>
      <c r="E432" s="461" t="e">
        <f>VLOOKUP(D432,PAÍSES!$A$2:$C$200,3,FALSE)</f>
        <v>#N/A</v>
      </c>
      <c r="F432" s="432"/>
      <c r="G432" s="364"/>
      <c r="H432" s="436"/>
      <c r="I432" s="358"/>
      <c r="J432" s="358"/>
      <c r="K432" s="362"/>
      <c r="L432" s="431"/>
      <c r="M432" s="358"/>
      <c r="N432" s="362"/>
      <c r="O432"/>
      <c r="P432" s="352"/>
      <c r="Q432" s="352"/>
      <c r="R432" s="352"/>
    </row>
    <row r="433" spans="2:18" s="347" customFormat="1" ht="35.1" customHeight="1" x14ac:dyDescent="0.25">
      <c r="B433" s="363"/>
      <c r="C433" s="440"/>
      <c r="D433" s="436"/>
      <c r="E433" s="461" t="e">
        <f>VLOOKUP(D433,PAÍSES!$A$2:$C$200,3,FALSE)</f>
        <v>#N/A</v>
      </c>
      <c r="F433" s="432"/>
      <c r="G433" s="364"/>
      <c r="H433" s="436"/>
      <c r="I433" s="358"/>
      <c r="J433" s="358"/>
      <c r="K433" s="362"/>
      <c r="L433" s="431"/>
      <c r="M433" s="358"/>
      <c r="N433" s="362"/>
      <c r="O433"/>
      <c r="P433" s="352"/>
      <c r="Q433" s="352"/>
      <c r="R433" s="352"/>
    </row>
    <row r="434" spans="2:18" s="347" customFormat="1" ht="35.1" customHeight="1" x14ac:dyDescent="0.25">
      <c r="B434" s="363"/>
      <c r="C434" s="440"/>
      <c r="D434" s="436"/>
      <c r="E434" s="461" t="e">
        <f>VLOOKUP(D434,PAÍSES!$A$2:$C$200,3,FALSE)</f>
        <v>#N/A</v>
      </c>
      <c r="F434" s="432"/>
      <c r="G434" s="364"/>
      <c r="H434" s="436"/>
      <c r="I434" s="358"/>
      <c r="J434" s="358"/>
      <c r="K434" s="362"/>
      <c r="L434" s="431"/>
      <c r="M434" s="358"/>
      <c r="N434" s="362"/>
      <c r="O434"/>
      <c r="P434" s="352"/>
      <c r="Q434" s="352"/>
      <c r="R434" s="352"/>
    </row>
    <row r="435" spans="2:18" s="347" customFormat="1" ht="35.1" customHeight="1" x14ac:dyDescent="0.25">
      <c r="B435" s="363"/>
      <c r="C435" s="440"/>
      <c r="D435" s="436"/>
      <c r="E435" s="461" t="e">
        <f>VLOOKUP(D435,PAÍSES!$A$2:$C$200,3,FALSE)</f>
        <v>#N/A</v>
      </c>
      <c r="F435" s="432"/>
      <c r="G435" s="364"/>
      <c r="H435" s="436"/>
      <c r="I435" s="358"/>
      <c r="J435" s="358"/>
      <c r="K435" s="362"/>
      <c r="L435" s="431"/>
      <c r="M435" s="358"/>
      <c r="N435" s="362"/>
      <c r="O435"/>
      <c r="P435" s="352"/>
      <c r="Q435" s="352"/>
      <c r="R435" s="352"/>
    </row>
    <row r="436" spans="2:18" s="347" customFormat="1" ht="35.1" customHeight="1" x14ac:dyDescent="0.25">
      <c r="B436" s="363"/>
      <c r="C436" s="440"/>
      <c r="D436" s="436"/>
      <c r="E436" s="461" t="e">
        <f>VLOOKUP(D436,PAÍSES!$A$2:$C$200,3,FALSE)</f>
        <v>#N/A</v>
      </c>
      <c r="F436" s="432"/>
      <c r="G436" s="364"/>
      <c r="H436" s="436"/>
      <c r="I436" s="358"/>
      <c r="J436" s="358"/>
      <c r="K436" s="362"/>
      <c r="L436" s="431"/>
      <c r="M436" s="358"/>
      <c r="N436" s="362"/>
      <c r="O436"/>
      <c r="P436" s="352"/>
      <c r="Q436" s="352"/>
      <c r="R436" s="352"/>
    </row>
    <row r="437" spans="2:18" s="347" customFormat="1" ht="35.1" customHeight="1" x14ac:dyDescent="0.25">
      <c r="B437" s="363"/>
      <c r="C437" s="440"/>
      <c r="D437" s="436"/>
      <c r="E437" s="461" t="e">
        <f>VLOOKUP(D437,PAÍSES!$A$2:$C$200,3,FALSE)</f>
        <v>#N/A</v>
      </c>
      <c r="F437" s="432"/>
      <c r="G437" s="364"/>
      <c r="H437" s="436"/>
      <c r="I437" s="358"/>
      <c r="J437" s="358"/>
      <c r="K437" s="362"/>
      <c r="L437" s="431"/>
      <c r="M437" s="358"/>
      <c r="N437" s="362"/>
      <c r="O437"/>
      <c r="P437" s="352"/>
      <c r="Q437" s="352"/>
      <c r="R437" s="352"/>
    </row>
    <row r="438" spans="2:18" s="347" customFormat="1" ht="35.1" customHeight="1" x14ac:dyDescent="0.25">
      <c r="B438" s="363"/>
      <c r="C438" s="440"/>
      <c r="D438" s="436"/>
      <c r="E438" s="461" t="e">
        <f>VLOOKUP(D438,PAÍSES!$A$2:$C$200,3,FALSE)</f>
        <v>#N/A</v>
      </c>
      <c r="F438" s="432"/>
      <c r="G438" s="364"/>
      <c r="H438" s="436"/>
      <c r="I438" s="358"/>
      <c r="J438" s="358"/>
      <c r="K438" s="362"/>
      <c r="L438" s="431"/>
      <c r="M438" s="358"/>
      <c r="N438" s="362"/>
      <c r="O438"/>
      <c r="P438" s="352"/>
      <c r="Q438" s="352"/>
      <c r="R438" s="352"/>
    </row>
    <row r="439" spans="2:18" s="347" customFormat="1" ht="35.1" customHeight="1" x14ac:dyDescent="0.25">
      <c r="B439" s="363"/>
      <c r="C439" s="440"/>
      <c r="D439" s="436"/>
      <c r="E439" s="461" t="e">
        <f>VLOOKUP(D439,PAÍSES!$A$2:$C$200,3,FALSE)</f>
        <v>#N/A</v>
      </c>
      <c r="F439" s="432"/>
      <c r="G439" s="364"/>
      <c r="H439" s="436"/>
      <c r="I439" s="358"/>
      <c r="J439" s="358"/>
      <c r="K439" s="362"/>
      <c r="L439" s="431"/>
      <c r="M439" s="358"/>
      <c r="N439" s="362"/>
      <c r="O439"/>
      <c r="P439" s="352"/>
      <c r="Q439" s="352"/>
      <c r="R439" s="352"/>
    </row>
    <row r="440" spans="2:18" s="347" customFormat="1" ht="35.1" customHeight="1" x14ac:dyDescent="0.25">
      <c r="B440" s="363"/>
      <c r="C440" s="440"/>
      <c r="D440" s="436"/>
      <c r="E440" s="461" t="e">
        <f>VLOOKUP(D440,PAÍSES!$A$2:$C$200,3,FALSE)</f>
        <v>#N/A</v>
      </c>
      <c r="F440" s="432"/>
      <c r="G440" s="364"/>
      <c r="H440" s="436"/>
      <c r="I440" s="358"/>
      <c r="J440" s="358"/>
      <c r="K440" s="362"/>
      <c r="L440" s="431"/>
      <c r="M440" s="358"/>
      <c r="N440" s="362"/>
      <c r="O440"/>
      <c r="P440" s="352"/>
      <c r="Q440" s="352"/>
      <c r="R440" s="352"/>
    </row>
    <row r="441" spans="2:18" s="347" customFormat="1" ht="35.1" customHeight="1" x14ac:dyDescent="0.25">
      <c r="B441" s="363"/>
      <c r="C441" s="440"/>
      <c r="D441" s="436"/>
      <c r="E441" s="461" t="e">
        <f>VLOOKUP(D441,PAÍSES!$A$2:$C$200,3,FALSE)</f>
        <v>#N/A</v>
      </c>
      <c r="F441" s="432"/>
      <c r="G441" s="364"/>
      <c r="H441" s="436"/>
      <c r="I441" s="358"/>
      <c r="J441" s="358"/>
      <c r="K441" s="362"/>
      <c r="L441" s="431"/>
      <c r="M441" s="358"/>
      <c r="N441" s="362"/>
      <c r="O441"/>
      <c r="P441" s="352"/>
      <c r="Q441" s="352"/>
      <c r="R441" s="352"/>
    </row>
    <row r="442" spans="2:18" s="347" customFormat="1" ht="35.1" customHeight="1" x14ac:dyDescent="0.25">
      <c r="B442" s="363"/>
      <c r="C442" s="440"/>
      <c r="D442" s="436"/>
      <c r="E442" s="461" t="e">
        <f>VLOOKUP(D442,PAÍSES!$A$2:$C$200,3,FALSE)</f>
        <v>#N/A</v>
      </c>
      <c r="F442" s="432"/>
      <c r="G442" s="364"/>
      <c r="H442" s="436"/>
      <c r="I442" s="358"/>
      <c r="J442" s="358"/>
      <c r="K442" s="362"/>
      <c r="L442" s="431"/>
      <c r="M442" s="358"/>
      <c r="N442" s="362"/>
      <c r="O442"/>
      <c r="P442" s="352"/>
      <c r="Q442" s="352"/>
      <c r="R442" s="352"/>
    </row>
    <row r="443" spans="2:18" s="347" customFormat="1" ht="35.1" customHeight="1" x14ac:dyDescent="0.25">
      <c r="B443" s="363"/>
      <c r="C443" s="440"/>
      <c r="D443" s="436"/>
      <c r="E443" s="461" t="e">
        <f>VLOOKUP(D443,PAÍSES!$A$2:$C$200,3,FALSE)</f>
        <v>#N/A</v>
      </c>
      <c r="F443" s="432"/>
      <c r="G443" s="364"/>
      <c r="H443" s="436"/>
      <c r="I443" s="358"/>
      <c r="J443" s="358"/>
      <c r="K443" s="362"/>
      <c r="L443" s="431"/>
      <c r="M443" s="358"/>
      <c r="N443" s="362"/>
      <c r="O443"/>
      <c r="P443" s="352"/>
      <c r="Q443" s="352"/>
      <c r="R443" s="352"/>
    </row>
    <row r="444" spans="2:18" s="347" customFormat="1" ht="35.1" customHeight="1" x14ac:dyDescent="0.25">
      <c r="B444" s="363"/>
      <c r="C444" s="440"/>
      <c r="D444" s="436"/>
      <c r="E444" s="461" t="e">
        <f>VLOOKUP(D444,PAÍSES!$A$2:$C$200,3,FALSE)</f>
        <v>#N/A</v>
      </c>
      <c r="F444" s="432"/>
      <c r="G444" s="364"/>
      <c r="H444" s="436"/>
      <c r="I444" s="358"/>
      <c r="J444" s="358"/>
      <c r="K444" s="362"/>
      <c r="L444" s="431"/>
      <c r="M444" s="358"/>
      <c r="N444" s="362"/>
      <c r="O444"/>
      <c r="P444" s="352"/>
      <c r="Q444" s="352"/>
      <c r="R444" s="352"/>
    </row>
    <row r="445" spans="2:18" s="347" customFormat="1" ht="35.1" customHeight="1" x14ac:dyDescent="0.25">
      <c r="B445" s="363"/>
      <c r="C445" s="440"/>
      <c r="D445" s="436"/>
      <c r="E445" s="461" t="e">
        <f>VLOOKUP(D445,PAÍSES!$A$2:$C$200,3,FALSE)</f>
        <v>#N/A</v>
      </c>
      <c r="F445" s="432"/>
      <c r="G445" s="364"/>
      <c r="H445" s="436"/>
      <c r="I445" s="358"/>
      <c r="J445" s="358"/>
      <c r="K445" s="362"/>
      <c r="L445" s="431"/>
      <c r="M445" s="358"/>
      <c r="N445" s="362"/>
      <c r="O445"/>
      <c r="P445" s="352"/>
      <c r="Q445" s="352"/>
      <c r="R445" s="352"/>
    </row>
    <row r="446" spans="2:18" s="347" customFormat="1" ht="35.1" customHeight="1" x14ac:dyDescent="0.25">
      <c r="B446" s="363"/>
      <c r="C446" s="440"/>
      <c r="D446" s="436"/>
      <c r="E446" s="461" t="e">
        <f>VLOOKUP(D446,PAÍSES!$A$2:$C$200,3,FALSE)</f>
        <v>#N/A</v>
      </c>
      <c r="F446" s="432"/>
      <c r="G446" s="364"/>
      <c r="H446" s="436"/>
      <c r="I446" s="358"/>
      <c r="J446" s="358"/>
      <c r="K446" s="362"/>
      <c r="L446" s="431"/>
      <c r="M446" s="358"/>
      <c r="N446" s="362"/>
      <c r="O446"/>
      <c r="P446" s="352"/>
      <c r="Q446" s="352"/>
      <c r="R446" s="352"/>
    </row>
    <row r="447" spans="2:18" s="347" customFormat="1" ht="35.1" customHeight="1" x14ac:dyDescent="0.25">
      <c r="B447" s="363"/>
      <c r="C447" s="440"/>
      <c r="D447" s="436"/>
      <c r="E447" s="461" t="e">
        <f>VLOOKUP(D447,PAÍSES!$A$2:$C$200,3,FALSE)</f>
        <v>#N/A</v>
      </c>
      <c r="F447" s="432"/>
      <c r="G447" s="364"/>
      <c r="H447" s="436"/>
      <c r="I447" s="358"/>
      <c r="J447" s="358"/>
      <c r="K447" s="362"/>
      <c r="L447" s="431"/>
      <c r="M447" s="358"/>
      <c r="N447" s="362"/>
      <c r="O447"/>
      <c r="P447" s="352"/>
      <c r="Q447" s="352"/>
      <c r="R447" s="352"/>
    </row>
    <row r="448" spans="2:18" s="347" customFormat="1" ht="35.1" customHeight="1" x14ac:dyDescent="0.25">
      <c r="B448" s="363"/>
      <c r="C448" s="440"/>
      <c r="D448" s="436"/>
      <c r="E448" s="461" t="e">
        <f>VLOOKUP(D448,PAÍSES!$A$2:$C$200,3,FALSE)</f>
        <v>#N/A</v>
      </c>
      <c r="F448" s="432"/>
      <c r="G448" s="364"/>
      <c r="H448" s="436"/>
      <c r="I448" s="358"/>
      <c r="J448" s="358"/>
      <c r="K448" s="362"/>
      <c r="L448" s="431"/>
      <c r="M448" s="358"/>
      <c r="N448" s="362"/>
      <c r="O448"/>
      <c r="P448" s="352"/>
      <c r="Q448" s="352"/>
      <c r="R448" s="352"/>
    </row>
    <row r="449" spans="2:18" s="347" customFormat="1" ht="35.1" customHeight="1" x14ac:dyDescent="0.25">
      <c r="B449" s="363"/>
      <c r="C449" s="440"/>
      <c r="D449" s="436"/>
      <c r="E449" s="461" t="e">
        <f>VLOOKUP(D449,PAÍSES!$A$2:$C$200,3,FALSE)</f>
        <v>#N/A</v>
      </c>
      <c r="F449" s="432"/>
      <c r="G449" s="364"/>
      <c r="H449" s="436"/>
      <c r="I449" s="358"/>
      <c r="J449" s="358"/>
      <c r="K449" s="362"/>
      <c r="L449" s="431"/>
      <c r="M449" s="358"/>
      <c r="N449" s="362"/>
      <c r="O449"/>
      <c r="P449" s="352"/>
      <c r="Q449" s="352"/>
      <c r="R449" s="352"/>
    </row>
    <row r="450" spans="2:18" s="347" customFormat="1" ht="35.1" customHeight="1" x14ac:dyDescent="0.25">
      <c r="B450" s="363"/>
      <c r="C450" s="440"/>
      <c r="D450" s="436"/>
      <c r="E450" s="461" t="e">
        <f>VLOOKUP(D450,PAÍSES!$A$2:$C$200,3,FALSE)</f>
        <v>#N/A</v>
      </c>
      <c r="F450" s="432"/>
      <c r="G450" s="364"/>
      <c r="H450" s="436"/>
      <c r="I450" s="358"/>
      <c r="J450" s="358"/>
      <c r="K450" s="362"/>
      <c r="L450" s="431"/>
      <c r="M450" s="358"/>
      <c r="N450" s="362"/>
      <c r="O450"/>
      <c r="P450" s="352"/>
      <c r="Q450" s="352"/>
      <c r="R450" s="352"/>
    </row>
    <row r="451" spans="2:18" s="347" customFormat="1" ht="35.1" customHeight="1" x14ac:dyDescent="0.25">
      <c r="B451" s="363"/>
      <c r="C451" s="440"/>
      <c r="D451" s="436"/>
      <c r="E451" s="461" t="e">
        <f>VLOOKUP(D451,PAÍSES!$A$2:$C$200,3,FALSE)</f>
        <v>#N/A</v>
      </c>
      <c r="F451" s="432"/>
      <c r="G451" s="364"/>
      <c r="H451" s="436"/>
      <c r="I451" s="358"/>
      <c r="J451" s="358"/>
      <c r="K451" s="362"/>
      <c r="L451" s="431"/>
      <c r="M451" s="358"/>
      <c r="N451" s="362"/>
      <c r="O451"/>
      <c r="P451" s="352"/>
      <c r="Q451" s="352"/>
      <c r="R451" s="352"/>
    </row>
    <row r="452" spans="2:18" s="347" customFormat="1" ht="35.1" customHeight="1" x14ac:dyDescent="0.25">
      <c r="B452" s="363"/>
      <c r="C452" s="440"/>
      <c r="D452" s="436"/>
      <c r="E452" s="461" t="e">
        <f>VLOOKUP(D452,PAÍSES!$A$2:$C$200,3,FALSE)</f>
        <v>#N/A</v>
      </c>
      <c r="F452" s="432"/>
      <c r="G452" s="364"/>
      <c r="H452" s="436"/>
      <c r="I452" s="358"/>
      <c r="J452" s="358"/>
      <c r="K452" s="362"/>
      <c r="L452" s="431"/>
      <c r="M452" s="358"/>
      <c r="N452" s="362"/>
      <c r="O452"/>
      <c r="P452" s="352"/>
      <c r="Q452" s="352"/>
      <c r="R452" s="352"/>
    </row>
    <row r="453" spans="2:18" s="347" customFormat="1" ht="35.1" customHeight="1" x14ac:dyDescent="0.25">
      <c r="B453" s="363"/>
      <c r="C453" s="440"/>
      <c r="D453" s="436"/>
      <c r="E453" s="461" t="e">
        <f>VLOOKUP(D453,PAÍSES!$A$2:$C$200,3,FALSE)</f>
        <v>#N/A</v>
      </c>
      <c r="F453" s="432"/>
      <c r="G453" s="364"/>
      <c r="H453" s="436"/>
      <c r="I453" s="358"/>
      <c r="J453" s="358"/>
      <c r="K453" s="362"/>
      <c r="L453" s="431"/>
      <c r="M453" s="358"/>
      <c r="N453" s="362"/>
      <c r="O453"/>
      <c r="P453" s="352"/>
      <c r="Q453" s="352"/>
      <c r="R453" s="352"/>
    </row>
    <row r="454" spans="2:18" s="347" customFormat="1" ht="35.1" customHeight="1" x14ac:dyDescent="0.25">
      <c r="B454" s="363"/>
      <c r="C454" s="440"/>
      <c r="D454" s="436"/>
      <c r="E454" s="461" t="e">
        <f>VLOOKUP(D454,PAÍSES!$A$2:$C$200,3,FALSE)</f>
        <v>#N/A</v>
      </c>
      <c r="F454" s="432"/>
      <c r="G454" s="364"/>
      <c r="H454" s="436"/>
      <c r="I454" s="358"/>
      <c r="J454" s="358"/>
      <c r="K454" s="362"/>
      <c r="L454" s="431"/>
      <c r="M454" s="358"/>
      <c r="N454" s="362"/>
      <c r="O454"/>
      <c r="P454" s="352"/>
      <c r="Q454" s="352"/>
      <c r="R454" s="352"/>
    </row>
    <row r="455" spans="2:18" s="347" customFormat="1" ht="35.1" customHeight="1" x14ac:dyDescent="0.25">
      <c r="B455" s="363"/>
      <c r="C455" s="440"/>
      <c r="D455" s="436"/>
      <c r="E455" s="461" t="e">
        <f>VLOOKUP(D455,PAÍSES!$A$2:$C$200,3,FALSE)</f>
        <v>#N/A</v>
      </c>
      <c r="F455" s="432"/>
      <c r="G455" s="364"/>
      <c r="H455" s="436"/>
      <c r="I455" s="358"/>
      <c r="J455" s="358"/>
      <c r="K455" s="362"/>
      <c r="L455" s="431"/>
      <c r="M455" s="358"/>
      <c r="N455" s="362"/>
      <c r="O455"/>
      <c r="P455" s="352"/>
      <c r="Q455" s="352"/>
      <c r="R455" s="352"/>
    </row>
    <row r="456" spans="2:18" s="347" customFormat="1" ht="35.1" customHeight="1" x14ac:dyDescent="0.25">
      <c r="B456" s="363"/>
      <c r="C456" s="440"/>
      <c r="D456" s="436"/>
      <c r="E456" s="461" t="e">
        <f>VLOOKUP(D456,PAÍSES!$A$2:$C$200,3,FALSE)</f>
        <v>#N/A</v>
      </c>
      <c r="F456" s="432"/>
      <c r="G456" s="364"/>
      <c r="H456" s="436"/>
      <c r="I456" s="358"/>
      <c r="J456" s="358"/>
      <c r="K456" s="362"/>
      <c r="L456" s="431"/>
      <c r="M456" s="358"/>
      <c r="N456" s="362"/>
      <c r="O456"/>
      <c r="P456" s="352"/>
      <c r="Q456" s="352"/>
      <c r="R456" s="352"/>
    </row>
    <row r="457" spans="2:18" s="347" customFormat="1" ht="35.1" customHeight="1" x14ac:dyDescent="0.25">
      <c r="B457" s="363"/>
      <c r="C457" s="440"/>
      <c r="D457" s="436"/>
      <c r="E457" s="461" t="e">
        <f>VLOOKUP(D457,PAÍSES!$A$2:$C$200,3,FALSE)</f>
        <v>#N/A</v>
      </c>
      <c r="F457" s="432"/>
      <c r="G457" s="364"/>
      <c r="H457" s="436"/>
      <c r="I457" s="358"/>
      <c r="J457" s="358"/>
      <c r="K457" s="362"/>
      <c r="L457" s="431"/>
      <c r="M457" s="358"/>
      <c r="N457" s="362"/>
      <c r="O457"/>
      <c r="P457" s="352"/>
      <c r="Q457" s="352"/>
      <c r="R457" s="352"/>
    </row>
    <row r="458" spans="2:18" s="347" customFormat="1" ht="35.1" customHeight="1" x14ac:dyDescent="0.25">
      <c r="B458" s="363"/>
      <c r="C458" s="440"/>
      <c r="D458" s="436"/>
      <c r="E458" s="461" t="e">
        <f>VLOOKUP(D458,PAÍSES!$A$2:$C$200,3,FALSE)</f>
        <v>#N/A</v>
      </c>
      <c r="F458" s="432"/>
      <c r="G458" s="364"/>
      <c r="H458" s="436"/>
      <c r="I458" s="358"/>
      <c r="J458" s="358"/>
      <c r="K458" s="362"/>
      <c r="L458" s="431"/>
      <c r="M458" s="358"/>
      <c r="N458" s="362"/>
      <c r="O458"/>
      <c r="P458" s="352"/>
      <c r="Q458" s="352"/>
      <c r="R458" s="352"/>
    </row>
    <row r="459" spans="2:18" s="347" customFormat="1" ht="35.1" customHeight="1" x14ac:dyDescent="0.25">
      <c r="B459" s="363"/>
      <c r="C459" s="440"/>
      <c r="D459" s="436"/>
      <c r="E459" s="461" t="e">
        <f>VLOOKUP(D459,PAÍSES!$A$2:$C$200,3,FALSE)</f>
        <v>#N/A</v>
      </c>
      <c r="F459" s="432"/>
      <c r="G459" s="364"/>
      <c r="H459" s="436"/>
      <c r="I459" s="358"/>
      <c r="J459" s="358"/>
      <c r="K459" s="362"/>
      <c r="L459" s="431"/>
      <c r="M459" s="358"/>
      <c r="N459" s="362"/>
      <c r="O459"/>
      <c r="P459" s="352"/>
      <c r="Q459" s="352"/>
      <c r="R459" s="352"/>
    </row>
    <row r="460" spans="2:18" s="347" customFormat="1" ht="35.1" customHeight="1" x14ac:dyDescent="0.25">
      <c r="B460" s="363"/>
      <c r="C460" s="440"/>
      <c r="D460" s="436"/>
      <c r="E460" s="461" t="e">
        <f>VLOOKUP(D460,PAÍSES!$A$2:$C$200,3,FALSE)</f>
        <v>#N/A</v>
      </c>
      <c r="F460" s="432"/>
      <c r="G460" s="364"/>
      <c r="H460" s="436"/>
      <c r="I460" s="358"/>
      <c r="J460" s="358"/>
      <c r="K460" s="362"/>
      <c r="L460" s="431"/>
      <c r="M460" s="358"/>
      <c r="N460" s="362"/>
      <c r="O460"/>
      <c r="P460" s="352"/>
      <c r="Q460" s="352"/>
      <c r="R460" s="352"/>
    </row>
    <row r="461" spans="2:18" s="347" customFormat="1" ht="35.1" customHeight="1" x14ac:dyDescent="0.25">
      <c r="B461" s="363"/>
      <c r="C461" s="440"/>
      <c r="D461" s="436"/>
      <c r="E461" s="461" t="e">
        <f>VLOOKUP(D461,PAÍSES!$A$2:$C$200,3,FALSE)</f>
        <v>#N/A</v>
      </c>
      <c r="F461" s="432"/>
      <c r="G461" s="364"/>
      <c r="H461" s="436"/>
      <c r="I461" s="358"/>
      <c r="J461" s="358"/>
      <c r="K461" s="362"/>
      <c r="L461" s="431"/>
      <c r="M461" s="358"/>
      <c r="N461" s="362"/>
      <c r="O461"/>
      <c r="P461" s="352"/>
      <c r="Q461" s="352"/>
      <c r="R461" s="352"/>
    </row>
    <row r="462" spans="2:18" s="347" customFormat="1" ht="35.1" customHeight="1" x14ac:dyDescent="0.25">
      <c r="B462" s="363"/>
      <c r="C462" s="440"/>
      <c r="D462" s="436"/>
      <c r="E462" s="461" t="e">
        <f>VLOOKUP(D462,PAÍSES!$A$2:$C$200,3,FALSE)</f>
        <v>#N/A</v>
      </c>
      <c r="F462" s="432"/>
      <c r="G462" s="364"/>
      <c r="H462" s="436"/>
      <c r="I462" s="358"/>
      <c r="J462" s="358"/>
      <c r="K462" s="362"/>
      <c r="L462" s="431"/>
      <c r="M462" s="358"/>
      <c r="N462" s="362"/>
      <c r="O462"/>
      <c r="P462" s="352"/>
      <c r="Q462" s="352"/>
      <c r="R462" s="352"/>
    </row>
    <row r="463" spans="2:18" s="347" customFormat="1" ht="35.1" customHeight="1" x14ac:dyDescent="0.25">
      <c r="B463" s="363"/>
      <c r="C463" s="440"/>
      <c r="D463" s="436"/>
      <c r="E463" s="461" t="e">
        <f>VLOOKUP(D463,PAÍSES!$A$2:$C$200,3,FALSE)</f>
        <v>#N/A</v>
      </c>
      <c r="F463" s="432"/>
      <c r="G463" s="364"/>
      <c r="H463" s="436"/>
      <c r="I463" s="358"/>
      <c r="J463" s="358"/>
      <c r="K463" s="362"/>
      <c r="L463" s="431"/>
      <c r="M463" s="358"/>
      <c r="N463" s="362"/>
      <c r="O463"/>
      <c r="P463" s="352"/>
      <c r="Q463" s="352"/>
      <c r="R463" s="352"/>
    </row>
    <row r="464" spans="2:18" s="347" customFormat="1" ht="35.1" customHeight="1" x14ac:dyDescent="0.25">
      <c r="B464" s="363"/>
      <c r="C464" s="440"/>
      <c r="D464" s="436"/>
      <c r="E464" s="461" t="e">
        <f>VLOOKUP(D464,PAÍSES!$A$2:$C$200,3,FALSE)</f>
        <v>#N/A</v>
      </c>
      <c r="F464" s="432"/>
      <c r="G464" s="364"/>
      <c r="H464" s="436"/>
      <c r="I464" s="358"/>
      <c r="J464" s="358"/>
      <c r="K464" s="362"/>
      <c r="L464" s="431"/>
      <c r="M464" s="358"/>
      <c r="N464" s="362"/>
      <c r="O464"/>
      <c r="P464" s="352"/>
      <c r="Q464" s="352"/>
      <c r="R464" s="352"/>
    </row>
    <row r="465" spans="2:18" s="347" customFormat="1" ht="35.1" customHeight="1" x14ac:dyDescent="0.25">
      <c r="B465" s="363"/>
      <c r="C465" s="440"/>
      <c r="D465" s="436"/>
      <c r="E465" s="461" t="e">
        <f>VLOOKUP(D465,PAÍSES!$A$2:$C$200,3,FALSE)</f>
        <v>#N/A</v>
      </c>
      <c r="F465" s="432"/>
      <c r="G465" s="364"/>
      <c r="H465" s="436"/>
      <c r="I465" s="358"/>
      <c r="J465" s="358"/>
      <c r="K465" s="362"/>
      <c r="L465" s="431"/>
      <c r="M465" s="358"/>
      <c r="N465" s="362"/>
      <c r="O465"/>
      <c r="P465" s="352"/>
      <c r="Q465" s="352"/>
      <c r="R465" s="352"/>
    </row>
    <row r="466" spans="2:18" s="347" customFormat="1" ht="35.1" customHeight="1" x14ac:dyDescent="0.25">
      <c r="B466" s="363"/>
      <c r="C466" s="440"/>
      <c r="D466" s="436"/>
      <c r="E466" s="461" t="e">
        <f>VLOOKUP(D466,PAÍSES!$A$2:$C$200,3,FALSE)</f>
        <v>#N/A</v>
      </c>
      <c r="F466" s="432"/>
      <c r="G466" s="364"/>
      <c r="H466" s="436"/>
      <c r="I466" s="358"/>
      <c r="J466" s="358"/>
      <c r="K466" s="362"/>
      <c r="L466" s="431"/>
      <c r="M466" s="358"/>
      <c r="N466" s="362"/>
      <c r="O466"/>
      <c r="P466" s="352"/>
      <c r="Q466" s="352"/>
      <c r="R466" s="352"/>
    </row>
    <row r="467" spans="2:18" s="347" customFormat="1" ht="35.1" customHeight="1" x14ac:dyDescent="0.25">
      <c r="B467" s="363"/>
      <c r="C467" s="440"/>
      <c r="D467" s="436"/>
      <c r="E467" s="461" t="e">
        <f>VLOOKUP(D467,PAÍSES!$A$2:$C$200,3,FALSE)</f>
        <v>#N/A</v>
      </c>
      <c r="F467" s="432"/>
      <c r="G467" s="364"/>
      <c r="H467" s="436"/>
      <c r="I467" s="358"/>
      <c r="J467" s="358"/>
      <c r="K467" s="362"/>
      <c r="L467" s="431"/>
      <c r="M467" s="358"/>
      <c r="N467" s="362"/>
      <c r="O467"/>
      <c r="P467" s="352"/>
      <c r="Q467" s="352"/>
      <c r="R467" s="352"/>
    </row>
    <row r="468" spans="2:18" s="347" customFormat="1" ht="35.1" customHeight="1" x14ac:dyDescent="0.25">
      <c r="B468" s="363"/>
      <c r="C468" s="440"/>
      <c r="D468" s="436"/>
      <c r="E468" s="461" t="e">
        <f>VLOOKUP(D468,PAÍSES!$A$2:$C$200,3,FALSE)</f>
        <v>#N/A</v>
      </c>
      <c r="F468" s="432"/>
      <c r="G468" s="364"/>
      <c r="H468" s="436"/>
      <c r="I468" s="358"/>
      <c r="J468" s="358"/>
      <c r="K468" s="362"/>
      <c r="L468" s="431"/>
      <c r="M468" s="358"/>
      <c r="N468" s="362"/>
      <c r="O468"/>
      <c r="P468" s="352"/>
      <c r="Q468" s="352"/>
      <c r="R468" s="352"/>
    </row>
    <row r="469" spans="2:18" s="347" customFormat="1" ht="35.1" customHeight="1" x14ac:dyDescent="0.25">
      <c r="B469" s="363"/>
      <c r="C469" s="440"/>
      <c r="D469" s="436"/>
      <c r="E469" s="461" t="e">
        <f>VLOOKUP(D469,PAÍSES!$A$2:$C$200,3,FALSE)</f>
        <v>#N/A</v>
      </c>
      <c r="F469" s="432"/>
      <c r="G469" s="364"/>
      <c r="H469" s="436"/>
      <c r="I469" s="358"/>
      <c r="J469" s="358"/>
      <c r="K469" s="362"/>
      <c r="L469" s="431"/>
      <c r="M469" s="358"/>
      <c r="N469" s="362"/>
      <c r="O469"/>
      <c r="P469" s="352"/>
      <c r="Q469" s="352"/>
      <c r="R469" s="352"/>
    </row>
    <row r="470" spans="2:18" s="347" customFormat="1" ht="35.1" customHeight="1" x14ac:dyDescent="0.25">
      <c r="B470" s="363"/>
      <c r="C470" s="440"/>
      <c r="D470" s="436"/>
      <c r="E470" s="461" t="e">
        <f>VLOOKUP(D470,PAÍSES!$A$2:$C$200,3,FALSE)</f>
        <v>#N/A</v>
      </c>
      <c r="F470" s="432"/>
      <c r="G470" s="364"/>
      <c r="H470" s="436"/>
      <c r="I470" s="358"/>
      <c r="J470" s="358"/>
      <c r="K470" s="362"/>
      <c r="L470" s="431"/>
      <c r="M470" s="358"/>
      <c r="N470" s="362"/>
      <c r="O470"/>
      <c r="P470" s="352"/>
      <c r="Q470" s="352"/>
      <c r="R470" s="352"/>
    </row>
    <row r="471" spans="2:18" s="347" customFormat="1" ht="35.1" customHeight="1" x14ac:dyDescent="0.25">
      <c r="B471" s="363"/>
      <c r="C471" s="440"/>
      <c r="D471" s="436"/>
      <c r="E471" s="461" t="e">
        <f>VLOOKUP(D471,PAÍSES!$A$2:$C$200,3,FALSE)</f>
        <v>#N/A</v>
      </c>
      <c r="F471" s="432"/>
      <c r="G471" s="364"/>
      <c r="H471" s="436"/>
      <c r="I471" s="358"/>
      <c r="J471" s="358"/>
      <c r="K471" s="362"/>
      <c r="L471" s="431"/>
      <c r="M471" s="358"/>
      <c r="N471" s="362"/>
      <c r="O471"/>
      <c r="P471" s="352"/>
      <c r="Q471" s="352"/>
      <c r="R471" s="352"/>
    </row>
    <row r="472" spans="2:18" s="347" customFormat="1" ht="35.1" customHeight="1" x14ac:dyDescent="0.25">
      <c r="B472" s="363"/>
      <c r="C472" s="440"/>
      <c r="D472" s="436"/>
      <c r="E472" s="461" t="e">
        <f>VLOOKUP(D472,PAÍSES!$A$2:$C$200,3,FALSE)</f>
        <v>#N/A</v>
      </c>
      <c r="F472" s="432"/>
      <c r="G472" s="364"/>
      <c r="H472" s="436"/>
      <c r="I472" s="358"/>
      <c r="J472" s="358"/>
      <c r="K472" s="362"/>
      <c r="L472" s="431"/>
      <c r="M472" s="358"/>
      <c r="N472" s="362"/>
      <c r="O472"/>
      <c r="P472" s="352"/>
      <c r="Q472" s="352"/>
      <c r="R472" s="352"/>
    </row>
    <row r="473" spans="2:18" s="347" customFormat="1" ht="35.1" customHeight="1" x14ac:dyDescent="0.25">
      <c r="B473" s="363"/>
      <c r="C473" s="440"/>
      <c r="D473" s="436"/>
      <c r="E473" s="461" t="e">
        <f>VLOOKUP(D473,PAÍSES!$A$2:$C$200,3,FALSE)</f>
        <v>#N/A</v>
      </c>
      <c r="F473" s="432"/>
      <c r="G473" s="364"/>
      <c r="H473" s="436"/>
      <c r="I473" s="358"/>
      <c r="J473" s="358"/>
      <c r="K473" s="362"/>
      <c r="L473" s="431"/>
      <c r="M473" s="358"/>
      <c r="N473" s="362"/>
      <c r="O473"/>
      <c r="P473" s="352"/>
      <c r="Q473" s="352"/>
      <c r="R473" s="352"/>
    </row>
    <row r="474" spans="2:18" s="347" customFormat="1" ht="35.1" customHeight="1" x14ac:dyDescent="0.25">
      <c r="B474" s="363"/>
      <c r="C474" s="440"/>
      <c r="D474" s="436"/>
      <c r="E474" s="461" t="e">
        <f>VLOOKUP(D474,PAÍSES!$A$2:$C$200,3,FALSE)</f>
        <v>#N/A</v>
      </c>
      <c r="F474" s="432"/>
      <c r="G474" s="364"/>
      <c r="H474" s="436"/>
      <c r="I474" s="358"/>
      <c r="J474" s="358"/>
      <c r="K474" s="362"/>
      <c r="L474" s="431"/>
      <c r="M474" s="358"/>
      <c r="N474" s="362"/>
      <c r="O474"/>
      <c r="P474" s="352"/>
      <c r="Q474" s="352"/>
      <c r="R474" s="352"/>
    </row>
    <row r="475" spans="2:18" s="347" customFormat="1" ht="35.1" customHeight="1" x14ac:dyDescent="0.25">
      <c r="B475" s="363"/>
      <c r="C475" s="440"/>
      <c r="D475" s="436"/>
      <c r="E475" s="461" t="e">
        <f>VLOOKUP(D475,PAÍSES!$A$2:$C$200,3,FALSE)</f>
        <v>#N/A</v>
      </c>
      <c r="F475" s="432"/>
      <c r="G475" s="364"/>
      <c r="H475" s="436"/>
      <c r="I475" s="358"/>
      <c r="J475" s="358"/>
      <c r="K475" s="362"/>
      <c r="L475" s="431"/>
      <c r="M475" s="358"/>
      <c r="N475" s="362"/>
      <c r="O475"/>
      <c r="P475" s="352"/>
      <c r="Q475" s="352"/>
      <c r="R475" s="352"/>
    </row>
    <row r="476" spans="2:18" s="347" customFormat="1" ht="35.1" customHeight="1" x14ac:dyDescent="0.25">
      <c r="B476" s="363"/>
      <c r="C476" s="440"/>
      <c r="D476" s="436"/>
      <c r="E476" s="461" t="e">
        <f>VLOOKUP(D476,PAÍSES!$A$2:$C$200,3,FALSE)</f>
        <v>#N/A</v>
      </c>
      <c r="F476" s="432"/>
      <c r="G476" s="364"/>
      <c r="H476" s="436"/>
      <c r="I476" s="358"/>
      <c r="J476" s="358"/>
      <c r="K476" s="362"/>
      <c r="L476" s="431"/>
      <c r="M476" s="358"/>
      <c r="N476" s="362"/>
      <c r="O476"/>
      <c r="P476" s="352"/>
      <c r="Q476" s="352"/>
      <c r="R476" s="352"/>
    </row>
    <row r="477" spans="2:18" s="347" customFormat="1" ht="35.1" customHeight="1" x14ac:dyDescent="0.25">
      <c r="B477" s="363"/>
      <c r="C477" s="440"/>
      <c r="D477" s="436"/>
      <c r="E477" s="461" t="e">
        <f>VLOOKUP(D477,PAÍSES!$A$2:$C$200,3,FALSE)</f>
        <v>#N/A</v>
      </c>
      <c r="F477" s="432"/>
      <c r="G477" s="364"/>
      <c r="H477" s="436"/>
      <c r="I477" s="358"/>
      <c r="J477" s="358"/>
      <c r="K477" s="362"/>
      <c r="L477" s="431"/>
      <c r="M477" s="358"/>
      <c r="N477" s="362"/>
      <c r="O477"/>
      <c r="P477" s="352"/>
      <c r="Q477" s="352"/>
      <c r="R477" s="352"/>
    </row>
    <row r="478" spans="2:18" s="347" customFormat="1" ht="35.1" customHeight="1" x14ac:dyDescent="0.25">
      <c r="B478" s="363"/>
      <c r="C478" s="440"/>
      <c r="D478" s="436"/>
      <c r="E478" s="461" t="e">
        <f>VLOOKUP(D478,PAÍSES!$A$2:$C$200,3,FALSE)</f>
        <v>#N/A</v>
      </c>
      <c r="F478" s="432"/>
      <c r="G478" s="364"/>
      <c r="H478" s="436"/>
      <c r="I478" s="358"/>
      <c r="J478" s="358"/>
      <c r="K478" s="362"/>
      <c r="L478" s="431"/>
      <c r="M478" s="358"/>
      <c r="N478" s="362"/>
      <c r="O478"/>
      <c r="P478" s="352"/>
      <c r="Q478" s="352"/>
      <c r="R478" s="352"/>
    </row>
    <row r="479" spans="2:18" s="347" customFormat="1" ht="35.1" customHeight="1" x14ac:dyDescent="0.25">
      <c r="B479" s="363"/>
      <c r="C479" s="440"/>
      <c r="D479" s="436"/>
      <c r="E479" s="461" t="e">
        <f>VLOOKUP(D479,PAÍSES!$A$2:$C$200,3,FALSE)</f>
        <v>#N/A</v>
      </c>
      <c r="F479" s="432"/>
      <c r="G479" s="364"/>
      <c r="H479" s="436"/>
      <c r="I479" s="358"/>
      <c r="J479" s="358"/>
      <c r="K479" s="362"/>
      <c r="L479" s="431"/>
      <c r="M479" s="358"/>
      <c r="N479" s="362"/>
      <c r="O479"/>
      <c r="P479" s="352"/>
      <c r="Q479" s="352"/>
      <c r="R479" s="352"/>
    </row>
    <row r="480" spans="2:18" s="347" customFormat="1" ht="35.1" customHeight="1" x14ac:dyDescent="0.25">
      <c r="B480" s="363"/>
      <c r="C480" s="440"/>
      <c r="D480" s="436"/>
      <c r="E480" s="461" t="e">
        <f>VLOOKUP(D480,PAÍSES!$A$2:$C$200,3,FALSE)</f>
        <v>#N/A</v>
      </c>
      <c r="F480" s="432"/>
      <c r="G480" s="364"/>
      <c r="H480" s="436"/>
      <c r="I480" s="358"/>
      <c r="J480" s="358"/>
      <c r="K480" s="362"/>
      <c r="L480" s="431"/>
      <c r="M480" s="358"/>
      <c r="N480" s="362"/>
      <c r="O480"/>
      <c r="P480" s="352"/>
      <c r="Q480" s="352"/>
      <c r="R480" s="352"/>
    </row>
    <row r="481" spans="2:18" s="347" customFormat="1" ht="35.1" customHeight="1" x14ac:dyDescent="0.25">
      <c r="B481" s="363"/>
      <c r="C481" s="440"/>
      <c r="D481" s="436"/>
      <c r="E481" s="461" t="e">
        <f>VLOOKUP(D481,PAÍSES!$A$2:$C$200,3,FALSE)</f>
        <v>#N/A</v>
      </c>
      <c r="F481" s="432"/>
      <c r="G481" s="364"/>
      <c r="H481" s="436"/>
      <c r="I481" s="358"/>
      <c r="J481" s="358"/>
      <c r="K481" s="362"/>
      <c r="L481" s="431"/>
      <c r="M481" s="358"/>
      <c r="N481" s="362"/>
      <c r="O481"/>
      <c r="P481" s="352"/>
      <c r="Q481" s="352"/>
      <c r="R481" s="352"/>
    </row>
    <row r="482" spans="2:18" s="347" customFormat="1" ht="35.1" customHeight="1" x14ac:dyDescent="0.25">
      <c r="B482" s="363"/>
      <c r="C482" s="440"/>
      <c r="D482" s="436"/>
      <c r="E482" s="461" t="e">
        <f>VLOOKUP(D482,PAÍSES!$A$2:$C$200,3,FALSE)</f>
        <v>#N/A</v>
      </c>
      <c r="F482" s="432"/>
      <c r="G482" s="364"/>
      <c r="H482" s="436"/>
      <c r="I482" s="358"/>
      <c r="J482" s="358"/>
      <c r="K482" s="362"/>
      <c r="L482" s="431"/>
      <c r="M482" s="358"/>
      <c r="N482" s="362"/>
      <c r="O482"/>
      <c r="P482" s="352"/>
      <c r="Q482" s="352"/>
      <c r="R482" s="352"/>
    </row>
    <row r="483" spans="2:18" s="347" customFormat="1" ht="35.1" customHeight="1" x14ac:dyDescent="0.25">
      <c r="B483" s="363"/>
      <c r="C483" s="440"/>
      <c r="D483" s="436"/>
      <c r="E483" s="461" t="e">
        <f>VLOOKUP(D483,PAÍSES!$A$2:$C$200,3,FALSE)</f>
        <v>#N/A</v>
      </c>
      <c r="F483" s="432"/>
      <c r="G483" s="364"/>
      <c r="H483" s="436"/>
      <c r="I483" s="358"/>
      <c r="J483" s="358"/>
      <c r="K483" s="362"/>
      <c r="L483" s="431"/>
      <c r="M483" s="358"/>
      <c r="N483" s="362"/>
      <c r="O483"/>
      <c r="P483" s="352"/>
      <c r="Q483" s="352"/>
      <c r="R483" s="352"/>
    </row>
    <row r="484" spans="2:18" s="347" customFormat="1" ht="35.1" customHeight="1" x14ac:dyDescent="0.25">
      <c r="B484" s="363"/>
      <c r="C484" s="440"/>
      <c r="D484" s="436"/>
      <c r="E484" s="461" t="e">
        <f>VLOOKUP(D484,PAÍSES!$A$2:$C$200,3,FALSE)</f>
        <v>#N/A</v>
      </c>
      <c r="F484" s="432"/>
      <c r="G484" s="364"/>
      <c r="H484" s="436"/>
      <c r="I484" s="358"/>
      <c r="J484" s="358"/>
      <c r="K484" s="362"/>
      <c r="L484" s="431"/>
      <c r="M484" s="358"/>
      <c r="N484" s="362"/>
      <c r="O484"/>
      <c r="P484" s="352"/>
      <c r="Q484" s="352"/>
      <c r="R484" s="352"/>
    </row>
    <row r="485" spans="2:18" s="347" customFormat="1" ht="35.1" customHeight="1" x14ac:dyDescent="0.25">
      <c r="B485" s="363"/>
      <c r="C485" s="440"/>
      <c r="D485" s="436"/>
      <c r="E485" s="461" t="e">
        <f>VLOOKUP(D485,PAÍSES!$A$2:$C$200,3,FALSE)</f>
        <v>#N/A</v>
      </c>
      <c r="F485" s="432"/>
      <c r="G485" s="364"/>
      <c r="H485" s="436"/>
      <c r="I485" s="358"/>
      <c r="J485" s="358"/>
      <c r="K485" s="362"/>
      <c r="L485" s="431"/>
      <c r="M485" s="358"/>
      <c r="N485" s="362"/>
      <c r="O485"/>
      <c r="P485" s="352"/>
      <c r="Q485" s="352"/>
      <c r="R485" s="352"/>
    </row>
    <row r="486" spans="2:18" s="347" customFormat="1" ht="35.1" customHeight="1" x14ac:dyDescent="0.25">
      <c r="B486" s="363"/>
      <c r="C486" s="440"/>
      <c r="D486" s="436"/>
      <c r="E486" s="461" t="e">
        <f>VLOOKUP(D486,PAÍSES!$A$2:$C$200,3,FALSE)</f>
        <v>#N/A</v>
      </c>
      <c r="F486" s="432"/>
      <c r="G486" s="364"/>
      <c r="H486" s="436"/>
      <c r="I486" s="358"/>
      <c r="J486" s="358"/>
      <c r="K486" s="362"/>
      <c r="L486" s="431"/>
      <c r="M486" s="358"/>
      <c r="N486" s="362"/>
      <c r="O486"/>
      <c r="P486" s="352"/>
      <c r="Q486" s="352"/>
      <c r="R486" s="352"/>
    </row>
    <row r="487" spans="2:18" s="347" customFormat="1" ht="35.1" customHeight="1" x14ac:dyDescent="0.25">
      <c r="B487" s="363"/>
      <c r="C487" s="440"/>
      <c r="D487" s="436"/>
      <c r="E487" s="461" t="e">
        <f>VLOOKUP(D487,PAÍSES!$A$2:$C$200,3,FALSE)</f>
        <v>#N/A</v>
      </c>
      <c r="F487" s="432"/>
      <c r="G487" s="364"/>
      <c r="H487" s="436"/>
      <c r="I487" s="358"/>
      <c r="J487" s="358"/>
      <c r="K487" s="362"/>
      <c r="L487" s="431"/>
      <c r="M487" s="358"/>
      <c r="N487" s="362"/>
      <c r="O487"/>
      <c r="P487" s="352"/>
      <c r="Q487" s="352"/>
      <c r="R487" s="352"/>
    </row>
    <row r="488" spans="2:18" s="347" customFormat="1" ht="35.1" customHeight="1" x14ac:dyDescent="0.25">
      <c r="B488" s="363"/>
      <c r="C488" s="440"/>
      <c r="D488" s="436"/>
      <c r="E488" s="461" t="e">
        <f>VLOOKUP(D488,PAÍSES!$A$2:$C$200,3,FALSE)</f>
        <v>#N/A</v>
      </c>
      <c r="F488" s="432"/>
      <c r="G488" s="364"/>
      <c r="H488" s="436"/>
      <c r="I488" s="358"/>
      <c r="J488" s="358"/>
      <c r="K488" s="362"/>
      <c r="L488" s="431"/>
      <c r="M488" s="358"/>
      <c r="N488" s="362"/>
      <c r="O488"/>
      <c r="P488" s="352"/>
      <c r="Q488" s="352"/>
      <c r="R488" s="352"/>
    </row>
    <row r="489" spans="2:18" s="347" customFormat="1" ht="35.1" customHeight="1" x14ac:dyDescent="0.25">
      <c r="B489" s="363"/>
      <c r="C489" s="440"/>
      <c r="D489" s="436"/>
      <c r="E489" s="461" t="e">
        <f>VLOOKUP(D489,PAÍSES!$A$2:$C$200,3,FALSE)</f>
        <v>#N/A</v>
      </c>
      <c r="F489" s="432"/>
      <c r="G489" s="364"/>
      <c r="H489" s="436"/>
      <c r="I489" s="358"/>
      <c r="J489" s="358"/>
      <c r="K489" s="362"/>
      <c r="L489" s="431"/>
      <c r="M489" s="358"/>
      <c r="N489" s="362"/>
      <c r="O489"/>
      <c r="P489" s="352"/>
      <c r="Q489" s="352"/>
      <c r="R489" s="352"/>
    </row>
    <row r="490" spans="2:18" s="347" customFormat="1" ht="35.1" customHeight="1" x14ac:dyDescent="0.25">
      <c r="B490" s="363"/>
      <c r="C490" s="440"/>
      <c r="D490" s="436"/>
      <c r="E490" s="461" t="e">
        <f>VLOOKUP(D490,PAÍSES!$A$2:$C$200,3,FALSE)</f>
        <v>#N/A</v>
      </c>
      <c r="F490" s="432"/>
      <c r="G490" s="364"/>
      <c r="H490" s="436"/>
      <c r="I490" s="358"/>
      <c r="J490" s="358"/>
      <c r="K490" s="362"/>
      <c r="L490" s="431"/>
      <c r="M490" s="358"/>
      <c r="N490" s="362"/>
      <c r="O490"/>
      <c r="P490" s="352"/>
      <c r="Q490" s="352"/>
      <c r="R490" s="352"/>
    </row>
    <row r="491" spans="2:18" s="347" customFormat="1" ht="35.1" customHeight="1" x14ac:dyDescent="0.25">
      <c r="B491" s="363"/>
      <c r="C491" s="440"/>
      <c r="D491" s="436"/>
      <c r="E491" s="461" t="e">
        <f>VLOOKUP(D491,PAÍSES!$A$2:$C$200,3,FALSE)</f>
        <v>#N/A</v>
      </c>
      <c r="F491" s="432"/>
      <c r="G491" s="364"/>
      <c r="H491" s="436"/>
      <c r="I491" s="358"/>
      <c r="J491" s="358"/>
      <c r="K491" s="362"/>
      <c r="L491" s="431"/>
      <c r="M491" s="358"/>
      <c r="N491" s="362"/>
      <c r="O491"/>
      <c r="P491" s="352"/>
      <c r="Q491" s="352"/>
      <c r="R491" s="352"/>
    </row>
    <row r="492" spans="2:18" s="347" customFormat="1" ht="35.1" customHeight="1" x14ac:dyDescent="0.25">
      <c r="B492" s="363"/>
      <c r="C492" s="440"/>
      <c r="D492" s="436"/>
      <c r="E492" s="461" t="e">
        <f>VLOOKUP(D492,PAÍSES!$A$2:$C$200,3,FALSE)</f>
        <v>#N/A</v>
      </c>
      <c r="F492" s="432"/>
      <c r="G492" s="364"/>
      <c r="H492" s="436"/>
      <c r="I492" s="358"/>
      <c r="J492" s="358"/>
      <c r="K492" s="362"/>
      <c r="L492" s="431"/>
      <c r="M492" s="358"/>
      <c r="N492" s="362"/>
      <c r="O492"/>
      <c r="P492" s="352"/>
      <c r="Q492" s="352"/>
      <c r="R492" s="352"/>
    </row>
    <row r="493" spans="2:18" s="347" customFormat="1" ht="35.1" customHeight="1" x14ac:dyDescent="0.25">
      <c r="B493" s="363"/>
      <c r="C493" s="440"/>
      <c r="D493" s="436"/>
      <c r="E493" s="461" t="e">
        <f>VLOOKUP(D493,PAÍSES!$A$2:$C$200,3,FALSE)</f>
        <v>#N/A</v>
      </c>
      <c r="F493" s="432"/>
      <c r="G493" s="364"/>
      <c r="H493" s="436"/>
      <c r="I493" s="358"/>
      <c r="J493" s="358"/>
      <c r="K493" s="362"/>
      <c r="L493" s="431"/>
      <c r="M493" s="358"/>
      <c r="N493" s="362"/>
      <c r="O493"/>
      <c r="P493" s="352"/>
      <c r="Q493" s="352"/>
      <c r="R493" s="352"/>
    </row>
    <row r="494" spans="2:18" s="347" customFormat="1" ht="35.1" customHeight="1" x14ac:dyDescent="0.25">
      <c r="B494" s="363"/>
      <c r="C494" s="440"/>
      <c r="D494" s="436"/>
      <c r="E494" s="461" t="e">
        <f>VLOOKUP(D494,PAÍSES!$A$2:$C$200,3,FALSE)</f>
        <v>#N/A</v>
      </c>
      <c r="F494" s="432"/>
      <c r="G494" s="364"/>
      <c r="H494" s="436"/>
      <c r="I494" s="358"/>
      <c r="J494" s="358"/>
      <c r="K494" s="362"/>
      <c r="L494" s="431"/>
      <c r="M494" s="358"/>
      <c r="N494" s="362"/>
      <c r="O494"/>
      <c r="P494" s="352"/>
      <c r="Q494" s="352"/>
      <c r="R494" s="352"/>
    </row>
    <row r="495" spans="2:18" s="347" customFormat="1" ht="35.1" customHeight="1" x14ac:dyDescent="0.25">
      <c r="B495" s="363"/>
      <c r="C495" s="440"/>
      <c r="D495" s="436"/>
      <c r="E495" s="461" t="e">
        <f>VLOOKUP(D495,PAÍSES!$A$2:$C$200,3,FALSE)</f>
        <v>#N/A</v>
      </c>
      <c r="F495" s="432"/>
      <c r="G495" s="364"/>
      <c r="H495" s="436"/>
      <c r="I495" s="358"/>
      <c r="J495" s="358"/>
      <c r="K495" s="362"/>
      <c r="L495" s="431"/>
      <c r="M495" s="358"/>
      <c r="N495" s="362"/>
      <c r="O495"/>
      <c r="P495" s="352"/>
      <c r="Q495" s="352"/>
      <c r="R495" s="352"/>
    </row>
    <row r="496" spans="2:18" s="347" customFormat="1" ht="35.1" customHeight="1" x14ac:dyDescent="0.25">
      <c r="B496" s="363"/>
      <c r="C496" s="440"/>
      <c r="D496" s="436"/>
      <c r="E496" s="461" t="e">
        <f>VLOOKUP(D496,PAÍSES!$A$2:$C$200,3,FALSE)</f>
        <v>#N/A</v>
      </c>
      <c r="F496" s="432"/>
      <c r="G496" s="364"/>
      <c r="H496" s="436"/>
      <c r="I496" s="358"/>
      <c r="J496" s="358"/>
      <c r="K496" s="362"/>
      <c r="L496" s="431"/>
      <c r="M496" s="358"/>
      <c r="N496" s="362"/>
      <c r="O496"/>
      <c r="P496" s="352"/>
      <c r="Q496" s="352"/>
      <c r="R496" s="352"/>
    </row>
    <row r="497" spans="2:18" s="347" customFormat="1" ht="35.1" customHeight="1" x14ac:dyDescent="0.25">
      <c r="B497" s="363"/>
      <c r="C497" s="440"/>
      <c r="D497" s="436"/>
      <c r="E497" s="461" t="e">
        <f>VLOOKUP(D497,PAÍSES!$A$2:$C$200,3,FALSE)</f>
        <v>#N/A</v>
      </c>
      <c r="F497" s="432"/>
      <c r="G497" s="364"/>
      <c r="H497" s="436"/>
      <c r="I497" s="358"/>
      <c r="J497" s="358"/>
      <c r="K497" s="362"/>
      <c r="L497" s="431"/>
      <c r="M497" s="358"/>
      <c r="N497" s="362"/>
      <c r="O497"/>
      <c r="P497" s="352"/>
      <c r="Q497" s="352"/>
      <c r="R497" s="352"/>
    </row>
    <row r="498" spans="2:18" s="347" customFormat="1" ht="35.1" customHeight="1" x14ac:dyDescent="0.25">
      <c r="B498" s="363"/>
      <c r="C498" s="440"/>
      <c r="D498" s="436"/>
      <c r="E498" s="461" t="e">
        <f>VLOOKUP(D498,PAÍSES!$A$2:$C$200,3,FALSE)</f>
        <v>#N/A</v>
      </c>
      <c r="F498" s="432"/>
      <c r="G498" s="364"/>
      <c r="H498" s="436"/>
      <c r="I498" s="358"/>
      <c r="J498" s="358"/>
      <c r="K498" s="362"/>
      <c r="L498" s="431"/>
      <c r="M498" s="358"/>
      <c r="N498" s="362"/>
      <c r="O498"/>
      <c r="P498" s="352"/>
      <c r="Q498" s="352"/>
      <c r="R498" s="352"/>
    </row>
    <row r="499" spans="2:18" s="347" customFormat="1" ht="35.1" customHeight="1" x14ac:dyDescent="0.25">
      <c r="B499" s="363"/>
      <c r="C499" s="440"/>
      <c r="D499" s="436"/>
      <c r="E499" s="461" t="e">
        <f>VLOOKUP(D499,PAÍSES!$A$2:$C$200,3,FALSE)</f>
        <v>#N/A</v>
      </c>
      <c r="F499" s="432"/>
      <c r="G499" s="364"/>
      <c r="H499" s="436"/>
      <c r="I499" s="358"/>
      <c r="J499" s="358"/>
      <c r="K499" s="362"/>
      <c r="L499" s="431"/>
      <c r="M499" s="358"/>
      <c r="N499" s="362"/>
      <c r="O499"/>
      <c r="P499" s="352"/>
      <c r="Q499" s="352"/>
      <c r="R499" s="352"/>
    </row>
    <row r="500" spans="2:18" s="347" customFormat="1" ht="35.1" customHeight="1" x14ac:dyDescent="0.25">
      <c r="B500" s="363"/>
      <c r="C500" s="440"/>
      <c r="D500" s="436"/>
      <c r="E500" s="461" t="e">
        <f>VLOOKUP(D500,PAÍSES!$A$2:$C$200,3,FALSE)</f>
        <v>#N/A</v>
      </c>
      <c r="F500" s="432"/>
      <c r="G500" s="364"/>
      <c r="H500" s="436"/>
      <c r="I500" s="358"/>
      <c r="J500" s="358"/>
      <c r="K500" s="362"/>
      <c r="L500" s="431"/>
      <c r="M500" s="358"/>
      <c r="N500" s="362"/>
      <c r="O500"/>
      <c r="P500" s="352"/>
      <c r="Q500" s="352"/>
      <c r="R500" s="352"/>
    </row>
    <row r="501" spans="2:18" s="347" customFormat="1" ht="35.1" customHeight="1" x14ac:dyDescent="0.25">
      <c r="B501" s="363"/>
      <c r="C501" s="440"/>
      <c r="D501" s="436"/>
      <c r="E501" s="461" t="e">
        <f>VLOOKUP(D501,PAÍSES!$A$2:$C$200,3,FALSE)</f>
        <v>#N/A</v>
      </c>
      <c r="F501" s="432"/>
      <c r="G501" s="364"/>
      <c r="H501" s="436"/>
      <c r="I501" s="358"/>
      <c r="J501" s="358"/>
      <c r="K501" s="362"/>
      <c r="L501" s="431"/>
      <c r="M501" s="358"/>
      <c r="N501" s="362"/>
      <c r="O501"/>
      <c r="P501" s="352"/>
      <c r="Q501" s="352"/>
      <c r="R501" s="352"/>
    </row>
    <row r="502" spans="2:18" s="347" customFormat="1" ht="35.1" customHeight="1" x14ac:dyDescent="0.25">
      <c r="B502" s="363"/>
      <c r="C502" s="440"/>
      <c r="D502" s="436"/>
      <c r="E502" s="461" t="e">
        <f>VLOOKUP(D502,PAÍSES!$A$2:$C$200,3,FALSE)</f>
        <v>#N/A</v>
      </c>
      <c r="F502" s="432"/>
      <c r="G502" s="364"/>
      <c r="H502" s="436"/>
      <c r="I502" s="358"/>
      <c r="J502" s="358"/>
      <c r="K502" s="362"/>
      <c r="L502" s="431"/>
      <c r="M502" s="358"/>
      <c r="N502" s="362"/>
      <c r="O502"/>
      <c r="P502" s="352"/>
      <c r="Q502" s="352"/>
      <c r="R502" s="352"/>
    </row>
    <row r="503" spans="2:18" s="347" customFormat="1" ht="35.1" customHeight="1" x14ac:dyDescent="0.25">
      <c r="B503" s="363"/>
      <c r="C503" s="440"/>
      <c r="D503" s="436"/>
      <c r="E503" s="461" t="e">
        <f>VLOOKUP(D503,PAÍSES!$A$2:$C$200,3,FALSE)</f>
        <v>#N/A</v>
      </c>
      <c r="F503" s="432"/>
      <c r="G503" s="364"/>
      <c r="H503" s="436"/>
      <c r="I503" s="358"/>
      <c r="J503" s="358"/>
      <c r="K503" s="362"/>
      <c r="L503" s="431"/>
      <c r="M503" s="358"/>
      <c r="N503" s="362"/>
      <c r="O503"/>
      <c r="P503" s="352"/>
      <c r="Q503" s="352"/>
      <c r="R503" s="352"/>
    </row>
    <row r="504" spans="2:18" s="347" customFormat="1" ht="35.1" customHeight="1" x14ac:dyDescent="0.25">
      <c r="B504" s="363"/>
      <c r="C504" s="440"/>
      <c r="D504" s="436"/>
      <c r="E504" s="461" t="e">
        <f>VLOOKUP(D504,PAÍSES!$A$2:$C$200,3,FALSE)</f>
        <v>#N/A</v>
      </c>
      <c r="F504" s="432"/>
      <c r="G504" s="364"/>
      <c r="H504" s="436"/>
      <c r="I504" s="358"/>
      <c r="J504" s="358"/>
      <c r="K504" s="362"/>
      <c r="L504" s="431"/>
      <c r="M504" s="358"/>
      <c r="N504" s="362"/>
      <c r="O504"/>
      <c r="P504" s="352"/>
      <c r="Q504" s="352"/>
      <c r="R504" s="352"/>
    </row>
    <row r="505" spans="2:18" s="347" customFormat="1" ht="35.1" customHeight="1" x14ac:dyDescent="0.25">
      <c r="B505" s="363"/>
      <c r="C505" s="440"/>
      <c r="D505" s="436"/>
      <c r="E505" s="461" t="e">
        <f>VLOOKUP(D505,PAÍSES!$A$2:$C$200,3,FALSE)</f>
        <v>#N/A</v>
      </c>
      <c r="F505" s="432"/>
      <c r="G505" s="364"/>
      <c r="H505" s="436"/>
      <c r="I505" s="358"/>
      <c r="J505" s="358"/>
      <c r="K505" s="362"/>
      <c r="L505" s="431"/>
      <c r="M505" s="358"/>
      <c r="N505" s="362"/>
      <c r="O505"/>
      <c r="P505" s="352"/>
      <c r="Q505" s="352"/>
      <c r="R505" s="352"/>
    </row>
    <row r="506" spans="2:18" s="347" customFormat="1" ht="35.1" customHeight="1" x14ac:dyDescent="0.25">
      <c r="B506" s="363"/>
      <c r="C506" s="440"/>
      <c r="D506" s="436"/>
      <c r="E506" s="461" t="e">
        <f>VLOOKUP(D506,PAÍSES!$A$2:$C$200,3,FALSE)</f>
        <v>#N/A</v>
      </c>
      <c r="F506" s="432"/>
      <c r="G506" s="364"/>
      <c r="H506" s="436"/>
      <c r="I506" s="358"/>
      <c r="J506" s="358"/>
      <c r="K506" s="362"/>
      <c r="L506" s="431"/>
      <c r="M506" s="358"/>
      <c r="N506" s="362"/>
      <c r="O506"/>
      <c r="P506" s="352"/>
      <c r="Q506" s="352"/>
      <c r="R506" s="352"/>
    </row>
    <row r="507" spans="2:18" s="347" customFormat="1" ht="35.1" customHeight="1" x14ac:dyDescent="0.25">
      <c r="B507" s="363"/>
      <c r="C507" s="440"/>
      <c r="D507" s="436"/>
      <c r="E507" s="461" t="e">
        <f>VLOOKUP(D507,PAÍSES!$A$2:$C$200,3,FALSE)</f>
        <v>#N/A</v>
      </c>
      <c r="F507" s="432"/>
      <c r="G507" s="364"/>
      <c r="H507" s="436"/>
      <c r="I507" s="358"/>
      <c r="J507" s="358"/>
      <c r="K507" s="362"/>
      <c r="L507" s="431"/>
      <c r="M507" s="358"/>
      <c r="N507" s="362"/>
      <c r="O507"/>
      <c r="P507" s="352"/>
      <c r="Q507" s="352"/>
      <c r="R507" s="352"/>
    </row>
    <row r="508" spans="2:18" s="347" customFormat="1" ht="35.1" customHeight="1" x14ac:dyDescent="0.25">
      <c r="B508" s="363"/>
      <c r="C508" s="440"/>
      <c r="D508" s="436"/>
      <c r="E508" s="461" t="e">
        <f>VLOOKUP(D508,PAÍSES!$A$2:$C$200,3,FALSE)</f>
        <v>#N/A</v>
      </c>
      <c r="F508" s="432"/>
      <c r="G508" s="364"/>
      <c r="H508" s="436"/>
      <c r="I508" s="358"/>
      <c r="J508" s="358"/>
      <c r="K508" s="362"/>
      <c r="L508" s="431"/>
      <c r="M508" s="358"/>
      <c r="N508" s="362"/>
      <c r="O508"/>
      <c r="P508" s="352"/>
      <c r="Q508" s="352"/>
      <c r="R508" s="352"/>
    </row>
    <row r="509" spans="2:18" s="347" customFormat="1" ht="35.1" customHeight="1" x14ac:dyDescent="0.25">
      <c r="B509" s="363"/>
      <c r="C509" s="440"/>
      <c r="D509" s="436"/>
      <c r="E509" s="461" t="e">
        <f>VLOOKUP(D509,PAÍSES!$A$2:$C$200,3,FALSE)</f>
        <v>#N/A</v>
      </c>
      <c r="F509" s="432"/>
      <c r="G509" s="364"/>
      <c r="H509" s="436"/>
      <c r="I509" s="358"/>
      <c r="J509" s="358"/>
      <c r="K509" s="362"/>
      <c r="L509" s="431"/>
      <c r="M509" s="358"/>
      <c r="N509" s="362"/>
      <c r="O509"/>
      <c r="P509" s="352"/>
      <c r="Q509" s="352"/>
      <c r="R509" s="352"/>
    </row>
    <row r="510" spans="2:18" s="347" customFormat="1" ht="35.1" customHeight="1" x14ac:dyDescent="0.25">
      <c r="B510" s="363"/>
      <c r="C510" s="440"/>
      <c r="D510" s="436"/>
      <c r="E510" s="461" t="e">
        <f>VLOOKUP(D510,PAÍSES!$A$2:$C$200,3,FALSE)</f>
        <v>#N/A</v>
      </c>
      <c r="F510" s="432"/>
      <c r="G510" s="364"/>
      <c r="H510" s="436"/>
      <c r="I510" s="358"/>
      <c r="J510" s="358"/>
      <c r="K510" s="362"/>
      <c r="L510" s="431"/>
      <c r="M510" s="358"/>
      <c r="N510" s="362"/>
      <c r="O510"/>
      <c r="P510" s="352"/>
      <c r="Q510" s="352"/>
      <c r="R510" s="352"/>
    </row>
    <row r="511" spans="2:18" s="347" customFormat="1" ht="35.1" customHeight="1" x14ac:dyDescent="0.25">
      <c r="B511" s="363"/>
      <c r="C511" s="440"/>
      <c r="D511" s="436"/>
      <c r="E511" s="461" t="e">
        <f>VLOOKUP(D511,PAÍSES!$A$2:$C$200,3,FALSE)</f>
        <v>#N/A</v>
      </c>
      <c r="F511" s="432"/>
      <c r="G511" s="364"/>
      <c r="H511" s="436"/>
      <c r="I511" s="358"/>
      <c r="J511" s="358"/>
      <c r="K511" s="362"/>
      <c r="L511" s="431"/>
      <c r="M511" s="358"/>
      <c r="N511" s="362"/>
      <c r="O511"/>
      <c r="P511" s="352"/>
      <c r="Q511" s="352"/>
      <c r="R511" s="352"/>
    </row>
    <row r="512" spans="2:18" s="347" customFormat="1" ht="35.1" customHeight="1" x14ac:dyDescent="0.25">
      <c r="B512" s="363"/>
      <c r="C512" s="440"/>
      <c r="D512" s="436"/>
      <c r="E512" s="461" t="e">
        <f>VLOOKUP(D512,PAÍSES!$A$2:$C$200,3,FALSE)</f>
        <v>#N/A</v>
      </c>
      <c r="F512" s="432"/>
      <c r="G512" s="364"/>
      <c r="H512" s="436"/>
      <c r="I512" s="358"/>
      <c r="J512" s="358"/>
      <c r="K512" s="362"/>
      <c r="L512" s="431"/>
      <c r="M512" s="358"/>
      <c r="N512" s="362"/>
      <c r="O512"/>
      <c r="P512" s="352"/>
      <c r="Q512" s="352"/>
      <c r="R512" s="352"/>
    </row>
    <row r="513" spans="2:18" s="347" customFormat="1" ht="35.1" customHeight="1" x14ac:dyDescent="0.25">
      <c r="B513" s="363"/>
      <c r="C513" s="440"/>
      <c r="D513" s="436"/>
      <c r="E513" s="461" t="e">
        <f>VLOOKUP(D513,PAÍSES!$A$2:$C$200,3,FALSE)</f>
        <v>#N/A</v>
      </c>
      <c r="F513" s="432"/>
      <c r="G513" s="364"/>
      <c r="H513" s="436"/>
      <c r="I513" s="358"/>
      <c r="J513" s="358"/>
      <c r="K513" s="362"/>
      <c r="L513" s="431"/>
      <c r="M513" s="358"/>
      <c r="N513" s="362"/>
      <c r="O513"/>
      <c r="P513" s="352"/>
      <c r="Q513" s="352"/>
      <c r="R513" s="352"/>
    </row>
    <row r="514" spans="2:18" s="347" customFormat="1" ht="35.1" customHeight="1" x14ac:dyDescent="0.25">
      <c r="B514" s="363"/>
      <c r="C514" s="440"/>
      <c r="D514" s="436"/>
      <c r="E514" s="461" t="e">
        <f>VLOOKUP(D514,PAÍSES!$A$2:$C$200,3,FALSE)</f>
        <v>#N/A</v>
      </c>
      <c r="F514" s="432"/>
      <c r="G514" s="364"/>
      <c r="H514" s="436"/>
      <c r="I514" s="358"/>
      <c r="J514" s="358"/>
      <c r="K514" s="362"/>
      <c r="L514" s="431"/>
      <c r="M514" s="358"/>
      <c r="N514" s="362"/>
      <c r="O514"/>
      <c r="P514" s="352"/>
      <c r="Q514" s="352"/>
      <c r="R514" s="352"/>
    </row>
    <row r="515" spans="2:18" s="347" customFormat="1" ht="35.1" customHeight="1" x14ac:dyDescent="0.25">
      <c r="B515" s="363"/>
      <c r="C515" s="440"/>
      <c r="D515" s="436"/>
      <c r="E515" s="461" t="e">
        <f>VLOOKUP(D515,PAÍSES!$A$2:$C$200,3,FALSE)</f>
        <v>#N/A</v>
      </c>
      <c r="F515" s="432"/>
      <c r="G515" s="364"/>
      <c r="H515" s="436"/>
      <c r="I515" s="358"/>
      <c r="J515" s="358"/>
      <c r="K515" s="362"/>
      <c r="L515" s="431"/>
      <c r="M515" s="358"/>
      <c r="N515" s="362"/>
      <c r="O515"/>
      <c r="P515" s="352"/>
      <c r="Q515" s="352"/>
      <c r="R515" s="352"/>
    </row>
    <row r="516" spans="2:18" s="347" customFormat="1" ht="35.1" customHeight="1" x14ac:dyDescent="0.25">
      <c r="B516" s="363"/>
      <c r="C516" s="440"/>
      <c r="D516" s="436"/>
      <c r="E516" s="461" t="e">
        <f>VLOOKUP(D516,PAÍSES!$A$2:$C$200,3,FALSE)</f>
        <v>#N/A</v>
      </c>
      <c r="F516" s="432"/>
      <c r="G516" s="364"/>
      <c r="H516" s="436"/>
      <c r="I516" s="358"/>
      <c r="J516" s="358"/>
      <c r="K516" s="362"/>
      <c r="L516" s="431"/>
      <c r="M516" s="358"/>
      <c r="N516" s="362"/>
      <c r="O516"/>
      <c r="P516" s="352"/>
      <c r="Q516" s="352"/>
      <c r="R516" s="352"/>
    </row>
    <row r="517" spans="2:18" s="347" customFormat="1" ht="35.1" customHeight="1" x14ac:dyDescent="0.25">
      <c r="B517" s="363"/>
      <c r="C517" s="440"/>
      <c r="D517" s="436"/>
      <c r="E517" s="461" t="e">
        <f>VLOOKUP(D517,PAÍSES!$A$2:$C$200,3,FALSE)</f>
        <v>#N/A</v>
      </c>
      <c r="F517" s="432"/>
      <c r="G517" s="364"/>
      <c r="H517" s="436"/>
      <c r="I517" s="358"/>
      <c r="J517" s="358"/>
      <c r="K517" s="362"/>
      <c r="L517" s="431"/>
      <c r="M517" s="358"/>
      <c r="N517" s="362"/>
      <c r="O517"/>
      <c r="P517" s="352"/>
      <c r="Q517" s="352"/>
      <c r="R517" s="352"/>
    </row>
    <row r="518" spans="2:18" s="347" customFormat="1" ht="35.1" customHeight="1" x14ac:dyDescent="0.25">
      <c r="B518" s="363"/>
      <c r="C518" s="440"/>
      <c r="D518" s="436"/>
      <c r="E518" s="461" t="e">
        <f>VLOOKUP(D518,PAÍSES!$A$2:$C$200,3,FALSE)</f>
        <v>#N/A</v>
      </c>
      <c r="F518" s="432"/>
      <c r="G518" s="364"/>
      <c r="H518" s="436"/>
      <c r="I518" s="358"/>
      <c r="J518" s="358"/>
      <c r="K518" s="362"/>
      <c r="L518" s="431"/>
      <c r="M518" s="358"/>
      <c r="N518" s="362"/>
      <c r="O518"/>
      <c r="P518" s="352"/>
      <c r="Q518" s="352"/>
      <c r="R518" s="352"/>
    </row>
    <row r="519" spans="2:18" s="347" customFormat="1" ht="35.1" customHeight="1" x14ac:dyDescent="0.25">
      <c r="B519" s="363"/>
      <c r="C519" s="440"/>
      <c r="D519" s="436"/>
      <c r="E519" s="461" t="e">
        <f>VLOOKUP(D519,PAÍSES!$A$2:$C$200,3,FALSE)</f>
        <v>#N/A</v>
      </c>
      <c r="F519" s="432"/>
      <c r="G519" s="364"/>
      <c r="H519" s="436"/>
      <c r="I519" s="358"/>
      <c r="J519" s="358"/>
      <c r="K519" s="362"/>
      <c r="L519" s="431"/>
      <c r="M519" s="358"/>
      <c r="N519" s="362"/>
      <c r="O519"/>
      <c r="P519" s="352"/>
      <c r="Q519" s="352"/>
      <c r="R519" s="352"/>
    </row>
    <row r="520" spans="2:18" s="347" customFormat="1" ht="35.1" customHeight="1" x14ac:dyDescent="0.25">
      <c r="B520" s="363"/>
      <c r="C520" s="440"/>
      <c r="D520" s="436"/>
      <c r="E520" s="461" t="e">
        <f>VLOOKUP(D520,PAÍSES!$A$2:$C$200,3,FALSE)</f>
        <v>#N/A</v>
      </c>
      <c r="F520" s="432"/>
      <c r="G520" s="364"/>
      <c r="H520" s="436"/>
      <c r="I520" s="358"/>
      <c r="J520" s="358"/>
      <c r="K520" s="362"/>
      <c r="L520" s="431"/>
      <c r="M520" s="358"/>
      <c r="N520" s="362"/>
      <c r="O520"/>
      <c r="P520" s="352"/>
      <c r="Q520" s="352"/>
      <c r="R520" s="352"/>
    </row>
    <row r="521" spans="2:18" s="347" customFormat="1" ht="35.1" customHeight="1" x14ac:dyDescent="0.25">
      <c r="B521" s="363"/>
      <c r="C521" s="440"/>
      <c r="D521" s="436"/>
      <c r="E521" s="461" t="e">
        <f>VLOOKUP(D521,PAÍSES!$A$2:$C$200,3,FALSE)</f>
        <v>#N/A</v>
      </c>
      <c r="F521" s="432"/>
      <c r="G521" s="364"/>
      <c r="H521" s="436"/>
      <c r="I521" s="358"/>
      <c r="J521" s="358"/>
      <c r="K521" s="362"/>
      <c r="L521" s="431"/>
      <c r="M521" s="358"/>
      <c r="N521" s="362"/>
      <c r="O521"/>
      <c r="P521" s="352"/>
      <c r="Q521" s="352"/>
      <c r="R521" s="352"/>
    </row>
    <row r="522" spans="2:18" s="347" customFormat="1" ht="35.1" customHeight="1" x14ac:dyDescent="0.25">
      <c r="B522" s="363"/>
      <c r="C522" s="440"/>
      <c r="D522" s="436"/>
      <c r="E522" s="461" t="e">
        <f>VLOOKUP(D522,PAÍSES!$A$2:$C$200,3,FALSE)</f>
        <v>#N/A</v>
      </c>
      <c r="F522" s="432"/>
      <c r="G522" s="364"/>
      <c r="H522" s="436"/>
      <c r="I522" s="358"/>
      <c r="J522" s="358"/>
      <c r="K522" s="362"/>
      <c r="L522" s="431"/>
      <c r="M522" s="358"/>
      <c r="N522" s="362"/>
      <c r="O522"/>
      <c r="P522" s="352"/>
      <c r="Q522" s="352"/>
      <c r="R522" s="352"/>
    </row>
    <row r="523" spans="2:18" s="347" customFormat="1" ht="35.1" customHeight="1" x14ac:dyDescent="0.25">
      <c r="B523" s="363"/>
      <c r="C523" s="440"/>
      <c r="D523" s="436"/>
      <c r="E523" s="461" t="e">
        <f>VLOOKUP(D523,PAÍSES!$A$2:$C$200,3,FALSE)</f>
        <v>#N/A</v>
      </c>
      <c r="F523" s="432"/>
      <c r="G523" s="364"/>
      <c r="H523" s="436"/>
      <c r="I523" s="358"/>
      <c r="J523" s="358"/>
      <c r="K523" s="362"/>
      <c r="L523" s="431"/>
      <c r="M523" s="358"/>
      <c r="N523" s="362"/>
      <c r="O523"/>
      <c r="P523" s="352"/>
      <c r="Q523" s="352"/>
      <c r="R523" s="352"/>
    </row>
    <row r="524" spans="2:18" s="347" customFormat="1" ht="35.1" customHeight="1" x14ac:dyDescent="0.25">
      <c r="B524" s="363"/>
      <c r="C524" s="440"/>
      <c r="D524" s="436"/>
      <c r="E524" s="461" t="e">
        <f>VLOOKUP(D524,PAÍSES!$A$2:$C$200,3,FALSE)</f>
        <v>#N/A</v>
      </c>
      <c r="F524" s="432"/>
      <c r="G524" s="364"/>
      <c r="H524" s="436"/>
      <c r="I524" s="358"/>
      <c r="J524" s="358"/>
      <c r="K524" s="362"/>
      <c r="L524" s="431"/>
      <c r="M524" s="358"/>
      <c r="N524" s="362"/>
      <c r="O524"/>
      <c r="P524" s="352"/>
      <c r="Q524" s="352"/>
      <c r="R524" s="352"/>
    </row>
    <row r="525" spans="2:18" s="347" customFormat="1" ht="35.1" customHeight="1" x14ac:dyDescent="0.25">
      <c r="B525" s="363"/>
      <c r="C525" s="440"/>
      <c r="D525" s="436"/>
      <c r="E525" s="461" t="e">
        <f>VLOOKUP(D525,PAÍSES!$A$2:$C$200,3,FALSE)</f>
        <v>#N/A</v>
      </c>
      <c r="F525" s="432"/>
      <c r="G525" s="364"/>
      <c r="H525" s="436"/>
      <c r="I525" s="358"/>
      <c r="J525" s="358"/>
      <c r="K525" s="362"/>
      <c r="L525" s="431"/>
      <c r="M525" s="358"/>
      <c r="N525" s="362"/>
      <c r="O525"/>
      <c r="P525" s="352"/>
      <c r="Q525" s="352"/>
      <c r="R525" s="352"/>
    </row>
    <row r="526" spans="2:18" s="347" customFormat="1" ht="35.1" customHeight="1" x14ac:dyDescent="0.25">
      <c r="B526" s="363"/>
      <c r="C526" s="440"/>
      <c r="D526" s="436"/>
      <c r="E526" s="461" t="e">
        <f>VLOOKUP(D526,PAÍSES!$A$2:$C$200,3,FALSE)</f>
        <v>#N/A</v>
      </c>
      <c r="F526" s="432"/>
      <c r="G526" s="364"/>
      <c r="H526" s="436"/>
      <c r="I526" s="358"/>
      <c r="J526" s="358"/>
      <c r="K526" s="362"/>
      <c r="L526" s="431"/>
      <c r="M526" s="358"/>
      <c r="N526" s="362"/>
      <c r="O526"/>
      <c r="P526" s="352"/>
      <c r="Q526" s="352"/>
      <c r="R526" s="352"/>
    </row>
    <row r="527" spans="2:18" s="347" customFormat="1" ht="35.1" customHeight="1" x14ac:dyDescent="0.25">
      <c r="B527" s="363"/>
      <c r="C527" s="440"/>
      <c r="D527" s="436"/>
      <c r="E527" s="461" t="e">
        <f>VLOOKUP(D527,PAÍSES!$A$2:$C$200,3,FALSE)</f>
        <v>#N/A</v>
      </c>
      <c r="F527" s="432"/>
      <c r="G527" s="364"/>
      <c r="H527" s="436"/>
      <c r="I527" s="358"/>
      <c r="J527" s="358"/>
      <c r="K527" s="362"/>
      <c r="L527" s="431"/>
      <c r="M527" s="358"/>
      <c r="N527" s="362"/>
      <c r="O527"/>
      <c r="P527" s="352"/>
      <c r="Q527" s="352"/>
      <c r="R527" s="352"/>
    </row>
    <row r="528" spans="2:18" s="347" customFormat="1" ht="35.1" customHeight="1" x14ac:dyDescent="0.25">
      <c r="B528" s="363"/>
      <c r="C528" s="440"/>
      <c r="D528" s="436"/>
      <c r="E528" s="461" t="e">
        <f>VLOOKUP(D528,PAÍSES!$A$2:$C$200,3,FALSE)</f>
        <v>#N/A</v>
      </c>
      <c r="F528" s="432"/>
      <c r="G528" s="364"/>
      <c r="H528" s="436"/>
      <c r="I528" s="358"/>
      <c r="J528" s="358"/>
      <c r="K528" s="362"/>
      <c r="L528" s="431"/>
      <c r="M528" s="358"/>
      <c r="N528" s="362"/>
      <c r="O528"/>
      <c r="P528" s="352"/>
      <c r="Q528" s="352"/>
      <c r="R528" s="352"/>
    </row>
    <row r="529" spans="2:18" s="347" customFormat="1" ht="35.1" customHeight="1" x14ac:dyDescent="0.25">
      <c r="B529" s="363"/>
      <c r="C529" s="440"/>
      <c r="D529" s="436"/>
      <c r="E529" s="461" t="e">
        <f>VLOOKUP(D529,PAÍSES!$A$2:$C$200,3,FALSE)</f>
        <v>#N/A</v>
      </c>
      <c r="F529" s="432"/>
      <c r="G529" s="364"/>
      <c r="H529" s="436"/>
      <c r="I529" s="358"/>
      <c r="J529" s="358"/>
      <c r="K529" s="362"/>
      <c r="L529" s="431"/>
      <c r="M529" s="358"/>
      <c r="N529" s="362"/>
      <c r="O529"/>
      <c r="P529" s="352"/>
      <c r="Q529" s="352"/>
      <c r="R529" s="352"/>
    </row>
    <row r="530" spans="2:18" s="347" customFormat="1" ht="35.1" customHeight="1" x14ac:dyDescent="0.25">
      <c r="B530" s="363"/>
      <c r="C530" s="440"/>
      <c r="D530" s="436"/>
      <c r="E530" s="461" t="e">
        <f>VLOOKUP(D530,PAÍSES!$A$2:$C$200,3,FALSE)</f>
        <v>#N/A</v>
      </c>
      <c r="F530" s="432"/>
      <c r="G530" s="364"/>
      <c r="H530" s="436"/>
      <c r="I530" s="358"/>
      <c r="J530" s="358"/>
      <c r="K530" s="362"/>
      <c r="L530" s="431"/>
      <c r="M530" s="358"/>
      <c r="N530" s="362"/>
      <c r="O530"/>
      <c r="P530" s="352"/>
      <c r="Q530" s="352"/>
      <c r="R530" s="352"/>
    </row>
    <row r="531" spans="2:18" s="347" customFormat="1" ht="35.1" customHeight="1" x14ac:dyDescent="0.25">
      <c r="B531" s="363"/>
      <c r="C531" s="440"/>
      <c r="D531" s="436"/>
      <c r="E531" s="461" t="e">
        <f>VLOOKUP(D531,PAÍSES!$A$2:$C$200,3,FALSE)</f>
        <v>#N/A</v>
      </c>
      <c r="F531" s="432"/>
      <c r="G531" s="364"/>
      <c r="H531" s="436"/>
      <c r="I531" s="358"/>
      <c r="J531" s="358"/>
      <c r="K531" s="362"/>
      <c r="L531" s="431"/>
      <c r="M531" s="358"/>
      <c r="N531" s="362"/>
      <c r="O531"/>
      <c r="P531" s="352"/>
      <c r="Q531" s="352"/>
      <c r="R531" s="352"/>
    </row>
    <row r="532" spans="2:18" s="347" customFormat="1" ht="35.1" customHeight="1" x14ac:dyDescent="0.25">
      <c r="B532" s="363"/>
      <c r="C532" s="440"/>
      <c r="D532" s="436"/>
      <c r="E532" s="461" t="e">
        <f>VLOOKUP(D532,PAÍSES!$A$2:$C$200,3,FALSE)</f>
        <v>#N/A</v>
      </c>
      <c r="F532" s="432"/>
      <c r="G532" s="364"/>
      <c r="H532" s="436"/>
      <c r="I532" s="358"/>
      <c r="J532" s="358"/>
      <c r="K532" s="362"/>
      <c r="L532" s="431"/>
      <c r="M532" s="358"/>
      <c r="N532" s="362"/>
      <c r="O532"/>
      <c r="P532" s="352"/>
      <c r="Q532" s="352"/>
      <c r="R532" s="352"/>
    </row>
    <row r="533" spans="2:18" s="347" customFormat="1" ht="35.1" customHeight="1" x14ac:dyDescent="0.25">
      <c r="B533" s="363"/>
      <c r="C533" s="440"/>
      <c r="D533" s="436"/>
      <c r="E533" s="461" t="e">
        <f>VLOOKUP(D533,PAÍSES!$A$2:$C$200,3,FALSE)</f>
        <v>#N/A</v>
      </c>
      <c r="F533" s="432"/>
      <c r="G533" s="364"/>
      <c r="H533" s="436"/>
      <c r="I533" s="358"/>
      <c r="J533" s="358"/>
      <c r="K533" s="362"/>
      <c r="L533" s="431"/>
      <c r="M533" s="358"/>
      <c r="N533" s="362"/>
      <c r="O533"/>
      <c r="P533" s="352"/>
      <c r="Q533" s="352"/>
      <c r="R533" s="352"/>
    </row>
    <row r="534" spans="2:18" s="347" customFormat="1" ht="35.1" customHeight="1" x14ac:dyDescent="0.25">
      <c r="B534" s="363"/>
      <c r="C534" s="440"/>
      <c r="D534" s="436"/>
      <c r="E534" s="461" t="e">
        <f>VLOOKUP(D534,PAÍSES!$A$2:$C$200,3,FALSE)</f>
        <v>#N/A</v>
      </c>
      <c r="F534" s="432"/>
      <c r="G534" s="364"/>
      <c r="H534" s="436"/>
      <c r="I534" s="358"/>
      <c r="J534" s="358"/>
      <c r="K534" s="362"/>
      <c r="L534" s="431"/>
      <c r="M534" s="358"/>
      <c r="N534" s="362"/>
      <c r="O534"/>
      <c r="P534" s="352"/>
      <c r="Q534" s="352"/>
      <c r="R534" s="352"/>
    </row>
    <row r="535" spans="2:18" s="347" customFormat="1" ht="35.1" customHeight="1" x14ac:dyDescent="0.25">
      <c r="B535" s="363"/>
      <c r="C535" s="440"/>
      <c r="D535" s="436"/>
      <c r="E535" s="461" t="e">
        <f>VLOOKUP(D535,PAÍSES!$A$2:$C$200,3,FALSE)</f>
        <v>#N/A</v>
      </c>
      <c r="F535" s="432"/>
      <c r="G535" s="364"/>
      <c r="H535" s="436"/>
      <c r="I535" s="358"/>
      <c r="J535" s="358"/>
      <c r="K535" s="362"/>
      <c r="L535" s="431"/>
      <c r="M535" s="358"/>
      <c r="N535" s="362"/>
      <c r="O535"/>
      <c r="P535" s="352"/>
      <c r="Q535" s="352"/>
      <c r="R535" s="352"/>
    </row>
    <row r="536" spans="2:18" s="347" customFormat="1" ht="35.1" customHeight="1" x14ac:dyDescent="0.25">
      <c r="B536" s="363"/>
      <c r="C536" s="440"/>
      <c r="D536" s="436"/>
      <c r="E536" s="461" t="e">
        <f>VLOOKUP(D536,PAÍSES!$A$2:$C$200,3,FALSE)</f>
        <v>#N/A</v>
      </c>
      <c r="F536" s="432"/>
      <c r="G536" s="364"/>
      <c r="H536" s="436"/>
      <c r="I536" s="358"/>
      <c r="J536" s="358"/>
      <c r="K536" s="362"/>
      <c r="L536" s="431"/>
      <c r="M536" s="358"/>
      <c r="N536" s="362"/>
      <c r="O536"/>
      <c r="P536" s="352"/>
      <c r="Q536" s="352"/>
      <c r="R536" s="352"/>
    </row>
    <row r="537" spans="2:18" s="347" customFormat="1" ht="35.1" customHeight="1" x14ac:dyDescent="0.25">
      <c r="B537" s="363"/>
      <c r="C537" s="440"/>
      <c r="D537" s="436"/>
      <c r="E537" s="461" t="e">
        <f>VLOOKUP(D537,PAÍSES!$A$2:$C$200,3,FALSE)</f>
        <v>#N/A</v>
      </c>
      <c r="F537" s="432"/>
      <c r="G537" s="364"/>
      <c r="H537" s="436"/>
      <c r="I537" s="358"/>
      <c r="J537" s="358"/>
      <c r="K537" s="362"/>
      <c r="L537" s="431"/>
      <c r="M537" s="358"/>
      <c r="N537" s="362"/>
      <c r="O537"/>
      <c r="P537" s="352"/>
      <c r="Q537" s="352"/>
      <c r="R537" s="352"/>
    </row>
    <row r="538" spans="2:18" s="347" customFormat="1" ht="35.1" customHeight="1" x14ac:dyDescent="0.25">
      <c r="B538" s="363"/>
      <c r="C538" s="440"/>
      <c r="D538" s="436"/>
      <c r="E538" s="461" t="e">
        <f>VLOOKUP(D538,PAÍSES!$A$2:$C$200,3,FALSE)</f>
        <v>#N/A</v>
      </c>
      <c r="F538" s="432"/>
      <c r="G538" s="364"/>
      <c r="H538" s="436"/>
      <c r="I538" s="358"/>
      <c r="J538" s="358"/>
      <c r="K538" s="362"/>
      <c r="L538" s="431"/>
      <c r="M538" s="358"/>
      <c r="N538" s="362"/>
      <c r="O538"/>
      <c r="P538" s="352"/>
      <c r="Q538" s="352"/>
      <c r="R538" s="352"/>
    </row>
    <row r="539" spans="2:18" s="347" customFormat="1" ht="35.1" customHeight="1" x14ac:dyDescent="0.25">
      <c r="B539" s="363"/>
      <c r="C539" s="440"/>
      <c r="D539" s="436"/>
      <c r="E539" s="461" t="e">
        <f>VLOOKUP(D539,PAÍSES!$A$2:$C$200,3,FALSE)</f>
        <v>#N/A</v>
      </c>
      <c r="F539" s="432"/>
      <c r="G539" s="364"/>
      <c r="H539" s="436"/>
      <c r="I539" s="358"/>
      <c r="J539" s="358"/>
      <c r="K539" s="362"/>
      <c r="L539" s="431"/>
      <c r="M539" s="358"/>
      <c r="N539" s="362"/>
      <c r="O539"/>
      <c r="P539" s="352"/>
      <c r="Q539" s="352"/>
      <c r="R539" s="352"/>
    </row>
    <row r="540" spans="2:18" s="347" customFormat="1" ht="35.1" customHeight="1" x14ac:dyDescent="0.25">
      <c r="B540" s="363"/>
      <c r="C540" s="440"/>
      <c r="D540" s="436"/>
      <c r="E540" s="461" t="e">
        <f>VLOOKUP(D540,PAÍSES!$A$2:$C$200,3,FALSE)</f>
        <v>#N/A</v>
      </c>
      <c r="F540" s="432"/>
      <c r="G540" s="364"/>
      <c r="H540" s="436"/>
      <c r="I540" s="358"/>
      <c r="J540" s="358"/>
      <c r="K540" s="362"/>
      <c r="L540" s="431"/>
      <c r="M540" s="358"/>
      <c r="N540" s="362"/>
      <c r="O540"/>
      <c r="P540" s="352"/>
      <c r="Q540" s="352"/>
      <c r="R540" s="352"/>
    </row>
    <row r="541" spans="2:18" s="347" customFormat="1" ht="35.1" customHeight="1" x14ac:dyDescent="0.25">
      <c r="B541" s="363"/>
      <c r="C541" s="440"/>
      <c r="D541" s="436"/>
      <c r="E541" s="461" t="e">
        <f>VLOOKUP(D541,PAÍSES!$A$2:$C$200,3,FALSE)</f>
        <v>#N/A</v>
      </c>
      <c r="F541" s="432"/>
      <c r="G541" s="364"/>
      <c r="H541" s="436"/>
      <c r="I541" s="358"/>
      <c r="J541" s="358"/>
      <c r="K541" s="362"/>
      <c r="L541" s="431"/>
      <c r="M541" s="358"/>
      <c r="N541" s="362"/>
      <c r="O541"/>
      <c r="P541" s="352"/>
      <c r="Q541" s="352"/>
      <c r="R541" s="352"/>
    </row>
    <row r="542" spans="2:18" s="347" customFormat="1" ht="35.1" customHeight="1" x14ac:dyDescent="0.25">
      <c r="B542" s="363"/>
      <c r="C542" s="440"/>
      <c r="D542" s="436"/>
      <c r="E542" s="461" t="e">
        <f>VLOOKUP(D542,PAÍSES!$A$2:$C$200,3,FALSE)</f>
        <v>#N/A</v>
      </c>
      <c r="F542" s="432"/>
      <c r="G542" s="364"/>
      <c r="H542" s="436"/>
      <c r="I542" s="358"/>
      <c r="J542" s="358"/>
      <c r="K542" s="362"/>
      <c r="L542" s="431"/>
      <c r="M542" s="358"/>
      <c r="N542" s="362"/>
      <c r="O542"/>
      <c r="P542" s="352"/>
      <c r="Q542" s="352"/>
      <c r="R542" s="352"/>
    </row>
    <row r="543" spans="2:18" s="347" customFormat="1" ht="35.1" customHeight="1" x14ac:dyDescent="0.25">
      <c r="B543" s="363"/>
      <c r="C543" s="440"/>
      <c r="D543" s="436"/>
      <c r="E543" s="461" t="e">
        <f>VLOOKUP(D543,PAÍSES!$A$2:$C$200,3,FALSE)</f>
        <v>#N/A</v>
      </c>
      <c r="F543" s="432"/>
      <c r="G543" s="364"/>
      <c r="H543" s="436"/>
      <c r="I543" s="358"/>
      <c r="J543" s="358"/>
      <c r="K543" s="362"/>
      <c r="L543" s="431"/>
      <c r="M543" s="358"/>
      <c r="N543" s="362"/>
      <c r="O543"/>
      <c r="P543" s="352"/>
      <c r="Q543" s="352"/>
      <c r="R543" s="352"/>
    </row>
    <row r="544" spans="2:18" s="347" customFormat="1" ht="35.1" customHeight="1" x14ac:dyDescent="0.25">
      <c r="B544" s="363"/>
      <c r="C544" s="440"/>
      <c r="D544" s="436"/>
      <c r="E544" s="461" t="e">
        <f>VLOOKUP(D544,PAÍSES!$A$2:$C$200,3,FALSE)</f>
        <v>#N/A</v>
      </c>
      <c r="F544" s="432"/>
      <c r="G544" s="364"/>
      <c r="H544" s="436"/>
      <c r="I544" s="358"/>
      <c r="J544" s="358"/>
      <c r="K544" s="362"/>
      <c r="L544" s="431"/>
      <c r="M544" s="358"/>
      <c r="N544" s="362"/>
      <c r="O544"/>
      <c r="P544" s="352"/>
      <c r="Q544" s="352"/>
      <c r="R544" s="352"/>
    </row>
    <row r="545" spans="2:18" s="347" customFormat="1" ht="35.1" customHeight="1" x14ac:dyDescent="0.25">
      <c r="B545" s="363"/>
      <c r="C545" s="440"/>
      <c r="D545" s="436"/>
      <c r="E545" s="461" t="e">
        <f>VLOOKUP(D545,PAÍSES!$A$2:$C$200,3,FALSE)</f>
        <v>#N/A</v>
      </c>
      <c r="F545" s="432"/>
      <c r="G545" s="364"/>
      <c r="H545" s="436"/>
      <c r="I545" s="358"/>
      <c r="J545" s="358"/>
      <c r="K545" s="362"/>
      <c r="L545" s="431"/>
      <c r="M545" s="358"/>
      <c r="N545" s="362"/>
      <c r="O545"/>
      <c r="P545" s="352"/>
      <c r="Q545" s="352"/>
      <c r="R545" s="352"/>
    </row>
    <row r="546" spans="2:18" s="347" customFormat="1" ht="35.1" customHeight="1" x14ac:dyDescent="0.25">
      <c r="B546" s="363"/>
      <c r="C546" s="440"/>
      <c r="D546" s="436"/>
      <c r="E546" s="461" t="e">
        <f>VLOOKUP(D546,PAÍSES!$A$2:$C$200,3,FALSE)</f>
        <v>#N/A</v>
      </c>
      <c r="F546" s="432"/>
      <c r="G546" s="364"/>
      <c r="H546" s="436"/>
      <c r="I546" s="358"/>
      <c r="J546" s="358"/>
      <c r="K546" s="362"/>
      <c r="L546" s="431"/>
      <c r="M546" s="358"/>
      <c r="N546" s="362"/>
      <c r="O546"/>
      <c r="P546" s="352"/>
      <c r="Q546" s="352"/>
      <c r="R546" s="352"/>
    </row>
    <row r="547" spans="2:18" s="347" customFormat="1" ht="35.1" customHeight="1" x14ac:dyDescent="0.25">
      <c r="B547" s="363"/>
      <c r="C547" s="440"/>
      <c r="D547" s="436"/>
      <c r="E547" s="461" t="e">
        <f>VLOOKUP(D547,PAÍSES!$A$2:$C$200,3,FALSE)</f>
        <v>#N/A</v>
      </c>
      <c r="F547" s="432"/>
      <c r="G547" s="364"/>
      <c r="H547" s="436"/>
      <c r="I547" s="358"/>
      <c r="J547" s="358"/>
      <c r="K547" s="362"/>
      <c r="L547" s="431"/>
      <c r="M547" s="358"/>
      <c r="N547" s="362"/>
      <c r="O547"/>
      <c r="P547" s="352"/>
      <c r="Q547" s="352"/>
      <c r="R547" s="352"/>
    </row>
    <row r="548" spans="2:18" s="347" customFormat="1" ht="35.1" customHeight="1" x14ac:dyDescent="0.25">
      <c r="B548" s="363"/>
      <c r="C548" s="440"/>
      <c r="D548" s="436"/>
      <c r="E548" s="461" t="e">
        <f>VLOOKUP(D548,PAÍSES!$A$2:$C$200,3,FALSE)</f>
        <v>#N/A</v>
      </c>
      <c r="F548" s="432"/>
      <c r="G548" s="364"/>
      <c r="H548" s="436"/>
      <c r="I548" s="358"/>
      <c r="J548" s="358"/>
      <c r="K548" s="362"/>
      <c r="L548" s="431"/>
      <c r="M548" s="358"/>
      <c r="N548" s="362"/>
      <c r="O548"/>
      <c r="P548" s="352"/>
      <c r="Q548" s="352"/>
      <c r="R548" s="352"/>
    </row>
    <row r="549" spans="2:18" s="347" customFormat="1" ht="35.1" customHeight="1" x14ac:dyDescent="0.25">
      <c r="B549" s="363"/>
      <c r="C549" s="440"/>
      <c r="D549" s="436"/>
      <c r="E549" s="461" t="e">
        <f>VLOOKUP(D549,PAÍSES!$A$2:$C$200,3,FALSE)</f>
        <v>#N/A</v>
      </c>
      <c r="F549" s="432"/>
      <c r="G549" s="364"/>
      <c r="H549" s="436"/>
      <c r="I549" s="358"/>
      <c r="J549" s="358"/>
      <c r="K549" s="362"/>
      <c r="L549" s="431"/>
      <c r="M549" s="358"/>
      <c r="N549" s="362"/>
      <c r="O549"/>
      <c r="P549" s="352"/>
      <c r="Q549" s="352"/>
      <c r="R549" s="352"/>
    </row>
    <row r="550" spans="2:18" s="347" customFormat="1" ht="35.1" customHeight="1" x14ac:dyDescent="0.25">
      <c r="B550" s="363"/>
      <c r="C550" s="440"/>
      <c r="D550" s="436"/>
      <c r="E550" s="461" t="e">
        <f>VLOOKUP(D550,PAÍSES!$A$2:$C$200,3,FALSE)</f>
        <v>#N/A</v>
      </c>
      <c r="F550" s="432"/>
      <c r="G550" s="364"/>
      <c r="H550" s="436"/>
      <c r="I550" s="358"/>
      <c r="J550" s="358"/>
      <c r="K550" s="362"/>
      <c r="L550" s="431"/>
      <c r="M550" s="358"/>
      <c r="N550" s="362"/>
      <c r="O550"/>
      <c r="P550" s="352"/>
      <c r="Q550" s="352"/>
      <c r="R550" s="352"/>
    </row>
    <row r="551" spans="2:18" s="347" customFormat="1" ht="35.1" customHeight="1" x14ac:dyDescent="0.25">
      <c r="B551" s="363"/>
      <c r="C551" s="440"/>
      <c r="D551" s="436"/>
      <c r="E551" s="461" t="e">
        <f>VLOOKUP(D551,PAÍSES!$A$2:$C$200,3,FALSE)</f>
        <v>#N/A</v>
      </c>
      <c r="F551" s="432"/>
      <c r="G551" s="364"/>
      <c r="H551" s="436"/>
      <c r="I551" s="358"/>
      <c r="J551" s="358"/>
      <c r="K551" s="362"/>
      <c r="L551" s="431"/>
      <c r="M551" s="358"/>
      <c r="N551" s="362"/>
      <c r="O551"/>
      <c r="P551" s="352"/>
      <c r="Q551" s="352"/>
      <c r="R551" s="352"/>
    </row>
    <row r="552" spans="2:18" s="347" customFormat="1" ht="35.1" customHeight="1" x14ac:dyDescent="0.25">
      <c r="B552" s="363"/>
      <c r="C552" s="440"/>
      <c r="D552" s="436"/>
      <c r="E552" s="461" t="e">
        <f>VLOOKUP(D552,PAÍSES!$A$2:$C$200,3,FALSE)</f>
        <v>#N/A</v>
      </c>
      <c r="F552" s="432"/>
      <c r="G552" s="364"/>
      <c r="H552" s="436"/>
      <c r="I552" s="358"/>
      <c r="J552" s="358"/>
      <c r="K552" s="362"/>
      <c r="L552" s="431"/>
      <c r="M552" s="358"/>
      <c r="N552" s="362"/>
      <c r="O552"/>
      <c r="P552" s="352"/>
      <c r="Q552" s="352"/>
      <c r="R552" s="352"/>
    </row>
    <row r="553" spans="2:18" s="347" customFormat="1" ht="35.1" customHeight="1" x14ac:dyDescent="0.25">
      <c r="B553" s="363"/>
      <c r="C553" s="440"/>
      <c r="D553" s="436"/>
      <c r="E553" s="461" t="e">
        <f>VLOOKUP(D553,PAÍSES!$A$2:$C$200,3,FALSE)</f>
        <v>#N/A</v>
      </c>
      <c r="F553" s="432"/>
      <c r="G553" s="364"/>
      <c r="H553" s="436"/>
      <c r="I553" s="358"/>
      <c r="J553" s="358"/>
      <c r="K553" s="362"/>
      <c r="L553" s="431"/>
      <c r="M553" s="358"/>
      <c r="N553" s="362"/>
      <c r="O553"/>
      <c r="P553" s="352"/>
      <c r="Q553" s="352"/>
      <c r="R553" s="352"/>
    </row>
    <row r="554" spans="2:18" s="347" customFormat="1" ht="35.1" customHeight="1" x14ac:dyDescent="0.25">
      <c r="B554" s="363"/>
      <c r="C554" s="440"/>
      <c r="D554" s="436"/>
      <c r="E554" s="461" t="e">
        <f>VLOOKUP(D554,PAÍSES!$A$2:$C$200,3,FALSE)</f>
        <v>#N/A</v>
      </c>
      <c r="F554" s="432"/>
      <c r="G554" s="364"/>
      <c r="H554" s="436"/>
      <c r="I554" s="358"/>
      <c r="J554" s="358"/>
      <c r="K554" s="362"/>
      <c r="L554" s="431"/>
      <c r="M554" s="358"/>
      <c r="N554" s="362"/>
      <c r="O554"/>
      <c r="P554" s="352"/>
      <c r="Q554" s="352"/>
      <c r="R554" s="352"/>
    </row>
    <row r="555" spans="2:18" s="347" customFormat="1" ht="35.1" customHeight="1" x14ac:dyDescent="0.25">
      <c r="B555" s="363"/>
      <c r="C555" s="440"/>
      <c r="D555" s="436"/>
      <c r="E555" s="461" t="e">
        <f>VLOOKUP(D555,PAÍSES!$A$2:$C$200,3,FALSE)</f>
        <v>#N/A</v>
      </c>
      <c r="F555" s="432"/>
      <c r="G555" s="364"/>
      <c r="H555" s="436"/>
      <c r="I555" s="358"/>
      <c r="J555" s="358"/>
      <c r="K555" s="362"/>
      <c r="L555" s="431"/>
      <c r="M555" s="358"/>
      <c r="N555" s="362"/>
      <c r="O555"/>
      <c r="P555" s="352"/>
      <c r="Q555" s="352"/>
      <c r="R555" s="352"/>
    </row>
    <row r="556" spans="2:18" s="347" customFormat="1" ht="35.1" customHeight="1" x14ac:dyDescent="0.25">
      <c r="B556" s="363"/>
      <c r="C556" s="440"/>
      <c r="D556" s="436"/>
      <c r="E556" s="461" t="e">
        <f>VLOOKUP(D556,PAÍSES!$A$2:$C$200,3,FALSE)</f>
        <v>#N/A</v>
      </c>
      <c r="F556" s="432"/>
      <c r="G556" s="364"/>
      <c r="H556" s="436"/>
      <c r="I556" s="358"/>
      <c r="J556" s="358"/>
      <c r="K556" s="362"/>
      <c r="L556" s="431"/>
      <c r="M556" s="358"/>
      <c r="N556" s="362"/>
      <c r="O556"/>
      <c r="P556" s="352"/>
      <c r="Q556" s="352"/>
      <c r="R556" s="352"/>
    </row>
    <row r="557" spans="2:18" s="347" customFormat="1" ht="35.1" customHeight="1" x14ac:dyDescent="0.25">
      <c r="B557" s="363"/>
      <c r="C557" s="440"/>
      <c r="D557" s="436"/>
      <c r="E557" s="461" t="e">
        <f>VLOOKUP(D557,PAÍSES!$A$2:$C$200,3,FALSE)</f>
        <v>#N/A</v>
      </c>
      <c r="F557" s="432"/>
      <c r="G557" s="364"/>
      <c r="H557" s="436"/>
      <c r="I557" s="358"/>
      <c r="J557" s="358"/>
      <c r="K557" s="362"/>
      <c r="L557" s="431"/>
      <c r="M557" s="358"/>
      <c r="N557" s="362"/>
      <c r="O557"/>
      <c r="P557" s="352"/>
      <c r="Q557" s="352"/>
      <c r="R557" s="352"/>
    </row>
    <row r="558" spans="2:18" s="347" customFormat="1" ht="35.1" customHeight="1" x14ac:dyDescent="0.25">
      <c r="B558" s="363"/>
      <c r="C558" s="440"/>
      <c r="D558" s="436"/>
      <c r="E558" s="461" t="e">
        <f>VLOOKUP(D558,PAÍSES!$A$2:$C$200,3,FALSE)</f>
        <v>#N/A</v>
      </c>
      <c r="F558" s="432"/>
      <c r="G558" s="364"/>
      <c r="H558" s="436"/>
      <c r="I558" s="358"/>
      <c r="J558" s="358"/>
      <c r="K558" s="362"/>
      <c r="L558" s="431"/>
      <c r="M558" s="358"/>
      <c r="N558" s="362"/>
      <c r="O558"/>
      <c r="P558" s="352"/>
      <c r="Q558" s="352"/>
      <c r="R558" s="352"/>
    </row>
    <row r="559" spans="2:18" s="347" customFormat="1" ht="35.1" customHeight="1" x14ac:dyDescent="0.25">
      <c r="B559" s="363"/>
      <c r="C559" s="440"/>
      <c r="D559" s="436"/>
      <c r="E559" s="461" t="e">
        <f>VLOOKUP(D559,PAÍSES!$A$2:$C$200,3,FALSE)</f>
        <v>#N/A</v>
      </c>
      <c r="F559" s="432"/>
      <c r="G559" s="364"/>
      <c r="H559" s="436"/>
      <c r="I559" s="358"/>
      <c r="J559" s="358"/>
      <c r="K559" s="362"/>
      <c r="L559" s="431"/>
      <c r="M559" s="358"/>
      <c r="N559" s="362"/>
      <c r="O559"/>
      <c r="P559" s="352"/>
      <c r="Q559" s="352"/>
      <c r="R559" s="352"/>
    </row>
    <row r="560" spans="2:18" s="347" customFormat="1" ht="35.1" customHeight="1" x14ac:dyDescent="0.25">
      <c r="B560" s="363"/>
      <c r="C560" s="440"/>
      <c r="D560" s="436"/>
      <c r="E560" s="461" t="e">
        <f>VLOOKUP(D560,PAÍSES!$A$2:$C$200,3,FALSE)</f>
        <v>#N/A</v>
      </c>
      <c r="F560" s="432"/>
      <c r="G560" s="364"/>
      <c r="H560" s="436"/>
      <c r="I560" s="358"/>
      <c r="J560" s="358"/>
      <c r="K560" s="362"/>
      <c r="L560" s="431"/>
      <c r="M560" s="358"/>
      <c r="N560" s="362"/>
      <c r="O560"/>
      <c r="P560" s="352"/>
      <c r="Q560" s="352"/>
      <c r="R560" s="352"/>
    </row>
    <row r="561" spans="2:18" s="347" customFormat="1" ht="35.1" customHeight="1" x14ac:dyDescent="0.25">
      <c r="B561" s="363"/>
      <c r="C561" s="440"/>
      <c r="D561" s="436"/>
      <c r="E561" s="461" t="e">
        <f>VLOOKUP(D561,PAÍSES!$A$2:$C$200,3,FALSE)</f>
        <v>#N/A</v>
      </c>
      <c r="F561" s="432"/>
      <c r="G561" s="364"/>
      <c r="H561" s="436"/>
      <c r="I561" s="358"/>
      <c r="J561" s="358"/>
      <c r="K561" s="362"/>
      <c r="L561" s="431"/>
      <c r="M561" s="358"/>
      <c r="N561" s="362"/>
      <c r="O561"/>
      <c r="P561" s="352"/>
      <c r="Q561" s="352"/>
      <c r="R561" s="352"/>
    </row>
    <row r="562" spans="2:18" s="347" customFormat="1" ht="35.1" customHeight="1" x14ac:dyDescent="0.25">
      <c r="B562" s="363"/>
      <c r="C562" s="440"/>
      <c r="D562" s="436"/>
      <c r="E562" s="461" t="e">
        <f>VLOOKUP(D562,PAÍSES!$A$2:$C$200,3,FALSE)</f>
        <v>#N/A</v>
      </c>
      <c r="F562" s="432"/>
      <c r="G562" s="364"/>
      <c r="H562" s="436"/>
      <c r="I562" s="358"/>
      <c r="J562" s="358"/>
      <c r="K562" s="362"/>
      <c r="L562" s="431"/>
      <c r="M562" s="358"/>
      <c r="N562" s="362"/>
      <c r="O562"/>
      <c r="P562" s="352"/>
      <c r="Q562" s="352"/>
      <c r="R562" s="352"/>
    </row>
    <row r="563" spans="2:18" s="347" customFormat="1" ht="35.1" customHeight="1" x14ac:dyDescent="0.25">
      <c r="B563" s="363"/>
      <c r="C563" s="440"/>
      <c r="D563" s="436"/>
      <c r="E563" s="461" t="e">
        <f>VLOOKUP(D563,PAÍSES!$A$2:$C$200,3,FALSE)</f>
        <v>#N/A</v>
      </c>
      <c r="F563" s="432"/>
      <c r="G563" s="364"/>
      <c r="H563" s="436"/>
      <c r="I563" s="358"/>
      <c r="J563" s="358"/>
      <c r="K563" s="362"/>
      <c r="L563" s="431"/>
      <c r="M563" s="358"/>
      <c r="N563" s="362"/>
      <c r="O563"/>
      <c r="P563" s="352"/>
      <c r="Q563" s="352"/>
      <c r="R563" s="352"/>
    </row>
    <row r="564" spans="2:18" s="347" customFormat="1" ht="35.1" customHeight="1" x14ac:dyDescent="0.25">
      <c r="B564" s="363"/>
      <c r="C564" s="440"/>
      <c r="D564" s="436"/>
      <c r="E564" s="461" t="e">
        <f>VLOOKUP(D564,PAÍSES!$A$2:$C$200,3,FALSE)</f>
        <v>#N/A</v>
      </c>
      <c r="F564" s="432"/>
      <c r="G564" s="364"/>
      <c r="H564" s="436"/>
      <c r="I564" s="358"/>
      <c r="J564" s="358"/>
      <c r="K564" s="362"/>
      <c r="L564" s="431"/>
      <c r="M564" s="358"/>
      <c r="N564" s="362"/>
      <c r="O564"/>
      <c r="P564" s="352"/>
      <c r="Q564" s="352"/>
      <c r="R564" s="352"/>
    </row>
    <row r="565" spans="2:18" s="347" customFormat="1" ht="35.1" customHeight="1" x14ac:dyDescent="0.25">
      <c r="B565" s="363"/>
      <c r="C565" s="440"/>
      <c r="D565" s="436"/>
      <c r="E565" s="461" t="e">
        <f>VLOOKUP(D565,PAÍSES!$A$2:$C$200,3,FALSE)</f>
        <v>#N/A</v>
      </c>
      <c r="F565" s="432"/>
      <c r="G565" s="364"/>
      <c r="H565" s="436"/>
      <c r="I565" s="358"/>
      <c r="J565" s="358"/>
      <c r="K565" s="362"/>
      <c r="L565" s="431"/>
      <c r="M565" s="358"/>
      <c r="N565" s="362"/>
      <c r="O565"/>
      <c r="P565" s="352"/>
      <c r="Q565" s="352"/>
      <c r="R565" s="352"/>
    </row>
    <row r="566" spans="2:18" s="347" customFormat="1" ht="35.1" customHeight="1" x14ac:dyDescent="0.25">
      <c r="B566" s="363"/>
      <c r="C566" s="440"/>
      <c r="D566" s="436"/>
      <c r="E566" s="461" t="e">
        <f>VLOOKUP(D566,PAÍSES!$A$2:$C$200,3,FALSE)</f>
        <v>#N/A</v>
      </c>
      <c r="F566" s="432"/>
      <c r="G566" s="364"/>
      <c r="H566" s="436"/>
      <c r="I566" s="358"/>
      <c r="J566" s="358"/>
      <c r="K566" s="362"/>
      <c r="L566" s="431"/>
      <c r="M566" s="358"/>
      <c r="N566" s="362"/>
      <c r="O566"/>
      <c r="P566" s="352"/>
      <c r="Q566" s="352"/>
      <c r="R566" s="352"/>
    </row>
    <row r="567" spans="2:18" s="347" customFormat="1" ht="35.1" customHeight="1" x14ac:dyDescent="0.25">
      <c r="B567" s="363"/>
      <c r="C567" s="440"/>
      <c r="D567" s="436"/>
      <c r="E567" s="461" t="e">
        <f>VLOOKUP(D567,PAÍSES!$A$2:$C$200,3,FALSE)</f>
        <v>#N/A</v>
      </c>
      <c r="F567" s="432"/>
      <c r="G567" s="364"/>
      <c r="H567" s="436"/>
      <c r="I567" s="358"/>
      <c r="J567" s="358"/>
      <c r="K567" s="362"/>
      <c r="L567" s="431"/>
      <c r="M567" s="358"/>
      <c r="N567" s="362"/>
      <c r="O567"/>
      <c r="P567" s="352"/>
      <c r="Q567" s="352"/>
      <c r="R567" s="352"/>
    </row>
    <row r="568" spans="2:18" s="347" customFormat="1" ht="35.1" customHeight="1" x14ac:dyDescent="0.25">
      <c r="B568" s="363"/>
      <c r="C568" s="440"/>
      <c r="D568" s="436"/>
      <c r="E568" s="461" t="e">
        <f>VLOOKUP(D568,PAÍSES!$A$2:$C$200,3,FALSE)</f>
        <v>#N/A</v>
      </c>
      <c r="F568" s="432"/>
      <c r="G568" s="364"/>
      <c r="H568" s="436"/>
      <c r="I568" s="358"/>
      <c r="J568" s="358"/>
      <c r="K568" s="362"/>
      <c r="L568" s="431"/>
      <c r="M568" s="358"/>
      <c r="N568" s="362"/>
      <c r="O568"/>
      <c r="P568" s="352"/>
      <c r="Q568" s="352"/>
      <c r="R568" s="352"/>
    </row>
    <row r="569" spans="2:18" s="347" customFormat="1" ht="35.1" customHeight="1" x14ac:dyDescent="0.25">
      <c r="B569" s="363"/>
      <c r="C569" s="440"/>
      <c r="D569" s="436"/>
      <c r="E569" s="461" t="e">
        <f>VLOOKUP(D569,PAÍSES!$A$2:$C$200,3,FALSE)</f>
        <v>#N/A</v>
      </c>
      <c r="F569" s="432"/>
      <c r="G569" s="364"/>
      <c r="H569" s="436"/>
      <c r="I569" s="358"/>
      <c r="J569" s="358"/>
      <c r="K569" s="362"/>
      <c r="L569" s="431"/>
      <c r="M569" s="358"/>
      <c r="N569" s="362"/>
      <c r="O569"/>
      <c r="P569" s="352"/>
      <c r="Q569" s="352"/>
      <c r="R569" s="352"/>
    </row>
    <row r="570" spans="2:18" s="347" customFormat="1" ht="35.1" customHeight="1" x14ac:dyDescent="0.25">
      <c r="B570" s="363"/>
      <c r="C570" s="440"/>
      <c r="D570" s="436"/>
      <c r="E570" s="461" t="e">
        <f>VLOOKUP(D570,PAÍSES!$A$2:$C$200,3,FALSE)</f>
        <v>#N/A</v>
      </c>
      <c r="F570" s="432"/>
      <c r="G570" s="364"/>
      <c r="H570" s="436"/>
      <c r="I570" s="358"/>
      <c r="J570" s="358"/>
      <c r="K570" s="362"/>
      <c r="L570" s="431"/>
      <c r="M570" s="358"/>
      <c r="N570" s="362"/>
      <c r="O570"/>
      <c r="P570" s="352"/>
      <c r="Q570" s="352"/>
      <c r="R570" s="352"/>
    </row>
    <row r="571" spans="2:18" s="347" customFormat="1" ht="35.1" customHeight="1" x14ac:dyDescent="0.25">
      <c r="B571" s="363"/>
      <c r="C571" s="440"/>
      <c r="D571" s="436"/>
      <c r="E571" s="461" t="e">
        <f>VLOOKUP(D571,PAÍSES!$A$2:$C$200,3,FALSE)</f>
        <v>#N/A</v>
      </c>
      <c r="F571" s="432"/>
      <c r="G571" s="364"/>
      <c r="H571" s="436"/>
      <c r="I571" s="358"/>
      <c r="J571" s="358"/>
      <c r="K571" s="362"/>
      <c r="L571" s="431"/>
      <c r="M571" s="358"/>
      <c r="N571" s="362"/>
      <c r="O571"/>
      <c r="P571" s="352"/>
      <c r="Q571" s="352"/>
      <c r="R571" s="352"/>
    </row>
    <row r="572" spans="2:18" s="347" customFormat="1" ht="35.1" customHeight="1" x14ac:dyDescent="0.25">
      <c r="B572" s="363"/>
      <c r="C572" s="440"/>
      <c r="D572" s="436"/>
      <c r="E572" s="461" t="e">
        <f>VLOOKUP(D572,PAÍSES!$A$2:$C$200,3,FALSE)</f>
        <v>#N/A</v>
      </c>
      <c r="F572" s="432"/>
      <c r="G572" s="364"/>
      <c r="H572" s="436"/>
      <c r="I572" s="358"/>
      <c r="J572" s="358"/>
      <c r="K572" s="362"/>
      <c r="L572" s="431"/>
      <c r="M572" s="358"/>
      <c r="N572" s="362"/>
      <c r="O572"/>
      <c r="P572" s="352"/>
      <c r="Q572" s="352"/>
      <c r="R572" s="352"/>
    </row>
    <row r="573" spans="2:18" s="347" customFormat="1" ht="35.1" customHeight="1" x14ac:dyDescent="0.25">
      <c r="B573" s="363"/>
      <c r="C573" s="440"/>
      <c r="D573" s="436"/>
      <c r="E573" s="461" t="e">
        <f>VLOOKUP(D573,PAÍSES!$A$2:$C$200,3,FALSE)</f>
        <v>#N/A</v>
      </c>
      <c r="F573" s="432"/>
      <c r="G573" s="364"/>
      <c r="H573" s="436"/>
      <c r="I573" s="358"/>
      <c r="J573" s="358"/>
      <c r="K573" s="362"/>
      <c r="L573" s="431"/>
      <c r="M573" s="358"/>
      <c r="N573" s="362"/>
      <c r="O573"/>
      <c r="P573" s="352"/>
      <c r="Q573" s="352"/>
      <c r="R573" s="352"/>
    </row>
    <row r="574" spans="2:18" s="347" customFormat="1" ht="35.1" customHeight="1" x14ac:dyDescent="0.25">
      <c r="B574" s="363"/>
      <c r="C574" s="440"/>
      <c r="D574" s="436"/>
      <c r="E574" s="461" t="e">
        <f>VLOOKUP(D574,PAÍSES!$A$2:$C$200,3,FALSE)</f>
        <v>#N/A</v>
      </c>
      <c r="F574" s="432"/>
      <c r="G574" s="364"/>
      <c r="H574" s="436"/>
      <c r="I574" s="358"/>
      <c r="J574" s="358"/>
      <c r="K574" s="362"/>
      <c r="L574" s="431"/>
      <c r="M574" s="358"/>
      <c r="N574" s="362"/>
      <c r="O574"/>
      <c r="P574" s="352"/>
      <c r="Q574" s="352"/>
      <c r="R574" s="352"/>
    </row>
    <row r="575" spans="2:18" s="347" customFormat="1" ht="35.1" customHeight="1" x14ac:dyDescent="0.25">
      <c r="B575" s="363"/>
      <c r="C575" s="440"/>
      <c r="D575" s="436"/>
      <c r="E575" s="461" t="e">
        <f>VLOOKUP(D575,PAÍSES!$A$2:$C$200,3,FALSE)</f>
        <v>#N/A</v>
      </c>
      <c r="F575" s="432"/>
      <c r="G575" s="364"/>
      <c r="H575" s="436"/>
      <c r="I575" s="358"/>
      <c r="J575" s="358"/>
      <c r="K575" s="362"/>
      <c r="L575" s="431"/>
      <c r="M575" s="358"/>
      <c r="N575" s="362"/>
      <c r="O575"/>
      <c r="P575" s="352"/>
      <c r="Q575" s="352"/>
      <c r="R575" s="352"/>
    </row>
    <row r="576" spans="2:18" s="347" customFormat="1" ht="35.1" customHeight="1" x14ac:dyDescent="0.25">
      <c r="B576" s="363"/>
      <c r="C576" s="440"/>
      <c r="D576" s="436"/>
      <c r="E576" s="461" t="e">
        <f>VLOOKUP(D576,PAÍSES!$A$2:$C$200,3,FALSE)</f>
        <v>#N/A</v>
      </c>
      <c r="F576" s="432"/>
      <c r="G576" s="364"/>
      <c r="H576" s="436"/>
      <c r="I576" s="358"/>
      <c r="J576" s="358"/>
      <c r="K576" s="362"/>
      <c r="L576" s="431"/>
      <c r="M576" s="358"/>
      <c r="N576" s="362"/>
      <c r="O576"/>
      <c r="P576" s="352"/>
      <c r="Q576" s="352"/>
      <c r="R576" s="352"/>
    </row>
    <row r="577" spans="2:18" s="347" customFormat="1" ht="35.1" customHeight="1" x14ac:dyDescent="0.25">
      <c r="B577" s="363"/>
      <c r="C577" s="440"/>
      <c r="D577" s="436"/>
      <c r="E577" s="461" t="e">
        <f>VLOOKUP(D577,PAÍSES!$A$2:$C$200,3,FALSE)</f>
        <v>#N/A</v>
      </c>
      <c r="F577" s="432"/>
      <c r="G577" s="364"/>
      <c r="H577" s="436"/>
      <c r="I577" s="358"/>
      <c r="J577" s="358"/>
      <c r="K577" s="362"/>
      <c r="L577" s="431"/>
      <c r="M577" s="358"/>
      <c r="N577" s="362"/>
      <c r="O577"/>
      <c r="P577" s="352"/>
      <c r="Q577" s="352"/>
      <c r="R577" s="352"/>
    </row>
    <row r="578" spans="2:18" s="347" customFormat="1" ht="35.1" customHeight="1" x14ac:dyDescent="0.25">
      <c r="B578" s="363"/>
      <c r="C578" s="440"/>
      <c r="D578" s="436"/>
      <c r="E578" s="461" t="e">
        <f>VLOOKUP(D578,PAÍSES!$A$2:$C$200,3,FALSE)</f>
        <v>#N/A</v>
      </c>
      <c r="F578" s="432"/>
      <c r="G578" s="364"/>
      <c r="H578" s="436"/>
      <c r="I578" s="358"/>
      <c r="J578" s="358"/>
      <c r="K578" s="362"/>
      <c r="L578" s="431"/>
      <c r="M578" s="358"/>
      <c r="N578" s="362"/>
      <c r="O578"/>
      <c r="P578" s="352"/>
      <c r="Q578" s="352"/>
      <c r="R578" s="352"/>
    </row>
    <row r="579" spans="2:18" s="347" customFormat="1" ht="35.1" customHeight="1" x14ac:dyDescent="0.25">
      <c r="B579" s="363"/>
      <c r="C579" s="440"/>
      <c r="D579" s="436"/>
      <c r="E579" s="461" t="e">
        <f>VLOOKUP(D579,PAÍSES!$A$2:$C$200,3,FALSE)</f>
        <v>#N/A</v>
      </c>
      <c r="F579" s="432"/>
      <c r="G579" s="364"/>
      <c r="H579" s="436"/>
      <c r="I579" s="358"/>
      <c r="J579" s="358"/>
      <c r="K579" s="362"/>
      <c r="L579" s="431"/>
      <c r="M579" s="358"/>
      <c r="N579" s="362"/>
      <c r="O579"/>
      <c r="P579" s="352"/>
      <c r="Q579" s="352"/>
      <c r="R579" s="352"/>
    </row>
    <row r="580" spans="2:18" s="347" customFormat="1" ht="35.1" customHeight="1" x14ac:dyDescent="0.25">
      <c r="B580" s="363"/>
      <c r="C580" s="440"/>
      <c r="D580" s="436"/>
      <c r="E580" s="461" t="e">
        <f>VLOOKUP(D580,PAÍSES!$A$2:$C$200,3,FALSE)</f>
        <v>#N/A</v>
      </c>
      <c r="F580" s="432"/>
      <c r="G580" s="364"/>
      <c r="H580" s="436"/>
      <c r="I580" s="358"/>
      <c r="J580" s="358"/>
      <c r="K580" s="362"/>
      <c r="L580" s="431"/>
      <c r="M580" s="358"/>
      <c r="N580" s="362"/>
      <c r="O580"/>
      <c r="P580" s="352"/>
      <c r="Q580" s="352"/>
      <c r="R580" s="352"/>
    </row>
    <row r="581" spans="2:18" s="347" customFormat="1" ht="35.1" customHeight="1" x14ac:dyDescent="0.25">
      <c r="B581" s="363"/>
      <c r="C581" s="440"/>
      <c r="D581" s="436"/>
      <c r="E581" s="461" t="e">
        <f>VLOOKUP(D581,PAÍSES!$A$2:$C$200,3,FALSE)</f>
        <v>#N/A</v>
      </c>
      <c r="F581" s="432"/>
      <c r="G581" s="364"/>
      <c r="H581" s="436"/>
      <c r="I581" s="358"/>
      <c r="J581" s="358"/>
      <c r="K581" s="362"/>
      <c r="L581" s="431"/>
      <c r="M581" s="358"/>
      <c r="N581" s="362"/>
      <c r="O581"/>
      <c r="P581" s="352"/>
      <c r="Q581" s="352"/>
      <c r="R581" s="352"/>
    </row>
    <row r="582" spans="2:18" s="347" customFormat="1" ht="35.1" customHeight="1" x14ac:dyDescent="0.25">
      <c r="B582" s="363"/>
      <c r="C582" s="440"/>
      <c r="D582" s="436"/>
      <c r="E582" s="461" t="e">
        <f>VLOOKUP(D582,PAÍSES!$A$2:$C$200,3,FALSE)</f>
        <v>#N/A</v>
      </c>
      <c r="F582" s="432"/>
      <c r="G582" s="364"/>
      <c r="H582" s="436"/>
      <c r="I582" s="358"/>
      <c r="J582" s="358"/>
      <c r="K582" s="362"/>
      <c r="L582" s="431"/>
      <c r="M582" s="358"/>
      <c r="N582" s="362"/>
      <c r="O582"/>
      <c r="P582" s="352"/>
      <c r="Q582" s="352"/>
      <c r="R582" s="352"/>
    </row>
    <row r="583" spans="2:18" s="347" customFormat="1" ht="35.1" customHeight="1" x14ac:dyDescent="0.25">
      <c r="B583" s="363"/>
      <c r="C583" s="440"/>
      <c r="D583" s="436"/>
      <c r="E583" s="461" t="e">
        <f>VLOOKUP(D583,PAÍSES!$A$2:$C$200,3,FALSE)</f>
        <v>#N/A</v>
      </c>
      <c r="F583" s="432"/>
      <c r="G583" s="364"/>
      <c r="H583" s="436"/>
      <c r="I583" s="358"/>
      <c r="J583" s="358"/>
      <c r="K583" s="362"/>
      <c r="L583" s="431"/>
      <c r="M583" s="358"/>
      <c r="N583" s="362"/>
      <c r="O583"/>
      <c r="P583" s="352"/>
      <c r="Q583" s="352"/>
      <c r="R583" s="352"/>
    </row>
    <row r="584" spans="2:18" s="347" customFormat="1" ht="35.1" customHeight="1" x14ac:dyDescent="0.25">
      <c r="B584" s="363"/>
      <c r="C584" s="440"/>
      <c r="D584" s="436"/>
      <c r="E584" s="461" t="e">
        <f>VLOOKUP(D584,PAÍSES!$A$2:$C$200,3,FALSE)</f>
        <v>#N/A</v>
      </c>
      <c r="F584" s="432"/>
      <c r="G584" s="364"/>
      <c r="H584" s="436"/>
      <c r="I584" s="358"/>
      <c r="J584" s="358"/>
      <c r="K584" s="362"/>
      <c r="L584" s="431"/>
      <c r="M584" s="358"/>
      <c r="N584" s="362"/>
      <c r="O584"/>
      <c r="P584" s="352"/>
      <c r="Q584" s="352"/>
      <c r="R584" s="352"/>
    </row>
    <row r="585" spans="2:18" s="347" customFormat="1" ht="35.1" customHeight="1" x14ac:dyDescent="0.25">
      <c r="B585" s="363"/>
      <c r="C585" s="440"/>
      <c r="D585" s="436"/>
      <c r="E585" s="461" t="e">
        <f>VLOOKUP(D585,PAÍSES!$A$2:$C$200,3,FALSE)</f>
        <v>#N/A</v>
      </c>
      <c r="F585" s="432"/>
      <c r="G585" s="364"/>
      <c r="H585" s="436"/>
      <c r="I585" s="358"/>
      <c r="J585" s="358"/>
      <c r="K585" s="362"/>
      <c r="L585" s="431"/>
      <c r="M585" s="358"/>
      <c r="N585" s="362"/>
      <c r="O585"/>
      <c r="P585" s="352"/>
      <c r="Q585" s="352"/>
      <c r="R585" s="352"/>
    </row>
    <row r="586" spans="2:18" s="347" customFormat="1" ht="35.1" customHeight="1" x14ac:dyDescent="0.25">
      <c r="B586" s="363"/>
      <c r="C586" s="440"/>
      <c r="D586" s="436"/>
      <c r="E586" s="461" t="e">
        <f>VLOOKUP(D586,PAÍSES!$A$2:$C$200,3,FALSE)</f>
        <v>#N/A</v>
      </c>
      <c r="F586" s="432"/>
      <c r="G586" s="364"/>
      <c r="H586" s="436"/>
      <c r="I586" s="358"/>
      <c r="J586" s="358"/>
      <c r="K586" s="362"/>
      <c r="L586" s="431"/>
      <c r="M586" s="358"/>
      <c r="N586" s="362"/>
      <c r="O586"/>
      <c r="P586" s="352"/>
      <c r="Q586" s="352"/>
      <c r="R586" s="352"/>
    </row>
    <row r="587" spans="2:18" s="347" customFormat="1" ht="35.1" customHeight="1" x14ac:dyDescent="0.25">
      <c r="B587" s="363"/>
      <c r="C587" s="440"/>
      <c r="D587" s="436"/>
      <c r="E587" s="461" t="e">
        <f>VLOOKUP(D587,PAÍSES!$A$2:$C$200,3,FALSE)</f>
        <v>#N/A</v>
      </c>
      <c r="F587" s="432"/>
      <c r="G587" s="364"/>
      <c r="H587" s="436"/>
      <c r="I587" s="358"/>
      <c r="J587" s="358"/>
      <c r="K587" s="362"/>
      <c r="L587" s="431"/>
      <c r="M587" s="358"/>
      <c r="N587" s="362"/>
      <c r="O587"/>
      <c r="P587" s="352"/>
      <c r="Q587" s="352"/>
      <c r="R587" s="352"/>
    </row>
    <row r="588" spans="2:18" s="347" customFormat="1" ht="35.1" customHeight="1" x14ac:dyDescent="0.25">
      <c r="B588" s="363"/>
      <c r="C588" s="440"/>
      <c r="D588" s="436"/>
      <c r="E588" s="461" t="e">
        <f>VLOOKUP(D588,PAÍSES!$A$2:$C$200,3,FALSE)</f>
        <v>#N/A</v>
      </c>
      <c r="F588" s="432"/>
      <c r="G588" s="364"/>
      <c r="H588" s="436"/>
      <c r="I588" s="358"/>
      <c r="J588" s="358"/>
      <c r="K588" s="362"/>
      <c r="L588" s="431"/>
      <c r="M588" s="358"/>
      <c r="N588" s="362"/>
      <c r="O588"/>
      <c r="P588" s="352"/>
      <c r="Q588" s="352"/>
      <c r="R588" s="352"/>
    </row>
    <row r="589" spans="2:18" s="347" customFormat="1" ht="35.1" customHeight="1" x14ac:dyDescent="0.25">
      <c r="B589" s="363"/>
      <c r="C589" s="440"/>
      <c r="D589" s="436"/>
      <c r="E589" s="461" t="e">
        <f>VLOOKUP(D589,PAÍSES!$A$2:$C$200,3,FALSE)</f>
        <v>#N/A</v>
      </c>
      <c r="F589" s="432"/>
      <c r="G589" s="364"/>
      <c r="H589" s="436"/>
      <c r="I589" s="358"/>
      <c r="J589" s="358"/>
      <c r="K589" s="362"/>
      <c r="L589" s="431"/>
      <c r="M589" s="358"/>
      <c r="N589" s="362"/>
      <c r="O589"/>
      <c r="P589" s="352"/>
      <c r="Q589" s="352"/>
      <c r="R589" s="352"/>
    </row>
    <row r="590" spans="2:18" s="347" customFormat="1" ht="35.1" customHeight="1" x14ac:dyDescent="0.25">
      <c r="B590" s="363"/>
      <c r="C590" s="440"/>
      <c r="D590" s="436"/>
      <c r="E590" s="461" t="e">
        <f>VLOOKUP(D590,PAÍSES!$A$2:$C$200,3,FALSE)</f>
        <v>#N/A</v>
      </c>
      <c r="F590" s="432"/>
      <c r="G590" s="364"/>
      <c r="H590" s="436"/>
      <c r="I590" s="358"/>
      <c r="J590" s="358"/>
      <c r="K590" s="362"/>
      <c r="L590" s="431"/>
      <c r="M590" s="358"/>
      <c r="N590" s="362"/>
      <c r="O590"/>
      <c r="P590" s="352"/>
      <c r="Q590" s="352"/>
      <c r="R590" s="352"/>
    </row>
    <row r="591" spans="2:18" s="347" customFormat="1" ht="35.1" customHeight="1" x14ac:dyDescent="0.25">
      <c r="B591" s="363"/>
      <c r="C591" s="440"/>
      <c r="D591" s="436"/>
      <c r="E591" s="461" t="e">
        <f>VLOOKUP(D591,PAÍSES!$A$2:$C$200,3,FALSE)</f>
        <v>#N/A</v>
      </c>
      <c r="F591" s="432"/>
      <c r="G591" s="364"/>
      <c r="H591" s="436"/>
      <c r="I591" s="358"/>
      <c r="J591" s="358"/>
      <c r="K591" s="362"/>
      <c r="L591" s="431"/>
      <c r="M591" s="358"/>
      <c r="N591" s="362"/>
      <c r="O591"/>
      <c r="P591" s="352"/>
      <c r="Q591" s="352"/>
      <c r="R591" s="352"/>
    </row>
    <row r="592" spans="2:18" s="347" customFormat="1" ht="35.1" customHeight="1" x14ac:dyDescent="0.25">
      <c r="B592" s="363"/>
      <c r="C592" s="440"/>
      <c r="D592" s="436"/>
      <c r="E592" s="461" t="e">
        <f>VLOOKUP(D592,PAÍSES!$A$2:$C$200,3,FALSE)</f>
        <v>#N/A</v>
      </c>
      <c r="F592" s="432"/>
      <c r="G592" s="364"/>
      <c r="H592" s="436"/>
      <c r="I592" s="358"/>
      <c r="J592" s="358"/>
      <c r="K592" s="362"/>
      <c r="L592" s="431"/>
      <c r="M592" s="358"/>
      <c r="N592" s="362"/>
      <c r="O592"/>
      <c r="P592" s="352"/>
      <c r="Q592" s="352"/>
      <c r="R592" s="352"/>
    </row>
    <row r="593" spans="2:18" s="347" customFormat="1" ht="35.1" customHeight="1" x14ac:dyDescent="0.25">
      <c r="B593" s="363"/>
      <c r="C593" s="440"/>
      <c r="D593" s="436"/>
      <c r="E593" s="461" t="e">
        <f>VLOOKUP(D593,PAÍSES!$A$2:$C$200,3,FALSE)</f>
        <v>#N/A</v>
      </c>
      <c r="F593" s="432"/>
      <c r="G593" s="364"/>
      <c r="H593" s="436"/>
      <c r="I593" s="358"/>
      <c r="J593" s="358"/>
      <c r="K593" s="362"/>
      <c r="L593" s="431"/>
      <c r="M593" s="358"/>
      <c r="N593" s="362"/>
      <c r="O593"/>
      <c r="P593" s="352"/>
      <c r="Q593" s="352"/>
      <c r="R593" s="352"/>
    </row>
    <row r="594" spans="2:18" s="347" customFormat="1" ht="35.1" customHeight="1" x14ac:dyDescent="0.25">
      <c r="B594" s="363"/>
      <c r="C594" s="440"/>
      <c r="D594" s="436"/>
      <c r="E594" s="461" t="e">
        <f>VLOOKUP(D594,PAÍSES!$A$2:$C$200,3,FALSE)</f>
        <v>#N/A</v>
      </c>
      <c r="F594" s="432"/>
      <c r="G594" s="364"/>
      <c r="H594" s="436"/>
      <c r="I594" s="358"/>
      <c r="J594" s="358"/>
      <c r="K594" s="362"/>
      <c r="L594" s="431"/>
      <c r="M594" s="358"/>
      <c r="N594" s="362"/>
      <c r="O594"/>
      <c r="P594" s="352"/>
      <c r="Q594" s="352"/>
      <c r="R594" s="352"/>
    </row>
    <row r="595" spans="2:18" s="347" customFormat="1" ht="35.1" customHeight="1" x14ac:dyDescent="0.25">
      <c r="B595" s="363"/>
      <c r="C595" s="440"/>
      <c r="D595" s="436"/>
      <c r="E595" s="461" t="e">
        <f>VLOOKUP(D595,PAÍSES!$A$2:$C$200,3,FALSE)</f>
        <v>#N/A</v>
      </c>
      <c r="F595" s="432"/>
      <c r="G595" s="364"/>
      <c r="H595" s="436"/>
      <c r="I595" s="358"/>
      <c r="J595" s="358"/>
      <c r="K595" s="362"/>
      <c r="L595" s="431"/>
      <c r="M595" s="358"/>
      <c r="N595" s="362"/>
      <c r="O595"/>
      <c r="P595" s="352"/>
      <c r="Q595" s="352"/>
      <c r="R595" s="352"/>
    </row>
    <row r="596" spans="2:18" s="347" customFormat="1" ht="35.1" customHeight="1" x14ac:dyDescent="0.25">
      <c r="B596" s="363"/>
      <c r="C596" s="440"/>
      <c r="D596" s="436"/>
      <c r="E596" s="461" t="e">
        <f>VLOOKUP(D596,PAÍSES!$A$2:$C$200,3,FALSE)</f>
        <v>#N/A</v>
      </c>
      <c r="F596" s="432"/>
      <c r="G596" s="364"/>
      <c r="H596" s="436"/>
      <c r="I596" s="358"/>
      <c r="J596" s="358"/>
      <c r="K596" s="362"/>
      <c r="L596" s="431"/>
      <c r="M596" s="358"/>
      <c r="N596" s="362"/>
      <c r="O596"/>
      <c r="P596" s="352"/>
      <c r="Q596" s="352"/>
      <c r="R596" s="352"/>
    </row>
    <row r="597" spans="2:18" s="347" customFormat="1" ht="35.1" customHeight="1" x14ac:dyDescent="0.25">
      <c r="B597" s="363"/>
      <c r="C597" s="440"/>
      <c r="D597" s="436"/>
      <c r="E597" s="461" t="e">
        <f>VLOOKUP(D597,PAÍSES!$A$2:$C$200,3,FALSE)</f>
        <v>#N/A</v>
      </c>
      <c r="F597" s="432"/>
      <c r="G597" s="364"/>
      <c r="H597" s="436"/>
      <c r="I597" s="358"/>
      <c r="J597" s="358"/>
      <c r="K597" s="362"/>
      <c r="L597" s="431"/>
      <c r="M597" s="358"/>
      <c r="N597" s="362"/>
      <c r="O597"/>
      <c r="P597" s="352"/>
      <c r="Q597" s="352"/>
      <c r="R597" s="352"/>
    </row>
    <row r="598" spans="2:18" s="347" customFormat="1" ht="35.1" customHeight="1" x14ac:dyDescent="0.25">
      <c r="B598" s="363"/>
      <c r="C598" s="440"/>
      <c r="D598" s="436"/>
      <c r="E598" s="461" t="e">
        <f>VLOOKUP(D598,PAÍSES!$A$2:$C$200,3,FALSE)</f>
        <v>#N/A</v>
      </c>
      <c r="F598" s="432"/>
      <c r="G598" s="364"/>
      <c r="H598" s="436"/>
      <c r="I598" s="358"/>
      <c r="J598" s="358"/>
      <c r="K598" s="362"/>
      <c r="L598" s="431"/>
      <c r="M598" s="358"/>
      <c r="N598" s="362"/>
      <c r="O598"/>
      <c r="P598" s="352"/>
      <c r="Q598" s="352"/>
      <c r="R598" s="352"/>
    </row>
    <row r="599" spans="2:18" s="347" customFormat="1" ht="35.1" customHeight="1" x14ac:dyDescent="0.25">
      <c r="B599" s="363"/>
      <c r="C599" s="440"/>
      <c r="D599" s="436"/>
      <c r="E599" s="461" t="e">
        <f>VLOOKUP(D599,PAÍSES!$A$2:$C$200,3,FALSE)</f>
        <v>#N/A</v>
      </c>
      <c r="F599" s="432"/>
      <c r="G599" s="364"/>
      <c r="H599" s="436"/>
      <c r="I599" s="358"/>
      <c r="J599" s="358"/>
      <c r="K599" s="362"/>
      <c r="L599" s="431"/>
      <c r="M599" s="358"/>
      <c r="N599" s="362"/>
      <c r="O599"/>
      <c r="P599" s="352"/>
      <c r="Q599" s="352"/>
      <c r="R599" s="352"/>
    </row>
    <row r="600" spans="2:18" s="347" customFormat="1" ht="35.1" customHeight="1" x14ac:dyDescent="0.25">
      <c r="B600" s="363"/>
      <c r="C600" s="440"/>
      <c r="D600" s="436"/>
      <c r="E600" s="461" t="e">
        <f>VLOOKUP(D600,PAÍSES!$A$2:$C$200,3,FALSE)</f>
        <v>#N/A</v>
      </c>
      <c r="F600" s="432"/>
      <c r="G600" s="364"/>
      <c r="H600" s="436"/>
      <c r="I600" s="358"/>
      <c r="J600" s="358"/>
      <c r="K600" s="362"/>
      <c r="L600" s="431"/>
      <c r="M600" s="358"/>
      <c r="N600" s="362"/>
      <c r="O600"/>
      <c r="P600" s="352"/>
      <c r="Q600" s="352"/>
      <c r="R600" s="352"/>
    </row>
    <row r="601" spans="2:18" s="347" customFormat="1" ht="35.1" customHeight="1" x14ac:dyDescent="0.25">
      <c r="B601" s="363"/>
      <c r="C601" s="440"/>
      <c r="D601" s="436"/>
      <c r="E601" s="461" t="e">
        <f>VLOOKUP(D601,PAÍSES!$A$2:$C$200,3,FALSE)</f>
        <v>#N/A</v>
      </c>
      <c r="F601" s="432"/>
      <c r="G601" s="364"/>
      <c r="H601" s="436"/>
      <c r="I601" s="358"/>
      <c r="J601" s="358"/>
      <c r="K601" s="362"/>
      <c r="L601" s="431"/>
      <c r="M601" s="358"/>
      <c r="N601" s="362"/>
      <c r="O601"/>
      <c r="P601" s="352"/>
      <c r="Q601" s="352"/>
      <c r="R601" s="352"/>
    </row>
    <row r="602" spans="2:18" s="347" customFormat="1" ht="35.1" customHeight="1" x14ac:dyDescent="0.25">
      <c r="B602" s="363"/>
      <c r="C602" s="440"/>
      <c r="D602" s="436"/>
      <c r="E602" s="461" t="e">
        <f>VLOOKUP(D602,PAÍSES!$A$2:$C$200,3,FALSE)</f>
        <v>#N/A</v>
      </c>
      <c r="F602" s="432"/>
      <c r="G602" s="364"/>
      <c r="H602" s="436"/>
      <c r="I602" s="358"/>
      <c r="J602" s="358"/>
      <c r="K602" s="362"/>
      <c r="L602" s="431"/>
      <c r="M602" s="358"/>
      <c r="N602" s="362"/>
      <c r="O602"/>
      <c r="P602" s="352"/>
      <c r="Q602" s="352"/>
      <c r="R602" s="352"/>
    </row>
    <row r="603" spans="2:18" s="347" customFormat="1" ht="35.1" customHeight="1" x14ac:dyDescent="0.25">
      <c r="B603" s="363"/>
      <c r="C603" s="440"/>
      <c r="D603" s="436"/>
      <c r="E603" s="461" t="e">
        <f>VLOOKUP(D603,PAÍSES!$A$2:$C$200,3,FALSE)</f>
        <v>#N/A</v>
      </c>
      <c r="F603" s="432"/>
      <c r="G603" s="364"/>
      <c r="H603" s="436"/>
      <c r="I603" s="358"/>
      <c r="J603" s="358"/>
      <c r="K603" s="362"/>
      <c r="L603" s="431"/>
      <c r="M603" s="358"/>
      <c r="N603" s="362"/>
      <c r="O603"/>
      <c r="P603" s="352"/>
      <c r="Q603" s="352"/>
      <c r="R603" s="352"/>
    </row>
    <row r="604" spans="2:18" s="347" customFormat="1" ht="35.1" customHeight="1" x14ac:dyDescent="0.25">
      <c r="B604" s="363"/>
      <c r="C604" s="440"/>
      <c r="D604" s="436"/>
      <c r="E604" s="461" t="e">
        <f>VLOOKUP(D604,PAÍSES!$A$2:$C$200,3,FALSE)</f>
        <v>#N/A</v>
      </c>
      <c r="F604" s="432"/>
      <c r="G604" s="364"/>
      <c r="H604" s="436"/>
      <c r="I604" s="358"/>
      <c r="J604" s="358"/>
      <c r="K604" s="362"/>
      <c r="L604" s="431"/>
      <c r="M604" s="358"/>
      <c r="N604" s="362"/>
      <c r="O604"/>
      <c r="P604" s="352"/>
      <c r="Q604" s="352"/>
      <c r="R604" s="352"/>
    </row>
    <row r="605" spans="2:18" s="347" customFormat="1" ht="35.1" customHeight="1" x14ac:dyDescent="0.25">
      <c r="B605" s="363"/>
      <c r="C605" s="440"/>
      <c r="D605" s="436"/>
      <c r="E605" s="461" t="e">
        <f>VLOOKUP(D605,PAÍSES!$A$2:$C$200,3,FALSE)</f>
        <v>#N/A</v>
      </c>
      <c r="F605" s="432"/>
      <c r="G605" s="364"/>
      <c r="H605" s="436"/>
      <c r="I605" s="358"/>
      <c r="J605" s="358"/>
      <c r="K605" s="362"/>
      <c r="L605" s="431"/>
      <c r="M605" s="358"/>
      <c r="N605" s="362"/>
      <c r="O605"/>
      <c r="P605" s="352"/>
      <c r="Q605" s="352"/>
      <c r="R605" s="352"/>
    </row>
    <row r="606" spans="2:18" s="347" customFormat="1" ht="35.1" customHeight="1" x14ac:dyDescent="0.25">
      <c r="B606" s="363"/>
      <c r="C606" s="440"/>
      <c r="D606" s="436"/>
      <c r="E606" s="461" t="e">
        <f>VLOOKUP(D606,PAÍSES!$A$2:$C$200,3,FALSE)</f>
        <v>#N/A</v>
      </c>
      <c r="F606" s="432"/>
      <c r="G606" s="364"/>
      <c r="H606" s="436"/>
      <c r="I606" s="358"/>
      <c r="J606" s="358"/>
      <c r="K606" s="362"/>
      <c r="L606" s="431"/>
      <c r="M606" s="358"/>
      <c r="N606" s="362"/>
      <c r="O606"/>
      <c r="P606" s="352"/>
      <c r="Q606" s="352"/>
      <c r="R606" s="352"/>
    </row>
    <row r="607" spans="2:18" s="347" customFormat="1" ht="35.1" customHeight="1" x14ac:dyDescent="0.25">
      <c r="B607" s="363"/>
      <c r="C607" s="440"/>
      <c r="D607" s="436"/>
      <c r="E607" s="461" t="e">
        <f>VLOOKUP(D607,PAÍSES!$A$2:$C$200,3,FALSE)</f>
        <v>#N/A</v>
      </c>
      <c r="F607" s="432"/>
      <c r="G607" s="364"/>
      <c r="H607" s="436"/>
      <c r="I607" s="358"/>
      <c r="J607" s="358"/>
      <c r="K607" s="362"/>
      <c r="L607" s="431"/>
      <c r="M607" s="358"/>
      <c r="N607" s="362"/>
      <c r="O607"/>
      <c r="P607" s="352"/>
      <c r="Q607" s="352"/>
      <c r="R607" s="352"/>
    </row>
    <row r="608" spans="2:18" s="347" customFormat="1" ht="35.1" customHeight="1" x14ac:dyDescent="0.25">
      <c r="B608" s="363"/>
      <c r="C608" s="440"/>
      <c r="D608" s="436"/>
      <c r="E608" s="461" t="e">
        <f>VLOOKUP(D608,PAÍSES!$A$2:$C$200,3,FALSE)</f>
        <v>#N/A</v>
      </c>
      <c r="F608" s="432"/>
      <c r="G608" s="364"/>
      <c r="H608" s="436"/>
      <c r="I608" s="358"/>
      <c r="J608" s="358"/>
      <c r="K608" s="362"/>
      <c r="L608" s="431"/>
      <c r="M608" s="358"/>
      <c r="N608" s="362"/>
      <c r="O608"/>
      <c r="P608" s="352"/>
      <c r="Q608" s="352"/>
      <c r="R608" s="352"/>
    </row>
    <row r="609" spans="2:18" s="347" customFormat="1" ht="35.1" customHeight="1" x14ac:dyDescent="0.25">
      <c r="B609" s="363"/>
      <c r="C609" s="440"/>
      <c r="D609" s="436"/>
      <c r="E609" s="461" t="e">
        <f>VLOOKUP(D609,PAÍSES!$A$2:$C$200,3,FALSE)</f>
        <v>#N/A</v>
      </c>
      <c r="F609" s="432"/>
      <c r="G609" s="364"/>
      <c r="H609" s="436"/>
      <c r="I609" s="358"/>
      <c r="J609" s="358"/>
      <c r="K609" s="362"/>
      <c r="L609" s="431"/>
      <c r="M609" s="358"/>
      <c r="N609" s="362"/>
      <c r="O609"/>
      <c r="P609" s="352"/>
      <c r="Q609" s="352"/>
      <c r="R609" s="352"/>
    </row>
    <row r="610" spans="2:18" s="347" customFormat="1" ht="35.1" customHeight="1" x14ac:dyDescent="0.25">
      <c r="B610" s="363"/>
      <c r="C610" s="440"/>
      <c r="D610" s="436"/>
      <c r="E610" s="461" t="e">
        <f>VLOOKUP(D610,PAÍSES!$A$2:$C$200,3,FALSE)</f>
        <v>#N/A</v>
      </c>
      <c r="F610" s="432"/>
      <c r="G610" s="364"/>
      <c r="H610" s="436"/>
      <c r="I610" s="358"/>
      <c r="J610" s="358"/>
      <c r="K610" s="362"/>
      <c r="L610" s="431"/>
      <c r="M610" s="358"/>
      <c r="N610" s="362"/>
      <c r="O610"/>
      <c r="P610" s="352"/>
      <c r="Q610" s="352"/>
      <c r="R610" s="352"/>
    </row>
    <row r="611" spans="2:18" s="347" customFormat="1" ht="35.1" customHeight="1" x14ac:dyDescent="0.25">
      <c r="B611" s="363"/>
      <c r="C611" s="440"/>
      <c r="D611" s="436"/>
      <c r="E611" s="461" t="e">
        <f>VLOOKUP(D611,PAÍSES!$A$2:$C$200,3,FALSE)</f>
        <v>#N/A</v>
      </c>
      <c r="F611" s="432"/>
      <c r="G611" s="364"/>
      <c r="H611" s="436"/>
      <c r="I611" s="358"/>
      <c r="J611" s="358"/>
      <c r="K611" s="362"/>
      <c r="L611" s="431"/>
      <c r="M611" s="358"/>
      <c r="N611" s="362"/>
      <c r="O611"/>
      <c r="P611" s="352"/>
      <c r="Q611" s="352"/>
      <c r="R611" s="352"/>
    </row>
    <row r="612" spans="2:18" s="347" customFormat="1" ht="35.1" customHeight="1" x14ac:dyDescent="0.25">
      <c r="B612" s="363"/>
      <c r="C612" s="440"/>
      <c r="D612" s="436"/>
      <c r="E612" s="461" t="e">
        <f>VLOOKUP(D612,PAÍSES!$A$2:$C$200,3,FALSE)</f>
        <v>#N/A</v>
      </c>
      <c r="F612" s="432"/>
      <c r="G612" s="364"/>
      <c r="H612" s="436"/>
      <c r="I612" s="358"/>
      <c r="J612" s="358"/>
      <c r="K612" s="362"/>
      <c r="L612" s="431"/>
      <c r="M612" s="358"/>
      <c r="N612" s="362"/>
      <c r="O612"/>
      <c r="P612" s="352"/>
      <c r="Q612" s="352"/>
      <c r="R612" s="352"/>
    </row>
    <row r="613" spans="2:18" s="347" customFormat="1" ht="35.1" customHeight="1" x14ac:dyDescent="0.25">
      <c r="B613" s="363"/>
      <c r="C613" s="440"/>
      <c r="D613" s="436"/>
      <c r="E613" s="461" t="e">
        <f>VLOOKUP(D613,PAÍSES!$A$2:$C$200,3,FALSE)</f>
        <v>#N/A</v>
      </c>
      <c r="F613" s="432"/>
      <c r="G613" s="364"/>
      <c r="H613" s="436"/>
      <c r="I613" s="358"/>
      <c r="J613" s="358"/>
      <c r="K613" s="362"/>
      <c r="L613" s="431"/>
      <c r="M613" s="358"/>
      <c r="N613" s="362"/>
      <c r="O613"/>
      <c r="P613" s="352"/>
      <c r="Q613" s="352"/>
      <c r="R613" s="352"/>
    </row>
    <row r="614" spans="2:18" s="347" customFormat="1" ht="35.1" customHeight="1" x14ac:dyDescent="0.25">
      <c r="B614" s="363"/>
      <c r="C614" s="440"/>
      <c r="D614" s="436"/>
      <c r="E614" s="461" t="e">
        <f>VLOOKUP(D614,PAÍSES!$A$2:$C$200,3,FALSE)</f>
        <v>#N/A</v>
      </c>
      <c r="F614" s="432"/>
      <c r="G614" s="364"/>
      <c r="H614" s="436"/>
      <c r="I614" s="358"/>
      <c r="J614" s="358"/>
      <c r="K614" s="362"/>
      <c r="L614" s="431"/>
      <c r="M614" s="358"/>
      <c r="N614" s="362"/>
      <c r="O614"/>
      <c r="P614" s="352"/>
      <c r="Q614" s="352"/>
      <c r="R614" s="352"/>
    </row>
    <row r="615" spans="2:18" s="347" customFormat="1" ht="35.1" customHeight="1" x14ac:dyDescent="0.25">
      <c r="B615" s="363"/>
      <c r="C615" s="440"/>
      <c r="D615" s="436"/>
      <c r="E615" s="461" t="e">
        <f>VLOOKUP(D615,PAÍSES!$A$2:$C$200,3,FALSE)</f>
        <v>#N/A</v>
      </c>
      <c r="F615" s="432"/>
      <c r="G615" s="364"/>
      <c r="H615" s="436"/>
      <c r="I615" s="358"/>
      <c r="J615" s="358"/>
      <c r="K615" s="362"/>
      <c r="L615" s="431"/>
      <c r="M615" s="358"/>
      <c r="N615" s="362"/>
      <c r="O615"/>
      <c r="P615" s="352"/>
      <c r="Q615" s="352"/>
      <c r="R615" s="352"/>
    </row>
    <row r="616" spans="2:18" s="347" customFormat="1" ht="35.1" customHeight="1" x14ac:dyDescent="0.25">
      <c r="B616" s="363"/>
      <c r="C616" s="440"/>
      <c r="D616" s="436"/>
      <c r="E616" s="461" t="e">
        <f>VLOOKUP(D616,PAÍSES!$A$2:$C$200,3,FALSE)</f>
        <v>#N/A</v>
      </c>
      <c r="F616" s="432"/>
      <c r="G616" s="364"/>
      <c r="H616" s="436"/>
      <c r="I616" s="358"/>
      <c r="J616" s="358"/>
      <c r="K616" s="362"/>
      <c r="L616" s="431"/>
      <c r="M616" s="358"/>
      <c r="N616" s="362"/>
      <c r="O616"/>
      <c r="P616" s="352"/>
      <c r="Q616" s="352"/>
      <c r="R616" s="352"/>
    </row>
    <row r="617" spans="2:18" s="347" customFormat="1" ht="35.1" customHeight="1" x14ac:dyDescent="0.25">
      <c r="B617" s="363"/>
      <c r="C617" s="440"/>
      <c r="D617" s="436"/>
      <c r="E617" s="461" t="e">
        <f>VLOOKUP(D617,PAÍSES!$A$2:$C$200,3,FALSE)</f>
        <v>#N/A</v>
      </c>
      <c r="F617" s="432"/>
      <c r="G617" s="364"/>
      <c r="H617" s="436"/>
      <c r="I617" s="358"/>
      <c r="J617" s="358"/>
      <c r="K617" s="362"/>
      <c r="L617" s="431"/>
      <c r="M617" s="358"/>
      <c r="N617" s="362"/>
      <c r="O617"/>
      <c r="P617" s="352"/>
      <c r="Q617" s="352"/>
      <c r="R617" s="352"/>
    </row>
    <row r="618" spans="2:18" s="347" customFormat="1" ht="35.1" customHeight="1" x14ac:dyDescent="0.25">
      <c r="B618" s="363"/>
      <c r="C618" s="440"/>
      <c r="D618" s="436"/>
      <c r="E618" s="461" t="e">
        <f>VLOOKUP(D618,PAÍSES!$A$2:$C$200,3,FALSE)</f>
        <v>#N/A</v>
      </c>
      <c r="F618" s="432"/>
      <c r="G618" s="364"/>
      <c r="H618" s="436"/>
      <c r="I618" s="358"/>
      <c r="J618" s="358"/>
      <c r="K618" s="362"/>
      <c r="L618" s="431"/>
      <c r="M618" s="358"/>
      <c r="N618" s="362"/>
      <c r="O618"/>
      <c r="P618" s="352"/>
      <c r="Q618" s="352"/>
      <c r="R618" s="352"/>
    </row>
    <row r="619" spans="2:18" s="347" customFormat="1" ht="35.1" customHeight="1" x14ac:dyDescent="0.25">
      <c r="B619" s="363"/>
      <c r="C619" s="440"/>
      <c r="D619" s="436"/>
      <c r="E619" s="461" t="e">
        <f>VLOOKUP(D619,PAÍSES!$A$2:$C$200,3,FALSE)</f>
        <v>#N/A</v>
      </c>
      <c r="F619" s="432"/>
      <c r="G619" s="364"/>
      <c r="H619" s="436"/>
      <c r="I619" s="358"/>
      <c r="J619" s="358"/>
      <c r="K619" s="362"/>
      <c r="L619" s="431"/>
      <c r="M619" s="358"/>
      <c r="N619" s="362"/>
      <c r="O619"/>
      <c r="P619" s="352"/>
      <c r="Q619" s="352"/>
      <c r="R619" s="352"/>
    </row>
    <row r="620" spans="2:18" s="347" customFormat="1" ht="35.1" customHeight="1" x14ac:dyDescent="0.25">
      <c r="B620" s="363"/>
      <c r="C620" s="440"/>
      <c r="D620" s="436"/>
      <c r="E620" s="461" t="e">
        <f>VLOOKUP(D620,PAÍSES!$A$2:$C$200,3,FALSE)</f>
        <v>#N/A</v>
      </c>
      <c r="F620" s="432"/>
      <c r="G620" s="364"/>
      <c r="H620" s="436"/>
      <c r="I620" s="358"/>
      <c r="J620" s="358"/>
      <c r="K620" s="362"/>
      <c r="L620" s="431"/>
      <c r="M620" s="358"/>
      <c r="N620" s="362"/>
      <c r="O620"/>
      <c r="P620" s="352"/>
      <c r="Q620" s="352"/>
      <c r="R620" s="352"/>
    </row>
    <row r="621" spans="2:18" s="347" customFormat="1" ht="35.1" customHeight="1" x14ac:dyDescent="0.25">
      <c r="B621" s="363"/>
      <c r="C621" s="440"/>
      <c r="D621" s="436"/>
      <c r="E621" s="461" t="e">
        <f>VLOOKUP(D621,PAÍSES!$A$2:$C$200,3,FALSE)</f>
        <v>#N/A</v>
      </c>
      <c r="F621" s="432"/>
      <c r="G621" s="364"/>
      <c r="H621" s="436"/>
      <c r="I621" s="358"/>
      <c r="J621" s="358"/>
      <c r="K621" s="362"/>
      <c r="L621" s="431"/>
      <c r="M621" s="358"/>
      <c r="N621" s="362"/>
      <c r="O621"/>
      <c r="P621" s="352"/>
      <c r="Q621" s="352"/>
      <c r="R621" s="352"/>
    </row>
    <row r="622" spans="2:18" s="347" customFormat="1" ht="35.1" customHeight="1" x14ac:dyDescent="0.25">
      <c r="B622" s="363"/>
      <c r="C622" s="440"/>
      <c r="D622" s="436"/>
      <c r="E622" s="461" t="e">
        <f>VLOOKUP(D622,PAÍSES!$A$2:$C$200,3,FALSE)</f>
        <v>#N/A</v>
      </c>
      <c r="F622" s="432"/>
      <c r="G622" s="364"/>
      <c r="H622" s="436"/>
      <c r="I622" s="358"/>
      <c r="J622" s="358"/>
      <c r="K622" s="362"/>
      <c r="L622" s="431"/>
      <c r="M622" s="358"/>
      <c r="N622" s="362"/>
      <c r="O622"/>
      <c r="P622" s="352"/>
      <c r="Q622" s="352"/>
      <c r="R622" s="352"/>
    </row>
    <row r="623" spans="2:18" s="347" customFormat="1" ht="35.1" customHeight="1" x14ac:dyDescent="0.25">
      <c r="B623" s="363"/>
      <c r="C623" s="440"/>
      <c r="D623" s="436"/>
      <c r="E623" s="461" t="e">
        <f>VLOOKUP(D623,PAÍSES!$A$2:$C$200,3,FALSE)</f>
        <v>#N/A</v>
      </c>
      <c r="F623" s="432"/>
      <c r="G623" s="364"/>
      <c r="H623" s="436"/>
      <c r="I623" s="358"/>
      <c r="J623" s="358"/>
      <c r="K623" s="362"/>
      <c r="L623" s="431"/>
      <c r="M623" s="358"/>
      <c r="N623" s="362"/>
      <c r="O623"/>
      <c r="P623" s="352"/>
      <c r="Q623" s="352"/>
      <c r="R623" s="352"/>
    </row>
    <row r="624" spans="2:18" s="347" customFormat="1" ht="35.1" customHeight="1" x14ac:dyDescent="0.25">
      <c r="B624" s="363"/>
      <c r="C624" s="440"/>
      <c r="D624" s="436"/>
      <c r="E624" s="461" t="e">
        <f>VLOOKUP(D624,PAÍSES!$A$2:$C$200,3,FALSE)</f>
        <v>#N/A</v>
      </c>
      <c r="F624" s="432"/>
      <c r="G624" s="364"/>
      <c r="H624" s="436"/>
      <c r="I624" s="358"/>
      <c r="J624" s="358"/>
      <c r="K624" s="362"/>
      <c r="L624" s="431"/>
      <c r="M624" s="358"/>
      <c r="N624" s="362"/>
      <c r="O624"/>
      <c r="P624" s="352"/>
      <c r="Q624" s="352"/>
      <c r="R624" s="352"/>
    </row>
    <row r="625" spans="2:18" s="347" customFormat="1" ht="35.1" customHeight="1" x14ac:dyDescent="0.25">
      <c r="B625" s="363"/>
      <c r="C625" s="440"/>
      <c r="D625" s="436"/>
      <c r="E625" s="461" t="e">
        <f>VLOOKUP(D625,PAÍSES!$A$2:$C$200,3,FALSE)</f>
        <v>#N/A</v>
      </c>
      <c r="F625" s="432"/>
      <c r="G625" s="364"/>
      <c r="H625" s="436"/>
      <c r="I625" s="358"/>
      <c r="J625" s="358"/>
      <c r="K625" s="362"/>
      <c r="L625" s="431"/>
      <c r="M625" s="358"/>
      <c r="N625" s="362"/>
      <c r="O625"/>
      <c r="P625" s="352"/>
      <c r="Q625" s="352"/>
      <c r="R625" s="352"/>
    </row>
    <row r="626" spans="2:18" s="347" customFormat="1" ht="35.1" customHeight="1" x14ac:dyDescent="0.25">
      <c r="B626" s="363"/>
      <c r="C626" s="440"/>
      <c r="D626" s="436"/>
      <c r="E626" s="461" t="e">
        <f>VLOOKUP(D626,PAÍSES!$A$2:$C$200,3,FALSE)</f>
        <v>#N/A</v>
      </c>
      <c r="F626" s="432"/>
      <c r="G626" s="364"/>
      <c r="H626" s="436"/>
      <c r="I626" s="358"/>
      <c r="J626" s="358"/>
      <c r="K626" s="362"/>
      <c r="L626" s="431"/>
      <c r="M626" s="358"/>
      <c r="N626" s="362"/>
      <c r="O626"/>
      <c r="P626" s="352"/>
      <c r="Q626" s="352"/>
      <c r="R626" s="352"/>
    </row>
    <row r="627" spans="2:18" s="347" customFormat="1" ht="35.1" customHeight="1" x14ac:dyDescent="0.25">
      <c r="B627" s="363"/>
      <c r="C627" s="440"/>
      <c r="D627" s="436"/>
      <c r="E627" s="461" t="e">
        <f>VLOOKUP(D627,PAÍSES!$A$2:$C$200,3,FALSE)</f>
        <v>#N/A</v>
      </c>
      <c r="F627" s="432"/>
      <c r="G627" s="364"/>
      <c r="H627" s="436"/>
      <c r="I627" s="358"/>
      <c r="J627" s="358"/>
      <c r="K627" s="362"/>
      <c r="L627" s="431"/>
      <c r="M627" s="358"/>
      <c r="N627" s="362"/>
      <c r="O627"/>
      <c r="P627" s="352"/>
      <c r="Q627" s="352"/>
      <c r="R627" s="352"/>
    </row>
    <row r="628" spans="2:18" s="347" customFormat="1" ht="35.1" customHeight="1" x14ac:dyDescent="0.25">
      <c r="B628" s="363"/>
      <c r="C628" s="440"/>
      <c r="D628" s="436"/>
      <c r="E628" s="461" t="e">
        <f>VLOOKUP(D628,PAÍSES!$A$2:$C$200,3,FALSE)</f>
        <v>#N/A</v>
      </c>
      <c r="F628" s="432"/>
      <c r="G628" s="364"/>
      <c r="H628" s="436"/>
      <c r="I628" s="358"/>
      <c r="J628" s="358"/>
      <c r="K628" s="362"/>
      <c r="L628" s="431"/>
      <c r="M628" s="358"/>
      <c r="N628" s="362"/>
      <c r="O628"/>
      <c r="P628" s="352"/>
      <c r="Q628" s="352"/>
      <c r="R628" s="352"/>
    </row>
    <row r="629" spans="2:18" s="347" customFormat="1" ht="35.1" customHeight="1" x14ac:dyDescent="0.25">
      <c r="B629" s="363"/>
      <c r="C629" s="440"/>
      <c r="D629" s="436"/>
      <c r="E629" s="461" t="e">
        <f>VLOOKUP(D629,PAÍSES!$A$2:$C$200,3,FALSE)</f>
        <v>#N/A</v>
      </c>
      <c r="F629" s="432"/>
      <c r="G629" s="364"/>
      <c r="H629" s="436"/>
      <c r="I629" s="358"/>
      <c r="J629" s="358"/>
      <c r="K629" s="362"/>
      <c r="L629" s="431"/>
      <c r="M629" s="358"/>
      <c r="N629" s="362"/>
      <c r="O629"/>
      <c r="P629" s="352"/>
      <c r="Q629" s="352"/>
      <c r="R629" s="352"/>
    </row>
    <row r="630" spans="2:18" s="347" customFormat="1" ht="35.1" customHeight="1" x14ac:dyDescent="0.25">
      <c r="B630" s="363"/>
      <c r="C630" s="440"/>
      <c r="D630" s="436"/>
      <c r="E630" s="461" t="e">
        <f>VLOOKUP(D630,PAÍSES!$A$2:$C$200,3,FALSE)</f>
        <v>#N/A</v>
      </c>
      <c r="F630" s="432"/>
      <c r="G630" s="364"/>
      <c r="H630" s="436"/>
      <c r="I630" s="358"/>
      <c r="J630" s="358"/>
      <c r="K630" s="362"/>
      <c r="L630" s="431"/>
      <c r="M630" s="358"/>
      <c r="N630" s="362"/>
      <c r="O630"/>
      <c r="P630" s="352"/>
      <c r="Q630" s="352"/>
      <c r="R630" s="352"/>
    </row>
    <row r="631" spans="2:18" s="347" customFormat="1" ht="35.1" customHeight="1" x14ac:dyDescent="0.25">
      <c r="B631" s="363"/>
      <c r="C631" s="440"/>
      <c r="D631" s="436"/>
      <c r="E631" s="461" t="e">
        <f>VLOOKUP(D631,PAÍSES!$A$2:$C$200,3,FALSE)</f>
        <v>#N/A</v>
      </c>
      <c r="F631" s="432"/>
      <c r="G631" s="364"/>
      <c r="H631" s="436"/>
      <c r="I631" s="358"/>
      <c r="J631" s="358"/>
      <c r="K631" s="362"/>
      <c r="L631" s="431"/>
      <c r="M631" s="358"/>
      <c r="N631" s="362"/>
      <c r="O631"/>
      <c r="P631" s="352"/>
      <c r="Q631" s="352"/>
      <c r="R631" s="352"/>
    </row>
    <row r="632" spans="2:18" s="347" customFormat="1" ht="35.1" customHeight="1" x14ac:dyDescent="0.25">
      <c r="B632" s="363"/>
      <c r="C632" s="440"/>
      <c r="D632" s="436"/>
      <c r="E632" s="461" t="e">
        <f>VLOOKUP(D632,PAÍSES!$A$2:$C$200,3,FALSE)</f>
        <v>#N/A</v>
      </c>
      <c r="F632" s="432"/>
      <c r="G632" s="364"/>
      <c r="H632" s="436"/>
      <c r="I632" s="358"/>
      <c r="J632" s="358"/>
      <c r="K632" s="362"/>
      <c r="L632" s="431"/>
      <c r="M632" s="358"/>
      <c r="N632" s="362"/>
      <c r="O632"/>
      <c r="P632" s="352"/>
      <c r="Q632" s="352"/>
      <c r="R632" s="352"/>
    </row>
    <row r="633" spans="2:18" s="347" customFormat="1" ht="35.1" customHeight="1" x14ac:dyDescent="0.25">
      <c r="B633" s="363"/>
      <c r="C633" s="440"/>
      <c r="D633" s="436"/>
      <c r="E633" s="461" t="e">
        <f>VLOOKUP(D633,PAÍSES!$A$2:$C$200,3,FALSE)</f>
        <v>#N/A</v>
      </c>
      <c r="F633" s="432"/>
      <c r="G633" s="364"/>
      <c r="H633" s="436"/>
      <c r="I633" s="358"/>
      <c r="J633" s="358"/>
      <c r="K633" s="362"/>
      <c r="L633" s="431"/>
      <c r="M633" s="358"/>
      <c r="N633" s="362"/>
      <c r="O633"/>
      <c r="P633" s="352"/>
      <c r="Q633" s="352"/>
      <c r="R633" s="352"/>
    </row>
    <row r="634" spans="2:18" s="347" customFormat="1" ht="35.1" customHeight="1" x14ac:dyDescent="0.25">
      <c r="B634" s="363"/>
      <c r="C634" s="440"/>
      <c r="D634" s="436"/>
      <c r="E634" s="461" t="e">
        <f>VLOOKUP(D634,PAÍSES!$A$2:$C$200,3,FALSE)</f>
        <v>#N/A</v>
      </c>
      <c r="F634" s="432"/>
      <c r="G634" s="364"/>
      <c r="H634" s="436"/>
      <c r="I634" s="358"/>
      <c r="J634" s="358"/>
      <c r="K634" s="362"/>
      <c r="L634" s="431"/>
      <c r="M634" s="358"/>
      <c r="N634" s="362"/>
      <c r="O634"/>
      <c r="P634" s="352"/>
      <c r="Q634" s="352"/>
      <c r="R634" s="352"/>
    </row>
    <row r="635" spans="2:18" s="347" customFormat="1" ht="35.1" customHeight="1" x14ac:dyDescent="0.25">
      <c r="B635" s="363"/>
      <c r="C635" s="440"/>
      <c r="D635" s="436"/>
      <c r="E635" s="461" t="e">
        <f>VLOOKUP(D635,PAÍSES!$A$2:$C$200,3,FALSE)</f>
        <v>#N/A</v>
      </c>
      <c r="F635" s="432"/>
      <c r="G635" s="364"/>
      <c r="H635" s="436"/>
      <c r="I635" s="358"/>
      <c r="J635" s="358"/>
      <c r="K635" s="362"/>
      <c r="L635" s="431"/>
      <c r="M635" s="358"/>
      <c r="N635" s="362"/>
      <c r="O635"/>
      <c r="P635" s="352"/>
      <c r="Q635" s="352"/>
      <c r="R635" s="352"/>
    </row>
    <row r="636" spans="2:18" s="347" customFormat="1" ht="35.1" customHeight="1" x14ac:dyDescent="0.25">
      <c r="B636" s="363"/>
      <c r="C636" s="440"/>
      <c r="D636" s="436"/>
      <c r="E636" s="461" t="e">
        <f>VLOOKUP(D636,PAÍSES!$A$2:$C$200,3,FALSE)</f>
        <v>#N/A</v>
      </c>
      <c r="F636" s="432"/>
      <c r="G636" s="364"/>
      <c r="H636" s="436"/>
      <c r="I636" s="358"/>
      <c r="J636" s="358"/>
      <c r="K636" s="362"/>
      <c r="L636" s="431"/>
      <c r="M636" s="358"/>
      <c r="N636" s="362"/>
      <c r="O636"/>
      <c r="P636" s="352"/>
      <c r="Q636" s="352"/>
      <c r="R636" s="352"/>
    </row>
    <row r="637" spans="2:18" s="347" customFormat="1" ht="35.1" customHeight="1" x14ac:dyDescent="0.25">
      <c r="B637" s="363"/>
      <c r="C637" s="440"/>
      <c r="D637" s="436"/>
      <c r="E637" s="461" t="e">
        <f>VLOOKUP(D637,PAÍSES!$A$2:$C$200,3,FALSE)</f>
        <v>#N/A</v>
      </c>
      <c r="F637" s="432"/>
      <c r="G637" s="364"/>
      <c r="H637" s="436"/>
      <c r="I637" s="358"/>
      <c r="J637" s="358"/>
      <c r="K637" s="362"/>
      <c r="L637" s="431"/>
      <c r="M637" s="358"/>
      <c r="N637" s="362"/>
      <c r="O637"/>
      <c r="P637" s="352"/>
      <c r="Q637" s="352"/>
      <c r="R637" s="352"/>
    </row>
    <row r="638" spans="2:18" s="347" customFormat="1" ht="35.1" customHeight="1" x14ac:dyDescent="0.25">
      <c r="B638" s="363"/>
      <c r="C638" s="440"/>
      <c r="D638" s="436"/>
      <c r="E638" s="461" t="e">
        <f>VLOOKUP(D638,PAÍSES!$A$2:$C$200,3,FALSE)</f>
        <v>#N/A</v>
      </c>
      <c r="F638" s="432"/>
      <c r="G638" s="364"/>
      <c r="H638" s="436"/>
      <c r="I638" s="358"/>
      <c r="J638" s="358"/>
      <c r="K638" s="362"/>
      <c r="L638" s="431"/>
      <c r="M638" s="358"/>
      <c r="N638" s="362"/>
      <c r="O638"/>
      <c r="P638" s="352"/>
      <c r="Q638" s="352"/>
      <c r="R638" s="352"/>
    </row>
    <row r="639" spans="2:18" s="347" customFormat="1" ht="35.1" customHeight="1" x14ac:dyDescent="0.25">
      <c r="B639" s="363"/>
      <c r="C639" s="440"/>
      <c r="D639" s="436"/>
      <c r="E639" s="461" t="e">
        <f>VLOOKUP(D639,PAÍSES!$A$2:$C$200,3,FALSE)</f>
        <v>#N/A</v>
      </c>
      <c r="F639" s="432"/>
      <c r="G639" s="364"/>
      <c r="H639" s="436"/>
      <c r="I639" s="358"/>
      <c r="J639" s="358"/>
      <c r="K639" s="362"/>
      <c r="L639" s="431"/>
      <c r="M639" s="358"/>
      <c r="N639" s="362"/>
      <c r="O639"/>
      <c r="P639" s="352"/>
      <c r="Q639" s="352"/>
      <c r="R639" s="352"/>
    </row>
    <row r="640" spans="2:18" s="347" customFormat="1" ht="35.1" customHeight="1" x14ac:dyDescent="0.25">
      <c r="B640" s="363"/>
      <c r="C640" s="440"/>
      <c r="D640" s="436"/>
      <c r="E640" s="461" t="e">
        <f>VLOOKUP(D640,PAÍSES!$A$2:$C$200,3,FALSE)</f>
        <v>#N/A</v>
      </c>
      <c r="F640" s="432"/>
      <c r="G640" s="364"/>
      <c r="H640" s="436"/>
      <c r="I640" s="358"/>
      <c r="J640" s="358"/>
      <c r="K640" s="362"/>
      <c r="L640" s="431"/>
      <c r="M640" s="358"/>
      <c r="N640" s="362"/>
      <c r="O640"/>
      <c r="P640" s="352"/>
      <c r="Q640" s="352"/>
      <c r="R640" s="352"/>
    </row>
    <row r="641" spans="2:18" s="347" customFormat="1" ht="35.1" customHeight="1" x14ac:dyDescent="0.25">
      <c r="B641" s="363"/>
      <c r="C641" s="440"/>
      <c r="D641" s="436"/>
      <c r="E641" s="461" t="e">
        <f>VLOOKUP(D641,PAÍSES!$A$2:$C$200,3,FALSE)</f>
        <v>#N/A</v>
      </c>
      <c r="F641" s="432"/>
      <c r="G641" s="364"/>
      <c r="H641" s="436"/>
      <c r="I641" s="358"/>
      <c r="J641" s="358"/>
      <c r="K641" s="362"/>
      <c r="L641" s="431"/>
      <c r="M641" s="358"/>
      <c r="N641" s="362"/>
      <c r="O641"/>
      <c r="P641" s="352"/>
      <c r="Q641" s="352"/>
      <c r="R641" s="352"/>
    </row>
    <row r="642" spans="2:18" s="347" customFormat="1" ht="35.1" customHeight="1" x14ac:dyDescent="0.25">
      <c r="B642" s="363"/>
      <c r="C642" s="440"/>
      <c r="D642" s="436"/>
      <c r="E642" s="461" t="e">
        <f>VLOOKUP(D642,PAÍSES!$A$2:$C$200,3,FALSE)</f>
        <v>#N/A</v>
      </c>
      <c r="F642" s="432"/>
      <c r="G642" s="364"/>
      <c r="H642" s="436"/>
      <c r="I642" s="358"/>
      <c r="J642" s="358"/>
      <c r="K642" s="362"/>
      <c r="L642" s="431"/>
      <c r="M642" s="358"/>
      <c r="N642" s="362"/>
      <c r="O642"/>
      <c r="P642" s="352"/>
      <c r="Q642" s="352"/>
      <c r="R642" s="352"/>
    </row>
    <row r="643" spans="2:18" s="347" customFormat="1" ht="35.1" customHeight="1" x14ac:dyDescent="0.25">
      <c r="B643" s="363"/>
      <c r="C643" s="440"/>
      <c r="D643" s="436"/>
      <c r="E643" s="461" t="e">
        <f>VLOOKUP(D643,PAÍSES!$A$2:$C$200,3,FALSE)</f>
        <v>#N/A</v>
      </c>
      <c r="F643" s="432"/>
      <c r="G643" s="364"/>
      <c r="H643" s="436"/>
      <c r="I643" s="358"/>
      <c r="J643" s="358"/>
      <c r="K643" s="362"/>
      <c r="L643" s="431"/>
      <c r="M643" s="358"/>
      <c r="N643" s="362"/>
      <c r="O643"/>
      <c r="P643" s="352"/>
      <c r="Q643" s="352"/>
      <c r="R643" s="352"/>
    </row>
    <row r="644" spans="2:18" s="347" customFormat="1" ht="35.1" customHeight="1" x14ac:dyDescent="0.25">
      <c r="B644" s="363"/>
      <c r="C644" s="440"/>
      <c r="D644" s="436"/>
      <c r="E644" s="461" t="e">
        <f>VLOOKUP(D644,PAÍSES!$A$2:$C$200,3,FALSE)</f>
        <v>#N/A</v>
      </c>
      <c r="F644" s="432"/>
      <c r="G644" s="364"/>
      <c r="H644" s="436"/>
      <c r="I644" s="358"/>
      <c r="J644" s="358"/>
      <c r="K644" s="362"/>
      <c r="L644" s="431"/>
      <c r="M644" s="358"/>
      <c r="N644" s="362"/>
      <c r="O644"/>
      <c r="P644" s="352"/>
      <c r="Q644" s="352"/>
      <c r="R644" s="352"/>
    </row>
    <row r="645" spans="2:18" s="347" customFormat="1" ht="35.1" customHeight="1" x14ac:dyDescent="0.25">
      <c r="B645" s="363"/>
      <c r="C645" s="440"/>
      <c r="D645" s="436"/>
      <c r="E645" s="461" t="e">
        <f>VLOOKUP(D645,PAÍSES!$A$2:$C$200,3,FALSE)</f>
        <v>#N/A</v>
      </c>
      <c r="F645" s="432"/>
      <c r="G645" s="364"/>
      <c r="H645" s="436"/>
      <c r="I645" s="358"/>
      <c r="J645" s="358"/>
      <c r="K645" s="362"/>
      <c r="L645" s="431"/>
      <c r="M645" s="358"/>
      <c r="N645" s="362"/>
      <c r="O645"/>
      <c r="P645" s="352"/>
      <c r="Q645" s="352"/>
      <c r="R645" s="352"/>
    </row>
    <row r="646" spans="2:18" s="347" customFormat="1" ht="35.1" customHeight="1" x14ac:dyDescent="0.25">
      <c r="B646" s="363"/>
      <c r="C646" s="440"/>
      <c r="D646" s="436"/>
      <c r="E646" s="461" t="e">
        <f>VLOOKUP(D646,PAÍSES!$A$2:$C$200,3,FALSE)</f>
        <v>#N/A</v>
      </c>
      <c r="F646" s="432"/>
      <c r="G646" s="364"/>
      <c r="H646" s="436"/>
      <c r="I646" s="358"/>
      <c r="J646" s="358"/>
      <c r="K646" s="362"/>
      <c r="L646" s="431"/>
      <c r="M646" s="358"/>
      <c r="N646" s="362"/>
      <c r="O646"/>
      <c r="P646" s="352"/>
      <c r="Q646" s="352"/>
      <c r="R646" s="352"/>
    </row>
    <row r="647" spans="2:18" s="347" customFormat="1" ht="35.1" customHeight="1" x14ac:dyDescent="0.25">
      <c r="B647" s="363"/>
      <c r="C647" s="440"/>
      <c r="D647" s="436"/>
      <c r="E647" s="461" t="e">
        <f>VLOOKUP(D647,PAÍSES!$A$2:$C$200,3,FALSE)</f>
        <v>#N/A</v>
      </c>
      <c r="F647" s="432"/>
      <c r="G647" s="364"/>
      <c r="H647" s="436"/>
      <c r="I647" s="358"/>
      <c r="J647" s="358"/>
      <c r="K647" s="362"/>
      <c r="L647" s="431"/>
      <c r="M647" s="358"/>
      <c r="N647" s="362"/>
      <c r="O647"/>
      <c r="P647" s="352"/>
      <c r="Q647" s="352"/>
      <c r="R647" s="352"/>
    </row>
    <row r="648" spans="2:18" s="347" customFormat="1" ht="35.1" customHeight="1" x14ac:dyDescent="0.25">
      <c r="B648" s="363"/>
      <c r="C648" s="440"/>
      <c r="D648" s="436"/>
      <c r="E648" s="461" t="e">
        <f>VLOOKUP(D648,PAÍSES!$A$2:$C$200,3,FALSE)</f>
        <v>#N/A</v>
      </c>
      <c r="F648" s="432"/>
      <c r="G648" s="364"/>
      <c r="H648" s="436"/>
      <c r="I648" s="358"/>
      <c r="J648" s="358"/>
      <c r="K648" s="362"/>
      <c r="L648" s="431"/>
      <c r="M648" s="358"/>
      <c r="N648" s="362"/>
      <c r="O648"/>
      <c r="P648" s="352"/>
      <c r="Q648" s="352"/>
      <c r="R648" s="352"/>
    </row>
    <row r="649" spans="2:18" s="347" customFormat="1" ht="35.1" customHeight="1" x14ac:dyDescent="0.25">
      <c r="B649" s="363"/>
      <c r="C649" s="440"/>
      <c r="D649" s="436"/>
      <c r="E649" s="461" t="e">
        <f>VLOOKUP(D649,PAÍSES!$A$2:$C$200,3,FALSE)</f>
        <v>#N/A</v>
      </c>
      <c r="F649" s="432"/>
      <c r="G649" s="364"/>
      <c r="H649" s="436"/>
      <c r="I649" s="358"/>
      <c r="J649" s="358"/>
      <c r="K649" s="362"/>
      <c r="L649" s="431"/>
      <c r="M649" s="358"/>
      <c r="N649" s="362"/>
      <c r="O649"/>
      <c r="P649" s="352"/>
      <c r="Q649" s="352"/>
      <c r="R649" s="352"/>
    </row>
    <row r="650" spans="2:18" s="347" customFormat="1" ht="35.1" customHeight="1" x14ac:dyDescent="0.25">
      <c r="B650" s="363"/>
      <c r="C650" s="440"/>
      <c r="D650" s="436"/>
      <c r="E650" s="461" t="e">
        <f>VLOOKUP(D650,PAÍSES!$A$2:$C$200,3,FALSE)</f>
        <v>#N/A</v>
      </c>
      <c r="F650" s="432"/>
      <c r="G650" s="364"/>
      <c r="H650" s="436"/>
      <c r="I650" s="358"/>
      <c r="J650" s="358"/>
      <c r="K650" s="362"/>
      <c r="L650" s="431"/>
      <c r="M650" s="358"/>
      <c r="N650" s="362"/>
      <c r="O650"/>
      <c r="P650" s="352"/>
      <c r="Q650" s="352"/>
      <c r="R650" s="352"/>
    </row>
    <row r="651" spans="2:18" s="347" customFormat="1" ht="35.1" customHeight="1" x14ac:dyDescent="0.25">
      <c r="B651" s="363"/>
      <c r="C651" s="440"/>
      <c r="D651" s="436"/>
      <c r="E651" s="461" t="e">
        <f>VLOOKUP(D651,PAÍSES!$A$2:$C$200,3,FALSE)</f>
        <v>#N/A</v>
      </c>
      <c r="F651" s="432"/>
      <c r="G651" s="364"/>
      <c r="H651" s="436"/>
      <c r="I651" s="358"/>
      <c r="J651" s="358"/>
      <c r="K651" s="362"/>
      <c r="L651" s="431"/>
      <c r="M651" s="358"/>
      <c r="N651" s="362"/>
      <c r="O651"/>
      <c r="P651" s="352"/>
      <c r="Q651" s="352"/>
      <c r="R651" s="352"/>
    </row>
    <row r="652" spans="2:18" s="347" customFormat="1" ht="35.1" customHeight="1" x14ac:dyDescent="0.25">
      <c r="B652" s="363"/>
      <c r="C652" s="440"/>
      <c r="D652" s="436"/>
      <c r="E652" s="461" t="e">
        <f>VLOOKUP(D652,PAÍSES!$A$2:$C$200,3,FALSE)</f>
        <v>#N/A</v>
      </c>
      <c r="F652" s="432"/>
      <c r="G652" s="364"/>
      <c r="H652" s="436"/>
      <c r="I652" s="358"/>
      <c r="J652" s="358"/>
      <c r="K652" s="362"/>
      <c r="L652" s="431"/>
      <c r="M652" s="358"/>
      <c r="N652" s="362"/>
      <c r="O652"/>
      <c r="P652" s="352"/>
      <c r="Q652" s="352"/>
      <c r="R652" s="352"/>
    </row>
    <row r="653" spans="2:18" s="347" customFormat="1" ht="35.1" customHeight="1" x14ac:dyDescent="0.25">
      <c r="B653" s="363"/>
      <c r="C653" s="440"/>
      <c r="D653" s="436"/>
      <c r="E653" s="461" t="e">
        <f>VLOOKUP(D653,PAÍSES!$A$2:$C$200,3,FALSE)</f>
        <v>#N/A</v>
      </c>
      <c r="F653" s="432"/>
      <c r="G653" s="364"/>
      <c r="H653" s="436"/>
      <c r="I653" s="358"/>
      <c r="J653" s="358"/>
      <c r="K653" s="362"/>
      <c r="L653" s="431"/>
      <c r="M653" s="358"/>
      <c r="N653" s="362"/>
      <c r="O653"/>
      <c r="P653" s="352"/>
      <c r="Q653" s="352"/>
      <c r="R653" s="352"/>
    </row>
    <row r="654" spans="2:18" s="347" customFormat="1" ht="35.1" customHeight="1" x14ac:dyDescent="0.25">
      <c r="B654" s="363"/>
      <c r="C654" s="440"/>
      <c r="D654" s="436"/>
      <c r="E654" s="461" t="e">
        <f>VLOOKUP(D654,PAÍSES!$A$2:$C$200,3,FALSE)</f>
        <v>#N/A</v>
      </c>
      <c r="F654" s="432"/>
      <c r="G654" s="364"/>
      <c r="H654" s="436"/>
      <c r="I654" s="358"/>
      <c r="J654" s="358"/>
      <c r="K654" s="362"/>
      <c r="L654" s="431"/>
      <c r="M654" s="358"/>
      <c r="N654" s="362"/>
      <c r="O654"/>
      <c r="P654" s="352"/>
      <c r="Q654" s="352"/>
      <c r="R654" s="352"/>
    </row>
    <row r="655" spans="2:18" s="347" customFormat="1" ht="35.1" customHeight="1" x14ac:dyDescent="0.25">
      <c r="B655" s="363"/>
      <c r="C655" s="440"/>
      <c r="D655" s="436"/>
      <c r="E655" s="461" t="e">
        <f>VLOOKUP(D655,PAÍSES!$A$2:$C$200,3,FALSE)</f>
        <v>#N/A</v>
      </c>
      <c r="F655" s="432"/>
      <c r="G655" s="364"/>
      <c r="H655" s="436"/>
      <c r="I655" s="358"/>
      <c r="J655" s="358"/>
      <c r="K655" s="362"/>
      <c r="L655" s="431"/>
      <c r="M655" s="358"/>
      <c r="N655" s="362"/>
      <c r="O655"/>
      <c r="P655" s="352"/>
      <c r="Q655" s="352"/>
      <c r="R655" s="352"/>
    </row>
    <row r="656" spans="2:18" s="347" customFormat="1" ht="35.1" customHeight="1" x14ac:dyDescent="0.25">
      <c r="B656" s="363"/>
      <c r="C656" s="440"/>
      <c r="D656" s="436"/>
      <c r="E656" s="461" t="e">
        <f>VLOOKUP(D656,PAÍSES!$A$2:$C$200,3,FALSE)</f>
        <v>#N/A</v>
      </c>
      <c r="F656" s="432"/>
      <c r="G656" s="364"/>
      <c r="H656" s="436"/>
      <c r="I656" s="358"/>
      <c r="J656" s="358"/>
      <c r="K656" s="362"/>
      <c r="L656" s="431"/>
      <c r="M656" s="358"/>
      <c r="N656" s="362"/>
      <c r="O656"/>
      <c r="P656" s="352"/>
      <c r="Q656" s="352"/>
      <c r="R656" s="352"/>
    </row>
    <row r="657" spans="2:18" s="347" customFormat="1" ht="35.1" customHeight="1" x14ac:dyDescent="0.25">
      <c r="B657" s="363"/>
      <c r="C657" s="440"/>
      <c r="D657" s="436"/>
      <c r="E657" s="461" t="e">
        <f>VLOOKUP(D657,PAÍSES!$A$2:$C$200,3,FALSE)</f>
        <v>#N/A</v>
      </c>
      <c r="F657" s="432"/>
      <c r="G657" s="364"/>
      <c r="H657" s="436"/>
      <c r="I657" s="358"/>
      <c r="J657" s="358"/>
      <c r="K657" s="362"/>
      <c r="L657" s="431"/>
      <c r="M657" s="358"/>
      <c r="N657" s="362"/>
      <c r="O657"/>
      <c r="P657" s="352"/>
      <c r="Q657" s="352"/>
      <c r="R657" s="352"/>
    </row>
    <row r="658" spans="2:18" s="347" customFormat="1" ht="35.1" customHeight="1" x14ac:dyDescent="0.25">
      <c r="B658" s="363"/>
      <c r="C658" s="440"/>
      <c r="D658" s="436"/>
      <c r="E658" s="461" t="e">
        <f>VLOOKUP(D658,PAÍSES!$A$2:$C$200,3,FALSE)</f>
        <v>#N/A</v>
      </c>
      <c r="F658" s="432"/>
      <c r="G658" s="364"/>
      <c r="H658" s="436"/>
      <c r="I658" s="358"/>
      <c r="J658" s="358"/>
      <c r="K658" s="362"/>
      <c r="L658" s="431"/>
      <c r="M658" s="358"/>
      <c r="N658" s="362"/>
      <c r="O658"/>
      <c r="P658" s="352"/>
      <c r="Q658" s="352"/>
      <c r="R658" s="352"/>
    </row>
    <row r="659" spans="2:18" s="347" customFormat="1" ht="35.1" customHeight="1" x14ac:dyDescent="0.25">
      <c r="B659" s="363"/>
      <c r="C659" s="440"/>
      <c r="D659" s="436"/>
      <c r="E659" s="461" t="e">
        <f>VLOOKUP(D659,PAÍSES!$A$2:$C$200,3,FALSE)</f>
        <v>#N/A</v>
      </c>
      <c r="F659" s="432"/>
      <c r="G659" s="364"/>
      <c r="H659" s="436"/>
      <c r="I659" s="358"/>
      <c r="J659" s="358"/>
      <c r="K659" s="362"/>
      <c r="L659" s="431"/>
      <c r="M659" s="358"/>
      <c r="N659" s="362"/>
      <c r="O659"/>
      <c r="P659" s="352"/>
      <c r="Q659" s="352"/>
      <c r="R659" s="352"/>
    </row>
    <row r="660" spans="2:18" s="347" customFormat="1" ht="35.1" customHeight="1" x14ac:dyDescent="0.25">
      <c r="B660" s="363"/>
      <c r="C660" s="440"/>
      <c r="D660" s="436"/>
      <c r="E660" s="461" t="e">
        <f>VLOOKUP(D660,PAÍSES!$A$2:$C$200,3,FALSE)</f>
        <v>#N/A</v>
      </c>
      <c r="F660" s="432"/>
      <c r="G660" s="364"/>
      <c r="H660" s="436"/>
      <c r="I660" s="358"/>
      <c r="J660" s="358"/>
      <c r="K660" s="362"/>
      <c r="L660" s="431"/>
      <c r="M660" s="358"/>
      <c r="N660" s="362"/>
      <c r="O660"/>
      <c r="P660" s="352"/>
      <c r="Q660" s="352"/>
      <c r="R660" s="352"/>
    </row>
    <row r="661" spans="2:18" s="347" customFormat="1" ht="35.1" customHeight="1" x14ac:dyDescent="0.25">
      <c r="B661" s="363"/>
      <c r="C661" s="440"/>
      <c r="D661" s="436"/>
      <c r="E661" s="461" t="e">
        <f>VLOOKUP(D661,PAÍSES!$A$2:$C$200,3,FALSE)</f>
        <v>#N/A</v>
      </c>
      <c r="F661" s="432"/>
      <c r="G661" s="364"/>
      <c r="H661" s="436"/>
      <c r="I661" s="358"/>
      <c r="J661" s="358"/>
      <c r="K661" s="362"/>
      <c r="L661" s="431"/>
      <c r="M661" s="358"/>
      <c r="N661" s="362"/>
      <c r="O661"/>
      <c r="P661" s="352"/>
      <c r="Q661" s="352"/>
      <c r="R661" s="352"/>
    </row>
    <row r="662" spans="2:18" s="347" customFormat="1" ht="35.1" customHeight="1" x14ac:dyDescent="0.25">
      <c r="B662" s="363"/>
      <c r="C662" s="440"/>
      <c r="D662" s="436"/>
      <c r="E662" s="461" t="e">
        <f>VLOOKUP(D662,PAÍSES!$A$2:$C$200,3,FALSE)</f>
        <v>#N/A</v>
      </c>
      <c r="F662" s="432"/>
      <c r="G662" s="364"/>
      <c r="H662" s="436"/>
      <c r="I662" s="358"/>
      <c r="J662" s="358"/>
      <c r="K662" s="362"/>
      <c r="L662" s="431"/>
      <c r="M662" s="358"/>
      <c r="N662" s="362"/>
      <c r="O662"/>
      <c r="P662" s="352"/>
      <c r="Q662" s="352"/>
      <c r="R662" s="352"/>
    </row>
    <row r="663" spans="2:18" s="347" customFormat="1" ht="35.1" customHeight="1" x14ac:dyDescent="0.25">
      <c r="B663" s="363"/>
      <c r="C663" s="440"/>
      <c r="D663" s="436"/>
      <c r="E663" s="461" t="e">
        <f>VLOOKUP(D663,PAÍSES!$A$2:$C$200,3,FALSE)</f>
        <v>#N/A</v>
      </c>
      <c r="F663" s="432"/>
      <c r="G663" s="364"/>
      <c r="H663" s="436"/>
      <c r="I663" s="358"/>
      <c r="J663" s="358"/>
      <c r="K663" s="362"/>
      <c r="L663" s="431"/>
      <c r="M663" s="358"/>
      <c r="N663" s="362"/>
      <c r="O663"/>
      <c r="P663" s="352"/>
      <c r="Q663" s="352"/>
      <c r="R663" s="352"/>
    </row>
    <row r="664" spans="2:18" s="347" customFormat="1" ht="35.1" customHeight="1" x14ac:dyDescent="0.25">
      <c r="B664" s="363"/>
      <c r="C664" s="440"/>
      <c r="D664" s="436"/>
      <c r="E664" s="461" t="e">
        <f>VLOOKUP(D664,PAÍSES!$A$2:$C$200,3,FALSE)</f>
        <v>#N/A</v>
      </c>
      <c r="F664" s="432"/>
      <c r="G664" s="364"/>
      <c r="H664" s="436"/>
      <c r="I664" s="358"/>
      <c r="J664" s="358"/>
      <c r="K664" s="362"/>
      <c r="L664" s="431"/>
      <c r="M664" s="358"/>
      <c r="N664" s="362"/>
      <c r="O664"/>
      <c r="P664" s="352"/>
      <c r="Q664" s="352"/>
      <c r="R664" s="352"/>
    </row>
    <row r="665" spans="2:18" s="347" customFormat="1" ht="35.1" customHeight="1" x14ac:dyDescent="0.25">
      <c r="B665" s="363"/>
      <c r="C665" s="440"/>
      <c r="D665" s="436"/>
      <c r="E665" s="461" t="e">
        <f>VLOOKUP(D665,PAÍSES!$A$2:$C$200,3,FALSE)</f>
        <v>#N/A</v>
      </c>
      <c r="F665" s="432"/>
      <c r="G665" s="364"/>
      <c r="H665" s="436"/>
      <c r="I665" s="358"/>
      <c r="J665" s="358"/>
      <c r="K665" s="362"/>
      <c r="L665" s="431"/>
      <c r="M665" s="358"/>
      <c r="N665" s="362"/>
      <c r="O665"/>
      <c r="P665" s="352"/>
      <c r="Q665" s="352"/>
      <c r="R665" s="352"/>
    </row>
    <row r="666" spans="2:18" s="347" customFormat="1" ht="35.1" customHeight="1" x14ac:dyDescent="0.25">
      <c r="B666" s="363"/>
      <c r="C666" s="440"/>
      <c r="D666" s="436"/>
      <c r="E666" s="461" t="e">
        <f>VLOOKUP(D666,PAÍSES!$A$2:$C$200,3,FALSE)</f>
        <v>#N/A</v>
      </c>
      <c r="F666" s="432"/>
      <c r="G666" s="364"/>
      <c r="H666" s="436"/>
      <c r="I666" s="358"/>
      <c r="J666" s="358"/>
      <c r="K666" s="362"/>
      <c r="L666" s="431"/>
      <c r="M666" s="358"/>
      <c r="N666" s="362"/>
      <c r="O666"/>
      <c r="P666" s="352"/>
      <c r="Q666" s="352"/>
      <c r="R666" s="352"/>
    </row>
    <row r="667" spans="2:18" s="347" customFormat="1" ht="35.1" customHeight="1" x14ac:dyDescent="0.25">
      <c r="B667" s="363"/>
      <c r="C667" s="440"/>
      <c r="D667" s="436"/>
      <c r="E667" s="461" t="e">
        <f>VLOOKUP(D667,PAÍSES!$A$2:$C$200,3,FALSE)</f>
        <v>#N/A</v>
      </c>
      <c r="F667" s="432"/>
      <c r="G667" s="364"/>
      <c r="H667" s="436"/>
      <c r="I667" s="358"/>
      <c r="J667" s="358"/>
      <c r="K667" s="362"/>
      <c r="L667" s="431"/>
      <c r="M667" s="358"/>
      <c r="N667" s="362"/>
      <c r="O667"/>
      <c r="P667" s="352"/>
      <c r="Q667" s="352"/>
      <c r="R667" s="352"/>
    </row>
    <row r="668" spans="2:18" s="347" customFormat="1" ht="35.1" customHeight="1" x14ac:dyDescent="0.25">
      <c r="B668" s="363"/>
      <c r="C668" s="440"/>
      <c r="D668" s="436"/>
      <c r="E668" s="461" t="e">
        <f>VLOOKUP(D668,PAÍSES!$A$2:$C$200,3,FALSE)</f>
        <v>#N/A</v>
      </c>
      <c r="F668" s="432"/>
      <c r="G668" s="364"/>
      <c r="H668" s="436"/>
      <c r="I668" s="358"/>
      <c r="J668" s="358"/>
      <c r="K668" s="362"/>
      <c r="L668" s="431"/>
      <c r="M668" s="358"/>
      <c r="N668" s="362"/>
      <c r="O668"/>
      <c r="P668" s="352"/>
      <c r="Q668" s="352"/>
      <c r="R668" s="352"/>
    </row>
    <row r="669" spans="2:18" s="347" customFormat="1" ht="35.1" customHeight="1" x14ac:dyDescent="0.25">
      <c r="B669" s="363"/>
      <c r="C669" s="440"/>
      <c r="D669" s="436"/>
      <c r="E669" s="461" t="e">
        <f>VLOOKUP(D669,PAÍSES!$A$2:$C$200,3,FALSE)</f>
        <v>#N/A</v>
      </c>
      <c r="F669" s="432"/>
      <c r="G669" s="364"/>
      <c r="H669" s="436"/>
      <c r="I669" s="358"/>
      <c r="J669" s="358"/>
      <c r="K669" s="362"/>
      <c r="L669" s="431"/>
      <c r="M669" s="358"/>
      <c r="N669" s="362"/>
      <c r="O669"/>
      <c r="P669" s="352"/>
      <c r="Q669" s="352"/>
      <c r="R669" s="352"/>
    </row>
    <row r="670" spans="2:18" s="347" customFormat="1" ht="35.1" customHeight="1" x14ac:dyDescent="0.25">
      <c r="B670" s="363"/>
      <c r="C670" s="440"/>
      <c r="D670" s="436"/>
      <c r="E670" s="461" t="e">
        <f>VLOOKUP(D670,PAÍSES!$A$2:$C$200,3,FALSE)</f>
        <v>#N/A</v>
      </c>
      <c r="F670" s="432"/>
      <c r="G670" s="364"/>
      <c r="H670" s="436"/>
      <c r="I670" s="358"/>
      <c r="J670" s="358"/>
      <c r="K670" s="362"/>
      <c r="L670" s="431"/>
      <c r="M670" s="358"/>
      <c r="N670" s="362"/>
      <c r="O670"/>
      <c r="P670" s="352"/>
      <c r="Q670" s="352"/>
      <c r="R670" s="352"/>
    </row>
    <row r="671" spans="2:18" s="347" customFormat="1" ht="35.1" customHeight="1" x14ac:dyDescent="0.25">
      <c r="B671" s="363"/>
      <c r="C671" s="440"/>
      <c r="D671" s="436"/>
      <c r="E671" s="461" t="e">
        <f>VLOOKUP(D671,PAÍSES!$A$2:$C$200,3,FALSE)</f>
        <v>#N/A</v>
      </c>
      <c r="F671" s="432"/>
      <c r="G671" s="364"/>
      <c r="H671" s="436"/>
      <c r="I671" s="358"/>
      <c r="J671" s="358"/>
      <c r="K671" s="362"/>
      <c r="L671" s="431"/>
      <c r="M671" s="358"/>
      <c r="N671" s="362"/>
      <c r="O671"/>
      <c r="P671" s="352"/>
      <c r="Q671" s="352"/>
      <c r="R671" s="352"/>
    </row>
    <row r="672" spans="2:18" s="347" customFormat="1" ht="35.1" customHeight="1" x14ac:dyDescent="0.25">
      <c r="B672" s="363"/>
      <c r="C672" s="440"/>
      <c r="D672" s="436"/>
      <c r="E672" s="461" t="e">
        <f>VLOOKUP(D672,PAÍSES!$A$2:$C$200,3,FALSE)</f>
        <v>#N/A</v>
      </c>
      <c r="F672" s="432"/>
      <c r="G672" s="364"/>
      <c r="H672" s="436"/>
      <c r="I672" s="358"/>
      <c r="J672" s="358"/>
      <c r="K672" s="362"/>
      <c r="L672" s="431"/>
      <c r="M672" s="358"/>
      <c r="N672" s="362"/>
      <c r="O672"/>
      <c r="P672" s="352"/>
      <c r="Q672" s="352"/>
      <c r="R672" s="352"/>
    </row>
    <row r="673" spans="2:18" s="347" customFormat="1" ht="35.1" customHeight="1" x14ac:dyDescent="0.25">
      <c r="B673" s="363"/>
      <c r="C673" s="440"/>
      <c r="D673" s="436"/>
      <c r="E673" s="461" t="e">
        <f>VLOOKUP(D673,PAÍSES!$A$2:$C$200,3,FALSE)</f>
        <v>#N/A</v>
      </c>
      <c r="F673" s="432"/>
      <c r="G673" s="364"/>
      <c r="H673" s="436"/>
      <c r="I673" s="358"/>
      <c r="J673" s="358"/>
      <c r="K673" s="362"/>
      <c r="L673" s="431"/>
      <c r="M673" s="358"/>
      <c r="N673" s="362"/>
      <c r="O673"/>
      <c r="P673" s="352"/>
      <c r="Q673" s="352"/>
      <c r="R673" s="352"/>
    </row>
    <row r="674" spans="2:18" s="347" customFormat="1" ht="35.1" customHeight="1" x14ac:dyDescent="0.25">
      <c r="B674" s="363"/>
      <c r="C674" s="440"/>
      <c r="D674" s="436"/>
      <c r="E674" s="461" t="e">
        <f>VLOOKUP(D674,PAÍSES!$A$2:$C$200,3,FALSE)</f>
        <v>#N/A</v>
      </c>
      <c r="F674" s="432"/>
      <c r="G674" s="364"/>
      <c r="H674" s="436"/>
      <c r="I674" s="358"/>
      <c r="J674" s="358"/>
      <c r="K674" s="362"/>
      <c r="L674" s="431"/>
      <c r="M674" s="358"/>
      <c r="N674" s="362"/>
      <c r="O674"/>
      <c r="P674" s="352"/>
      <c r="Q674" s="352"/>
      <c r="R674" s="352"/>
    </row>
    <row r="675" spans="2:18" s="347" customFormat="1" ht="35.1" customHeight="1" x14ac:dyDescent="0.25">
      <c r="B675" s="363"/>
      <c r="C675" s="440"/>
      <c r="D675" s="436"/>
      <c r="E675" s="461" t="e">
        <f>VLOOKUP(D675,PAÍSES!$A$2:$C$200,3,FALSE)</f>
        <v>#N/A</v>
      </c>
      <c r="F675" s="432"/>
      <c r="G675" s="364"/>
      <c r="H675" s="436"/>
      <c r="I675" s="358"/>
      <c r="J675" s="358"/>
      <c r="K675" s="362"/>
      <c r="L675" s="431"/>
      <c r="M675" s="358"/>
      <c r="N675" s="362"/>
      <c r="O675"/>
      <c r="P675" s="352"/>
      <c r="Q675" s="352"/>
      <c r="R675" s="352"/>
    </row>
    <row r="676" spans="2:18" s="347" customFormat="1" ht="35.1" customHeight="1" x14ac:dyDescent="0.25">
      <c r="B676" s="363"/>
      <c r="C676" s="440"/>
      <c r="D676" s="436"/>
      <c r="E676" s="461" t="e">
        <f>VLOOKUP(D676,PAÍSES!$A$2:$C$200,3,FALSE)</f>
        <v>#N/A</v>
      </c>
      <c r="F676" s="432"/>
      <c r="G676" s="364"/>
      <c r="H676" s="436"/>
      <c r="I676" s="358"/>
      <c r="J676" s="358"/>
      <c r="K676" s="362"/>
      <c r="L676" s="431"/>
      <c r="M676" s="358"/>
      <c r="N676" s="362"/>
      <c r="O676"/>
      <c r="P676" s="352"/>
      <c r="Q676" s="352"/>
      <c r="R676" s="352"/>
    </row>
    <row r="677" spans="2:18" s="347" customFormat="1" ht="35.1" customHeight="1" x14ac:dyDescent="0.25">
      <c r="B677" s="363"/>
      <c r="C677" s="440"/>
      <c r="D677" s="436"/>
      <c r="E677" s="461" t="e">
        <f>VLOOKUP(D677,PAÍSES!$A$2:$C$200,3,FALSE)</f>
        <v>#N/A</v>
      </c>
      <c r="F677" s="432"/>
      <c r="G677" s="364"/>
      <c r="H677" s="436"/>
      <c r="I677" s="358"/>
      <c r="J677" s="358"/>
      <c r="K677" s="362"/>
      <c r="L677" s="431"/>
      <c r="M677" s="358"/>
      <c r="N677" s="362"/>
      <c r="O677"/>
      <c r="P677" s="352"/>
      <c r="Q677" s="352"/>
      <c r="R677" s="352"/>
    </row>
    <row r="678" spans="2:18" s="347" customFormat="1" ht="35.1" customHeight="1" x14ac:dyDescent="0.25">
      <c r="B678" s="363"/>
      <c r="C678" s="440"/>
      <c r="D678" s="436"/>
      <c r="E678" s="461" t="e">
        <f>VLOOKUP(D678,PAÍSES!$A$2:$C$200,3,FALSE)</f>
        <v>#N/A</v>
      </c>
      <c r="F678" s="432"/>
      <c r="G678" s="364"/>
      <c r="H678" s="436"/>
      <c r="I678" s="358"/>
      <c r="J678" s="358"/>
      <c r="K678" s="362"/>
      <c r="L678" s="431"/>
      <c r="M678" s="358"/>
      <c r="N678" s="362"/>
      <c r="O678"/>
      <c r="P678" s="352"/>
      <c r="Q678" s="352"/>
      <c r="R678" s="352"/>
    </row>
    <row r="679" spans="2:18" s="347" customFormat="1" ht="35.1" customHeight="1" x14ac:dyDescent="0.25">
      <c r="B679" s="363"/>
      <c r="C679" s="440"/>
      <c r="D679" s="436"/>
      <c r="E679" s="461" t="e">
        <f>VLOOKUP(D679,PAÍSES!$A$2:$C$200,3,FALSE)</f>
        <v>#N/A</v>
      </c>
      <c r="F679" s="432"/>
      <c r="G679" s="364"/>
      <c r="H679" s="436"/>
      <c r="I679" s="358"/>
      <c r="J679" s="358"/>
      <c r="K679" s="362"/>
      <c r="L679" s="431"/>
      <c r="M679" s="358"/>
      <c r="N679" s="362"/>
      <c r="O679"/>
      <c r="P679" s="352"/>
      <c r="Q679" s="352"/>
      <c r="R679" s="352"/>
    </row>
    <row r="680" spans="2:18" s="347" customFormat="1" ht="35.1" customHeight="1" x14ac:dyDescent="0.25">
      <c r="B680" s="363"/>
      <c r="C680" s="440"/>
      <c r="D680" s="436"/>
      <c r="E680" s="461" t="e">
        <f>VLOOKUP(D680,PAÍSES!$A$2:$C$200,3,FALSE)</f>
        <v>#N/A</v>
      </c>
      <c r="F680" s="432"/>
      <c r="G680" s="364"/>
      <c r="H680" s="436"/>
      <c r="I680" s="358"/>
      <c r="J680" s="358"/>
      <c r="K680" s="362"/>
      <c r="L680" s="431"/>
      <c r="M680" s="358"/>
      <c r="N680" s="362"/>
      <c r="O680"/>
      <c r="P680" s="352"/>
      <c r="Q680" s="352"/>
      <c r="R680" s="352"/>
    </row>
    <row r="681" spans="2:18" s="347" customFormat="1" ht="35.1" customHeight="1" x14ac:dyDescent="0.25">
      <c r="B681" s="363"/>
      <c r="C681" s="440"/>
      <c r="D681" s="436"/>
      <c r="E681" s="461" t="e">
        <f>VLOOKUP(D681,PAÍSES!$A$2:$C$200,3,FALSE)</f>
        <v>#N/A</v>
      </c>
      <c r="F681" s="432"/>
      <c r="G681" s="364"/>
      <c r="H681" s="436"/>
      <c r="I681" s="358"/>
      <c r="J681" s="358"/>
      <c r="K681" s="362"/>
      <c r="L681" s="431"/>
      <c r="M681" s="358"/>
      <c r="N681" s="362"/>
      <c r="O681"/>
      <c r="P681" s="352"/>
      <c r="Q681" s="352"/>
      <c r="R681" s="352"/>
    </row>
    <row r="682" spans="2:18" s="347" customFormat="1" ht="35.1" customHeight="1" x14ac:dyDescent="0.25">
      <c r="B682" s="363"/>
      <c r="C682" s="440"/>
      <c r="D682" s="436"/>
      <c r="E682" s="461" t="e">
        <f>VLOOKUP(D682,PAÍSES!$A$2:$C$200,3,FALSE)</f>
        <v>#N/A</v>
      </c>
      <c r="F682" s="432"/>
      <c r="G682" s="364"/>
      <c r="H682" s="436"/>
      <c r="I682" s="358"/>
      <c r="J682" s="358"/>
      <c r="K682" s="362"/>
      <c r="L682" s="431"/>
      <c r="M682" s="358"/>
      <c r="N682" s="362"/>
      <c r="O682"/>
      <c r="P682" s="352"/>
      <c r="Q682" s="352"/>
      <c r="R682" s="352"/>
    </row>
    <row r="683" spans="2:18" s="347" customFormat="1" ht="35.1" customHeight="1" x14ac:dyDescent="0.25">
      <c r="B683" s="363"/>
      <c r="C683" s="440"/>
      <c r="D683" s="436"/>
      <c r="E683" s="461" t="e">
        <f>VLOOKUP(D683,PAÍSES!$A$2:$C$200,3,FALSE)</f>
        <v>#N/A</v>
      </c>
      <c r="F683" s="432"/>
      <c r="G683" s="364"/>
      <c r="H683" s="436"/>
      <c r="I683" s="358"/>
      <c r="J683" s="358"/>
      <c r="K683" s="362"/>
      <c r="L683" s="431"/>
      <c r="M683" s="358"/>
      <c r="N683" s="362"/>
      <c r="O683"/>
      <c r="P683" s="352"/>
      <c r="Q683" s="352"/>
      <c r="R683" s="352"/>
    </row>
    <row r="684" spans="2:18" s="347" customFormat="1" ht="35.1" customHeight="1" x14ac:dyDescent="0.25">
      <c r="B684" s="363"/>
      <c r="C684" s="440"/>
      <c r="D684" s="436"/>
      <c r="E684" s="461" t="e">
        <f>VLOOKUP(D684,PAÍSES!$A$2:$C$200,3,FALSE)</f>
        <v>#N/A</v>
      </c>
      <c r="F684" s="432"/>
      <c r="G684" s="364"/>
      <c r="H684" s="436"/>
      <c r="I684" s="358"/>
      <c r="J684" s="358"/>
      <c r="K684" s="362"/>
      <c r="L684" s="431"/>
      <c r="M684" s="358"/>
      <c r="N684" s="362"/>
      <c r="O684"/>
      <c r="P684" s="352"/>
      <c r="Q684" s="352"/>
      <c r="R684" s="352"/>
    </row>
    <row r="685" spans="2:18" s="347" customFormat="1" ht="35.1" customHeight="1" x14ac:dyDescent="0.25">
      <c r="B685" s="363"/>
      <c r="C685" s="440"/>
      <c r="D685" s="436"/>
      <c r="E685" s="461" t="e">
        <f>VLOOKUP(D685,PAÍSES!$A$2:$C$200,3,FALSE)</f>
        <v>#N/A</v>
      </c>
      <c r="F685" s="432"/>
      <c r="G685" s="364"/>
      <c r="H685" s="436"/>
      <c r="I685" s="358"/>
      <c r="J685" s="358"/>
      <c r="K685" s="362"/>
      <c r="L685" s="431"/>
      <c r="M685" s="358"/>
      <c r="N685" s="362"/>
      <c r="O685"/>
      <c r="P685" s="352"/>
      <c r="Q685" s="352"/>
      <c r="R685" s="352"/>
    </row>
    <row r="686" spans="2:18" s="347" customFormat="1" ht="35.1" customHeight="1" x14ac:dyDescent="0.25">
      <c r="B686" s="363"/>
      <c r="C686" s="440"/>
      <c r="D686" s="436"/>
      <c r="E686" s="461" t="e">
        <f>VLOOKUP(D686,PAÍSES!$A$2:$C$200,3,FALSE)</f>
        <v>#N/A</v>
      </c>
      <c r="F686" s="432"/>
      <c r="G686" s="364"/>
      <c r="H686" s="436"/>
      <c r="I686" s="358"/>
      <c r="J686" s="358"/>
      <c r="K686" s="362"/>
      <c r="L686" s="431"/>
      <c r="M686" s="358"/>
      <c r="N686" s="362"/>
      <c r="O686"/>
      <c r="P686" s="352"/>
      <c r="Q686" s="352"/>
      <c r="R686" s="352"/>
    </row>
    <row r="687" spans="2:18" s="347" customFormat="1" ht="35.1" customHeight="1" x14ac:dyDescent="0.25">
      <c r="B687" s="363"/>
      <c r="C687" s="440"/>
      <c r="D687" s="436"/>
      <c r="E687" s="461" t="e">
        <f>VLOOKUP(D687,PAÍSES!$A$2:$C$200,3,FALSE)</f>
        <v>#N/A</v>
      </c>
      <c r="F687" s="432"/>
      <c r="G687" s="364"/>
      <c r="H687" s="436"/>
      <c r="I687" s="358"/>
      <c r="J687" s="358"/>
      <c r="K687" s="362"/>
      <c r="L687" s="431"/>
      <c r="M687" s="358"/>
      <c r="N687" s="362"/>
      <c r="O687"/>
      <c r="P687" s="352"/>
      <c r="Q687" s="352"/>
      <c r="R687" s="352"/>
    </row>
    <row r="688" spans="2:18" s="347" customFormat="1" ht="35.1" customHeight="1" x14ac:dyDescent="0.25">
      <c r="B688" s="363"/>
      <c r="C688" s="440"/>
      <c r="D688" s="436"/>
      <c r="E688" s="461" t="e">
        <f>VLOOKUP(D688,PAÍSES!$A$2:$C$200,3,FALSE)</f>
        <v>#N/A</v>
      </c>
      <c r="F688" s="432"/>
      <c r="G688" s="364"/>
      <c r="H688" s="436"/>
      <c r="I688" s="358"/>
      <c r="J688" s="358"/>
      <c r="K688" s="362"/>
      <c r="L688" s="431"/>
      <c r="M688" s="358"/>
      <c r="N688" s="362"/>
      <c r="O688"/>
      <c r="P688" s="352"/>
      <c r="Q688" s="352"/>
      <c r="R688" s="352"/>
    </row>
    <row r="689" spans="2:18" s="347" customFormat="1" ht="35.1" customHeight="1" x14ac:dyDescent="0.25">
      <c r="B689" s="363"/>
      <c r="C689" s="440"/>
      <c r="D689" s="436"/>
      <c r="E689" s="461" t="e">
        <f>VLOOKUP(D689,PAÍSES!$A$2:$C$200,3,FALSE)</f>
        <v>#N/A</v>
      </c>
      <c r="F689" s="432"/>
      <c r="G689" s="364"/>
      <c r="H689" s="436"/>
      <c r="I689" s="358"/>
      <c r="J689" s="358"/>
      <c r="K689" s="362"/>
      <c r="L689" s="431"/>
      <c r="M689" s="358"/>
      <c r="N689" s="362"/>
      <c r="O689"/>
      <c r="P689" s="352"/>
      <c r="Q689" s="352"/>
      <c r="R689" s="352"/>
    </row>
    <row r="690" spans="2:18" s="347" customFormat="1" ht="35.1" customHeight="1" x14ac:dyDescent="0.25">
      <c r="B690" s="363"/>
      <c r="C690" s="440"/>
      <c r="D690" s="436"/>
      <c r="E690" s="461" t="e">
        <f>VLOOKUP(D690,PAÍSES!$A$2:$C$200,3,FALSE)</f>
        <v>#N/A</v>
      </c>
      <c r="F690" s="432"/>
      <c r="G690" s="364"/>
      <c r="H690" s="436"/>
      <c r="I690" s="358"/>
      <c r="J690" s="358"/>
      <c r="K690" s="362"/>
      <c r="L690" s="431"/>
      <c r="M690" s="358"/>
      <c r="N690" s="362"/>
      <c r="O690"/>
      <c r="P690" s="352"/>
      <c r="Q690" s="352"/>
      <c r="R690" s="352"/>
    </row>
    <row r="691" spans="2:18" s="347" customFormat="1" ht="35.1" customHeight="1" x14ac:dyDescent="0.25">
      <c r="B691" s="363"/>
      <c r="C691" s="440"/>
      <c r="D691" s="436"/>
      <c r="E691" s="461" t="e">
        <f>VLOOKUP(D691,PAÍSES!$A$2:$C$200,3,FALSE)</f>
        <v>#N/A</v>
      </c>
      <c r="F691" s="432"/>
      <c r="G691" s="364"/>
      <c r="H691" s="436"/>
      <c r="I691" s="358"/>
      <c r="J691" s="358"/>
      <c r="K691" s="362"/>
      <c r="L691" s="431"/>
      <c r="M691" s="358"/>
      <c r="N691" s="362"/>
      <c r="O691"/>
      <c r="P691" s="352"/>
      <c r="Q691" s="352"/>
      <c r="R691" s="352"/>
    </row>
    <row r="692" spans="2:18" s="347" customFormat="1" ht="35.1" customHeight="1" x14ac:dyDescent="0.25">
      <c r="B692" s="363"/>
      <c r="C692" s="440"/>
      <c r="D692" s="436"/>
      <c r="E692" s="461" t="e">
        <f>VLOOKUP(D692,PAÍSES!$A$2:$C$200,3,FALSE)</f>
        <v>#N/A</v>
      </c>
      <c r="F692" s="432"/>
      <c r="G692" s="364"/>
      <c r="H692" s="436"/>
      <c r="I692" s="358"/>
      <c r="J692" s="358"/>
      <c r="K692" s="362"/>
      <c r="L692" s="431"/>
      <c r="M692" s="358"/>
      <c r="N692" s="362"/>
      <c r="O692"/>
      <c r="P692" s="352"/>
      <c r="Q692" s="352"/>
      <c r="R692" s="352"/>
    </row>
    <row r="693" spans="2:18" s="347" customFormat="1" ht="35.1" customHeight="1" x14ac:dyDescent="0.25">
      <c r="B693" s="363"/>
      <c r="C693" s="440"/>
      <c r="D693" s="436"/>
      <c r="E693" s="461" t="e">
        <f>VLOOKUP(D693,PAÍSES!$A$2:$C$200,3,FALSE)</f>
        <v>#N/A</v>
      </c>
      <c r="F693" s="432"/>
      <c r="G693" s="364"/>
      <c r="H693" s="436"/>
      <c r="I693" s="358"/>
      <c r="J693" s="358"/>
      <c r="K693" s="362"/>
      <c r="L693" s="431"/>
      <c r="M693" s="358"/>
      <c r="N693" s="362"/>
      <c r="O693"/>
      <c r="P693" s="352"/>
      <c r="Q693" s="352"/>
      <c r="R693" s="352"/>
    </row>
    <row r="694" spans="2:18" s="347" customFormat="1" ht="35.1" customHeight="1" x14ac:dyDescent="0.25">
      <c r="B694" s="363"/>
      <c r="C694" s="440"/>
      <c r="D694" s="436"/>
      <c r="E694" s="461" t="e">
        <f>VLOOKUP(D694,PAÍSES!$A$2:$C$200,3,FALSE)</f>
        <v>#N/A</v>
      </c>
      <c r="F694" s="432"/>
      <c r="G694" s="364"/>
      <c r="H694" s="436"/>
      <c r="I694" s="358"/>
      <c r="J694" s="358"/>
      <c r="K694" s="362"/>
      <c r="L694" s="431"/>
      <c r="M694" s="358"/>
      <c r="N694" s="362"/>
      <c r="O694"/>
      <c r="P694" s="352"/>
      <c r="Q694" s="352"/>
      <c r="R694" s="352"/>
    </row>
    <row r="695" spans="2:18" s="347" customFormat="1" ht="35.1" customHeight="1" x14ac:dyDescent="0.25">
      <c r="B695" s="363"/>
      <c r="C695" s="440"/>
      <c r="D695" s="436"/>
      <c r="E695" s="461" t="e">
        <f>VLOOKUP(D695,PAÍSES!$A$2:$C$200,3,FALSE)</f>
        <v>#N/A</v>
      </c>
      <c r="F695" s="432"/>
      <c r="G695" s="364"/>
      <c r="H695" s="436"/>
      <c r="I695" s="358"/>
      <c r="J695" s="358"/>
      <c r="K695" s="362"/>
      <c r="L695" s="431"/>
      <c r="M695" s="358"/>
      <c r="N695" s="362"/>
      <c r="O695"/>
      <c r="P695" s="352"/>
      <c r="Q695" s="352"/>
      <c r="R695" s="352"/>
    </row>
    <row r="696" spans="2:18" s="347" customFormat="1" ht="35.1" customHeight="1" x14ac:dyDescent="0.25">
      <c r="B696" s="363"/>
      <c r="C696" s="440"/>
      <c r="D696" s="436"/>
      <c r="E696" s="461" t="e">
        <f>VLOOKUP(D696,PAÍSES!$A$2:$C$200,3,FALSE)</f>
        <v>#N/A</v>
      </c>
      <c r="F696" s="432"/>
      <c r="G696" s="364"/>
      <c r="H696" s="436"/>
      <c r="I696" s="358"/>
      <c r="J696" s="358"/>
      <c r="K696" s="362"/>
      <c r="L696" s="431"/>
      <c r="M696" s="358"/>
      <c r="N696" s="362"/>
      <c r="O696"/>
      <c r="P696" s="352"/>
      <c r="Q696" s="352"/>
      <c r="R696" s="352"/>
    </row>
    <row r="697" spans="2:18" s="347" customFormat="1" ht="35.1" customHeight="1" x14ac:dyDescent="0.25">
      <c r="B697" s="363"/>
      <c r="C697" s="440"/>
      <c r="D697" s="436"/>
      <c r="E697" s="461" t="e">
        <f>VLOOKUP(D697,PAÍSES!$A$2:$C$200,3,FALSE)</f>
        <v>#N/A</v>
      </c>
      <c r="F697" s="432"/>
      <c r="G697" s="364"/>
      <c r="H697" s="436"/>
      <c r="I697" s="358"/>
      <c r="J697" s="358"/>
      <c r="K697" s="362"/>
      <c r="L697" s="431"/>
      <c r="M697" s="358"/>
      <c r="N697" s="362"/>
      <c r="O697"/>
      <c r="P697" s="352"/>
      <c r="Q697" s="352"/>
      <c r="R697" s="352"/>
    </row>
    <row r="698" spans="2:18" s="347" customFormat="1" ht="35.1" customHeight="1" x14ac:dyDescent="0.25">
      <c r="B698" s="363"/>
      <c r="C698" s="440"/>
      <c r="D698" s="436"/>
      <c r="E698" s="461" t="e">
        <f>VLOOKUP(D698,PAÍSES!$A$2:$C$200,3,FALSE)</f>
        <v>#N/A</v>
      </c>
      <c r="F698" s="432"/>
      <c r="G698" s="364"/>
      <c r="H698" s="436"/>
      <c r="I698" s="358"/>
      <c r="J698" s="358"/>
      <c r="K698" s="362"/>
      <c r="L698" s="431"/>
      <c r="M698" s="358"/>
      <c r="N698" s="362"/>
      <c r="O698"/>
      <c r="P698" s="352"/>
      <c r="Q698" s="352"/>
      <c r="R698" s="352"/>
    </row>
    <row r="699" spans="2:18" s="347" customFormat="1" ht="35.1" customHeight="1" x14ac:dyDescent="0.25">
      <c r="B699" s="363"/>
      <c r="C699" s="440"/>
      <c r="D699" s="436"/>
      <c r="E699" s="461" t="e">
        <f>VLOOKUP(D699,PAÍSES!$A$2:$C$200,3,FALSE)</f>
        <v>#N/A</v>
      </c>
      <c r="F699" s="432"/>
      <c r="G699" s="364"/>
      <c r="H699" s="436"/>
      <c r="I699" s="358"/>
      <c r="J699" s="358"/>
      <c r="K699" s="362"/>
      <c r="L699" s="431"/>
      <c r="M699" s="358"/>
      <c r="N699" s="362"/>
      <c r="O699"/>
      <c r="P699" s="352"/>
      <c r="Q699" s="352"/>
      <c r="R699" s="352"/>
    </row>
    <row r="700" spans="2:18" s="347" customFormat="1" ht="35.1" customHeight="1" x14ac:dyDescent="0.25">
      <c r="B700" s="363"/>
      <c r="C700" s="440"/>
      <c r="D700" s="436"/>
      <c r="E700" s="461" t="e">
        <f>VLOOKUP(D700,PAÍSES!$A$2:$C$200,3,FALSE)</f>
        <v>#N/A</v>
      </c>
      <c r="F700" s="432"/>
      <c r="G700" s="364"/>
      <c r="H700" s="436"/>
      <c r="I700" s="358"/>
      <c r="J700" s="358"/>
      <c r="K700" s="362"/>
      <c r="L700" s="431"/>
      <c r="M700" s="358"/>
      <c r="N700" s="362"/>
      <c r="O700"/>
      <c r="P700" s="352"/>
      <c r="Q700" s="352"/>
      <c r="R700" s="352"/>
    </row>
    <row r="701" spans="2:18" s="347" customFormat="1" ht="35.1" customHeight="1" x14ac:dyDescent="0.25">
      <c r="B701" s="363"/>
      <c r="C701" s="440"/>
      <c r="D701" s="436"/>
      <c r="E701" s="461" t="e">
        <f>VLOOKUP(D701,PAÍSES!$A$2:$C$200,3,FALSE)</f>
        <v>#N/A</v>
      </c>
      <c r="F701" s="432"/>
      <c r="G701" s="364"/>
      <c r="H701" s="436"/>
      <c r="I701" s="358"/>
      <c r="J701" s="358"/>
      <c r="K701" s="362"/>
      <c r="L701" s="431"/>
      <c r="M701" s="358"/>
      <c r="N701" s="362"/>
      <c r="O701"/>
      <c r="P701" s="352"/>
      <c r="Q701" s="352"/>
      <c r="R701" s="352"/>
    </row>
    <row r="702" spans="2:18" s="347" customFormat="1" ht="35.1" customHeight="1" x14ac:dyDescent="0.25">
      <c r="B702" s="363"/>
      <c r="C702" s="440"/>
      <c r="D702" s="436"/>
      <c r="E702" s="461" t="e">
        <f>VLOOKUP(D702,PAÍSES!$A$2:$C$200,3,FALSE)</f>
        <v>#N/A</v>
      </c>
      <c r="F702" s="432"/>
      <c r="G702" s="364"/>
      <c r="H702" s="436"/>
      <c r="I702" s="358"/>
      <c r="J702" s="358"/>
      <c r="K702" s="362"/>
      <c r="L702" s="431"/>
      <c r="M702" s="358"/>
      <c r="N702" s="362"/>
      <c r="O702"/>
      <c r="P702" s="352"/>
      <c r="Q702" s="352"/>
      <c r="R702" s="352"/>
    </row>
    <row r="703" spans="2:18" s="347" customFormat="1" ht="35.1" customHeight="1" x14ac:dyDescent="0.25">
      <c r="B703" s="363"/>
      <c r="C703" s="440"/>
      <c r="D703" s="436"/>
      <c r="E703" s="461" t="e">
        <f>VLOOKUP(D703,PAÍSES!$A$2:$C$200,3,FALSE)</f>
        <v>#N/A</v>
      </c>
      <c r="F703" s="432"/>
      <c r="G703" s="364"/>
      <c r="H703" s="436"/>
      <c r="I703" s="358"/>
      <c r="J703" s="358"/>
      <c r="K703" s="362"/>
      <c r="L703" s="431"/>
      <c r="M703" s="358"/>
      <c r="N703" s="362"/>
      <c r="O703"/>
      <c r="P703" s="352"/>
      <c r="Q703" s="352"/>
      <c r="R703" s="352"/>
    </row>
    <row r="704" spans="2:18" s="347" customFormat="1" ht="35.1" customHeight="1" x14ac:dyDescent="0.25">
      <c r="B704" s="363"/>
      <c r="C704" s="440"/>
      <c r="D704" s="436"/>
      <c r="E704" s="461" t="e">
        <f>VLOOKUP(D704,PAÍSES!$A$2:$C$200,3,FALSE)</f>
        <v>#N/A</v>
      </c>
      <c r="F704" s="432"/>
      <c r="G704" s="364"/>
      <c r="H704" s="436"/>
      <c r="I704" s="358"/>
      <c r="J704" s="358"/>
      <c r="K704" s="362"/>
      <c r="L704" s="431"/>
      <c r="M704" s="358"/>
      <c r="N704" s="362"/>
      <c r="O704"/>
      <c r="P704" s="352"/>
      <c r="Q704" s="352"/>
      <c r="R704" s="352"/>
    </row>
    <row r="705" spans="2:18" s="347" customFormat="1" ht="35.1" customHeight="1" x14ac:dyDescent="0.25">
      <c r="B705" s="363"/>
      <c r="C705" s="440"/>
      <c r="D705" s="436"/>
      <c r="E705" s="461" t="e">
        <f>VLOOKUP(D705,PAÍSES!$A$2:$C$200,3,FALSE)</f>
        <v>#N/A</v>
      </c>
      <c r="F705" s="432"/>
      <c r="G705" s="364"/>
      <c r="H705" s="436"/>
      <c r="I705" s="358"/>
      <c r="J705" s="358"/>
      <c r="K705" s="362"/>
      <c r="L705" s="431"/>
      <c r="M705" s="358"/>
      <c r="N705" s="362"/>
      <c r="O705"/>
      <c r="P705" s="352"/>
      <c r="Q705" s="352"/>
      <c r="R705" s="352"/>
    </row>
    <row r="706" spans="2:18" s="347" customFormat="1" ht="35.1" customHeight="1" x14ac:dyDescent="0.25">
      <c r="B706" s="363"/>
      <c r="C706" s="440"/>
      <c r="D706" s="436"/>
      <c r="E706" s="461" t="e">
        <f>VLOOKUP(D706,PAÍSES!$A$2:$C$200,3,FALSE)</f>
        <v>#N/A</v>
      </c>
      <c r="F706" s="432"/>
      <c r="G706" s="364"/>
      <c r="H706" s="436"/>
      <c r="I706" s="358"/>
      <c r="J706" s="358"/>
      <c r="K706" s="362"/>
      <c r="L706" s="431"/>
      <c r="M706" s="358"/>
      <c r="N706" s="362"/>
      <c r="O706"/>
      <c r="P706" s="352"/>
      <c r="Q706" s="352"/>
      <c r="R706" s="352"/>
    </row>
    <row r="707" spans="2:18" s="347" customFormat="1" ht="35.1" customHeight="1" x14ac:dyDescent="0.25">
      <c r="B707" s="363"/>
      <c r="C707" s="440"/>
      <c r="D707" s="436"/>
      <c r="E707" s="461" t="e">
        <f>VLOOKUP(D707,PAÍSES!$A$2:$C$200,3,FALSE)</f>
        <v>#N/A</v>
      </c>
      <c r="F707" s="432"/>
      <c r="G707" s="364"/>
      <c r="H707" s="436"/>
      <c r="I707" s="358"/>
      <c r="J707" s="358"/>
      <c r="K707" s="362"/>
      <c r="L707" s="431"/>
      <c r="M707" s="358"/>
      <c r="N707" s="362"/>
      <c r="O707"/>
      <c r="P707" s="352"/>
      <c r="Q707" s="352"/>
      <c r="R707" s="352"/>
    </row>
    <row r="708" spans="2:18" s="347" customFormat="1" ht="35.1" customHeight="1" x14ac:dyDescent="0.25">
      <c r="B708" s="363"/>
      <c r="C708" s="440"/>
      <c r="D708" s="436"/>
      <c r="E708" s="461" t="e">
        <f>VLOOKUP(D708,PAÍSES!$A$2:$C$200,3,FALSE)</f>
        <v>#N/A</v>
      </c>
      <c r="F708" s="432"/>
      <c r="G708" s="364"/>
      <c r="H708" s="436"/>
      <c r="I708" s="358"/>
      <c r="J708" s="358"/>
      <c r="K708" s="362"/>
      <c r="L708" s="431"/>
      <c r="M708" s="358"/>
      <c r="N708" s="362"/>
      <c r="O708"/>
      <c r="P708" s="352"/>
      <c r="Q708" s="352"/>
      <c r="R708" s="352"/>
    </row>
    <row r="709" spans="2:18" s="347" customFormat="1" ht="35.1" customHeight="1" x14ac:dyDescent="0.25">
      <c r="B709" s="363"/>
      <c r="C709" s="440"/>
      <c r="D709" s="436"/>
      <c r="E709" s="461" t="e">
        <f>VLOOKUP(D709,PAÍSES!$A$2:$C$200,3,FALSE)</f>
        <v>#N/A</v>
      </c>
      <c r="F709" s="432"/>
      <c r="G709" s="364"/>
      <c r="H709" s="436"/>
      <c r="I709" s="358"/>
      <c r="J709" s="358"/>
      <c r="K709" s="362"/>
      <c r="L709" s="431"/>
      <c r="M709" s="358"/>
      <c r="N709" s="362"/>
      <c r="O709"/>
      <c r="P709" s="352"/>
      <c r="Q709" s="352"/>
      <c r="R709" s="352"/>
    </row>
    <row r="710" spans="2:18" s="347" customFormat="1" ht="35.1" customHeight="1" x14ac:dyDescent="0.25">
      <c r="B710" s="363"/>
      <c r="C710" s="440"/>
      <c r="D710" s="436"/>
      <c r="E710" s="461" t="e">
        <f>VLOOKUP(D710,PAÍSES!$A$2:$C$200,3,FALSE)</f>
        <v>#N/A</v>
      </c>
      <c r="F710" s="432"/>
      <c r="G710" s="364"/>
      <c r="H710" s="436"/>
      <c r="I710" s="358"/>
      <c r="J710" s="358"/>
      <c r="K710" s="362"/>
      <c r="L710" s="431"/>
      <c r="M710" s="358"/>
      <c r="N710" s="362"/>
      <c r="O710"/>
      <c r="P710" s="352"/>
      <c r="Q710" s="352"/>
      <c r="R710" s="352"/>
    </row>
    <row r="711" spans="2:18" s="347" customFormat="1" ht="35.1" customHeight="1" x14ac:dyDescent="0.25">
      <c r="B711" s="363"/>
      <c r="C711" s="440"/>
      <c r="D711" s="436"/>
      <c r="E711" s="461" t="e">
        <f>VLOOKUP(D711,PAÍSES!$A$2:$C$200,3,FALSE)</f>
        <v>#N/A</v>
      </c>
      <c r="F711" s="432"/>
      <c r="G711" s="364"/>
      <c r="H711" s="436"/>
      <c r="I711" s="358"/>
      <c r="J711" s="358"/>
      <c r="K711" s="362"/>
      <c r="L711" s="431"/>
      <c r="M711" s="358"/>
      <c r="N711" s="362"/>
      <c r="O711"/>
      <c r="P711" s="352"/>
      <c r="Q711" s="352"/>
      <c r="R711" s="352"/>
    </row>
    <row r="712" spans="2:18" s="347" customFormat="1" ht="35.1" customHeight="1" x14ac:dyDescent="0.25">
      <c r="B712" s="363"/>
      <c r="C712" s="440"/>
      <c r="D712" s="436"/>
      <c r="E712" s="461" t="e">
        <f>VLOOKUP(D712,PAÍSES!$A$2:$C$200,3,FALSE)</f>
        <v>#N/A</v>
      </c>
      <c r="F712" s="432"/>
      <c r="G712" s="364"/>
      <c r="H712" s="436"/>
      <c r="I712" s="358"/>
      <c r="J712" s="358"/>
      <c r="K712" s="362"/>
      <c r="L712" s="431"/>
      <c r="M712" s="358"/>
      <c r="N712" s="362"/>
      <c r="O712"/>
      <c r="P712" s="352"/>
      <c r="Q712" s="352"/>
      <c r="R712" s="352"/>
    </row>
    <row r="713" spans="2:18" s="347" customFormat="1" ht="35.1" customHeight="1" x14ac:dyDescent="0.25">
      <c r="B713" s="363"/>
      <c r="C713" s="440"/>
      <c r="D713" s="436"/>
      <c r="E713" s="461" t="e">
        <f>VLOOKUP(D713,PAÍSES!$A$2:$C$200,3,FALSE)</f>
        <v>#N/A</v>
      </c>
      <c r="F713" s="432"/>
      <c r="G713" s="364"/>
      <c r="H713" s="436"/>
      <c r="I713" s="358"/>
      <c r="J713" s="358"/>
      <c r="K713" s="362"/>
      <c r="L713" s="431"/>
      <c r="M713" s="358"/>
      <c r="N713" s="362"/>
      <c r="O713"/>
      <c r="P713" s="352"/>
      <c r="Q713" s="352"/>
      <c r="R713" s="352"/>
    </row>
    <row r="714" spans="2:18" s="347" customFormat="1" ht="35.1" customHeight="1" x14ac:dyDescent="0.25">
      <c r="B714" s="363"/>
      <c r="C714" s="440"/>
      <c r="D714" s="436"/>
      <c r="E714" s="461" t="e">
        <f>VLOOKUP(D714,PAÍSES!$A$2:$C$200,3,FALSE)</f>
        <v>#N/A</v>
      </c>
      <c r="F714" s="432"/>
      <c r="G714" s="364"/>
      <c r="H714" s="436"/>
      <c r="I714" s="358"/>
      <c r="J714" s="358"/>
      <c r="K714" s="362"/>
      <c r="L714" s="431"/>
      <c r="M714" s="358"/>
      <c r="N714" s="362"/>
      <c r="O714"/>
      <c r="P714" s="352"/>
      <c r="Q714" s="352"/>
      <c r="R714" s="352"/>
    </row>
    <row r="715" spans="2:18" s="347" customFormat="1" ht="35.1" customHeight="1" x14ac:dyDescent="0.25">
      <c r="B715" s="363"/>
      <c r="C715" s="440"/>
      <c r="D715" s="436"/>
      <c r="E715" s="461" t="e">
        <f>VLOOKUP(D715,PAÍSES!$A$2:$C$200,3,FALSE)</f>
        <v>#N/A</v>
      </c>
      <c r="F715" s="432"/>
      <c r="G715" s="364"/>
      <c r="H715" s="436"/>
      <c r="I715" s="358"/>
      <c r="J715" s="358"/>
      <c r="K715" s="362"/>
      <c r="L715" s="431"/>
      <c r="M715" s="358"/>
      <c r="N715" s="362"/>
      <c r="O715"/>
      <c r="P715" s="352"/>
      <c r="Q715" s="352"/>
      <c r="R715" s="352"/>
    </row>
    <row r="716" spans="2:18" s="347" customFormat="1" ht="35.1" customHeight="1" x14ac:dyDescent="0.25">
      <c r="B716" s="363"/>
      <c r="C716" s="440"/>
      <c r="D716" s="436"/>
      <c r="E716" s="461" t="e">
        <f>VLOOKUP(D716,PAÍSES!$A$2:$C$200,3,FALSE)</f>
        <v>#N/A</v>
      </c>
      <c r="F716" s="432"/>
      <c r="G716" s="364"/>
      <c r="H716" s="436"/>
      <c r="I716" s="358"/>
      <c r="J716" s="358"/>
      <c r="K716" s="362"/>
      <c r="L716" s="431"/>
      <c r="M716" s="358"/>
      <c r="N716" s="362"/>
      <c r="O716"/>
      <c r="P716" s="352"/>
      <c r="Q716" s="352"/>
      <c r="R716" s="352"/>
    </row>
    <row r="717" spans="2:18" s="347" customFormat="1" ht="35.1" customHeight="1" x14ac:dyDescent="0.25">
      <c r="B717" s="363"/>
      <c r="C717" s="440"/>
      <c r="D717" s="436"/>
      <c r="E717" s="461" t="e">
        <f>VLOOKUP(D717,PAÍSES!$A$2:$C$200,3,FALSE)</f>
        <v>#N/A</v>
      </c>
      <c r="F717" s="432"/>
      <c r="G717" s="364"/>
      <c r="H717" s="436"/>
      <c r="I717" s="358"/>
      <c r="J717" s="358"/>
      <c r="K717" s="362"/>
      <c r="L717" s="431"/>
      <c r="M717" s="358"/>
      <c r="N717" s="362"/>
      <c r="O717"/>
      <c r="P717" s="352"/>
      <c r="Q717" s="352"/>
      <c r="R717" s="352"/>
    </row>
    <row r="718" spans="2:18" s="347" customFormat="1" ht="35.1" customHeight="1" x14ac:dyDescent="0.25">
      <c r="B718" s="363"/>
      <c r="C718" s="440"/>
      <c r="D718" s="436"/>
      <c r="E718" s="461" t="e">
        <f>VLOOKUP(D718,PAÍSES!$A$2:$C$200,3,FALSE)</f>
        <v>#N/A</v>
      </c>
      <c r="F718" s="432"/>
      <c r="G718" s="364"/>
      <c r="H718" s="436"/>
      <c r="I718" s="358"/>
      <c r="J718" s="358"/>
      <c r="K718" s="362"/>
      <c r="L718" s="431"/>
      <c r="M718" s="358"/>
      <c r="N718" s="362"/>
      <c r="O718"/>
      <c r="P718" s="352"/>
      <c r="Q718" s="352"/>
      <c r="R718" s="352"/>
    </row>
    <row r="719" spans="2:18" s="347" customFormat="1" ht="35.1" customHeight="1" x14ac:dyDescent="0.25">
      <c r="B719" s="363"/>
      <c r="C719" s="440"/>
      <c r="D719" s="436"/>
      <c r="E719" s="461" t="e">
        <f>VLOOKUP(D719,PAÍSES!$A$2:$C$200,3,FALSE)</f>
        <v>#N/A</v>
      </c>
      <c r="F719" s="432"/>
      <c r="G719" s="364"/>
      <c r="H719" s="436"/>
      <c r="I719" s="358"/>
      <c r="J719" s="358"/>
      <c r="K719" s="362"/>
      <c r="L719" s="431"/>
      <c r="M719" s="358"/>
      <c r="N719" s="362"/>
      <c r="O719"/>
      <c r="P719" s="352"/>
      <c r="Q719" s="352"/>
      <c r="R719" s="352"/>
    </row>
    <row r="720" spans="2:18" s="347" customFormat="1" ht="35.1" customHeight="1" x14ac:dyDescent="0.25">
      <c r="B720" s="363"/>
      <c r="C720" s="440"/>
      <c r="D720" s="436"/>
      <c r="E720" s="461" t="e">
        <f>VLOOKUP(D720,PAÍSES!$A$2:$C$200,3,FALSE)</f>
        <v>#N/A</v>
      </c>
      <c r="F720" s="432"/>
      <c r="G720" s="364"/>
      <c r="H720" s="436"/>
      <c r="I720" s="358"/>
      <c r="J720" s="358"/>
      <c r="K720" s="362"/>
      <c r="L720" s="431"/>
      <c r="M720" s="358"/>
      <c r="N720" s="362"/>
      <c r="O720"/>
      <c r="P720" s="352"/>
      <c r="Q720" s="352"/>
      <c r="R720" s="352"/>
    </row>
    <row r="721" spans="2:18" s="347" customFormat="1" ht="35.1" customHeight="1" x14ac:dyDescent="0.25">
      <c r="B721" s="363"/>
      <c r="C721" s="440"/>
      <c r="D721" s="436"/>
      <c r="E721" s="461" t="e">
        <f>VLOOKUP(D721,PAÍSES!$A$2:$C$200,3,FALSE)</f>
        <v>#N/A</v>
      </c>
      <c r="F721" s="432"/>
      <c r="G721" s="364"/>
      <c r="H721" s="436"/>
      <c r="I721" s="358"/>
      <c r="J721" s="358"/>
      <c r="K721" s="362"/>
      <c r="L721" s="431"/>
      <c r="M721" s="358"/>
      <c r="N721" s="362"/>
      <c r="O721"/>
      <c r="P721" s="352"/>
      <c r="Q721" s="352"/>
      <c r="R721" s="352"/>
    </row>
    <row r="722" spans="2:18" s="347" customFormat="1" ht="35.1" customHeight="1" x14ac:dyDescent="0.25">
      <c r="B722" s="363"/>
      <c r="C722" s="440"/>
      <c r="D722" s="436"/>
      <c r="E722" s="461" t="e">
        <f>VLOOKUP(D722,PAÍSES!$A$2:$C$200,3,FALSE)</f>
        <v>#N/A</v>
      </c>
      <c r="F722" s="432"/>
      <c r="G722" s="364"/>
      <c r="H722" s="436"/>
      <c r="I722" s="358"/>
      <c r="J722" s="358"/>
      <c r="K722" s="362"/>
      <c r="L722" s="431"/>
      <c r="M722" s="358"/>
      <c r="N722" s="362"/>
      <c r="O722"/>
      <c r="P722" s="352"/>
      <c r="Q722" s="352"/>
      <c r="R722" s="352"/>
    </row>
    <row r="723" spans="2:18" s="347" customFormat="1" ht="35.1" customHeight="1" x14ac:dyDescent="0.25">
      <c r="B723" s="363"/>
      <c r="C723" s="440"/>
      <c r="D723" s="436"/>
      <c r="E723" s="461" t="e">
        <f>VLOOKUP(D723,PAÍSES!$A$2:$C$200,3,FALSE)</f>
        <v>#N/A</v>
      </c>
      <c r="F723" s="432"/>
      <c r="G723" s="364"/>
      <c r="H723" s="436"/>
      <c r="I723" s="358"/>
      <c r="J723" s="358"/>
      <c r="K723" s="362"/>
      <c r="L723" s="431"/>
      <c r="M723" s="358"/>
      <c r="N723" s="362"/>
      <c r="O723"/>
      <c r="P723" s="352"/>
      <c r="Q723" s="352"/>
      <c r="R723" s="352"/>
    </row>
    <row r="724" spans="2:18" s="347" customFormat="1" ht="35.1" customHeight="1" x14ac:dyDescent="0.25">
      <c r="B724" s="363"/>
      <c r="C724" s="440"/>
      <c r="D724" s="436"/>
      <c r="E724" s="461" t="e">
        <f>VLOOKUP(D724,PAÍSES!$A$2:$C$200,3,FALSE)</f>
        <v>#N/A</v>
      </c>
      <c r="F724" s="432"/>
      <c r="G724" s="364"/>
      <c r="H724" s="436"/>
      <c r="I724" s="358"/>
      <c r="J724" s="358"/>
      <c r="K724" s="362"/>
      <c r="L724" s="431"/>
      <c r="M724" s="358"/>
      <c r="N724" s="362"/>
      <c r="O724"/>
      <c r="P724" s="352"/>
      <c r="Q724" s="352"/>
      <c r="R724" s="352"/>
    </row>
    <row r="725" spans="2:18" s="347" customFormat="1" ht="35.1" customHeight="1" x14ac:dyDescent="0.25">
      <c r="B725" s="363"/>
      <c r="C725" s="440"/>
      <c r="D725" s="436"/>
      <c r="E725" s="461" t="e">
        <f>VLOOKUP(D725,PAÍSES!$A$2:$C$200,3,FALSE)</f>
        <v>#N/A</v>
      </c>
      <c r="F725" s="432"/>
      <c r="G725" s="364"/>
      <c r="H725" s="436"/>
      <c r="I725" s="358"/>
      <c r="J725" s="358"/>
      <c r="K725" s="362"/>
      <c r="L725" s="431"/>
      <c r="M725" s="358"/>
      <c r="N725" s="362"/>
      <c r="O725"/>
      <c r="P725" s="352"/>
      <c r="Q725" s="352"/>
      <c r="R725" s="352"/>
    </row>
    <row r="726" spans="2:18" s="347" customFormat="1" ht="35.1" customHeight="1" x14ac:dyDescent="0.25">
      <c r="B726" s="363"/>
      <c r="C726" s="440"/>
      <c r="D726" s="436"/>
      <c r="E726" s="461" t="e">
        <f>VLOOKUP(D726,PAÍSES!$A$2:$C$200,3,FALSE)</f>
        <v>#N/A</v>
      </c>
      <c r="F726" s="432"/>
      <c r="G726" s="364"/>
      <c r="H726" s="436"/>
      <c r="I726" s="358"/>
      <c r="J726" s="358"/>
      <c r="K726" s="362"/>
      <c r="L726" s="431"/>
      <c r="M726" s="358"/>
      <c r="N726" s="362"/>
      <c r="O726"/>
      <c r="P726" s="352"/>
      <c r="Q726" s="352"/>
      <c r="R726" s="352"/>
    </row>
    <row r="727" spans="2:18" s="347" customFormat="1" ht="35.1" customHeight="1" x14ac:dyDescent="0.25">
      <c r="B727" s="363"/>
      <c r="C727" s="440"/>
      <c r="D727" s="436"/>
      <c r="E727" s="461" t="e">
        <f>VLOOKUP(D727,PAÍSES!$A$2:$C$200,3,FALSE)</f>
        <v>#N/A</v>
      </c>
      <c r="F727" s="432"/>
      <c r="G727" s="364"/>
      <c r="H727" s="436"/>
      <c r="I727" s="358"/>
      <c r="J727" s="358"/>
      <c r="K727" s="362"/>
      <c r="L727" s="431"/>
      <c r="M727" s="358"/>
      <c r="N727" s="362"/>
      <c r="O727"/>
      <c r="P727" s="352"/>
      <c r="Q727" s="352"/>
      <c r="R727" s="352"/>
    </row>
    <row r="728" spans="2:18" s="347" customFormat="1" ht="35.1" customHeight="1" x14ac:dyDescent="0.25">
      <c r="B728" s="363"/>
      <c r="C728" s="440"/>
      <c r="D728" s="436"/>
      <c r="E728" s="461" t="e">
        <f>VLOOKUP(D728,PAÍSES!$A$2:$C$200,3,FALSE)</f>
        <v>#N/A</v>
      </c>
      <c r="F728" s="432"/>
      <c r="G728" s="364"/>
      <c r="H728" s="436"/>
      <c r="I728" s="358"/>
      <c r="J728" s="358"/>
      <c r="K728" s="362"/>
      <c r="L728" s="431"/>
      <c r="M728" s="358"/>
      <c r="N728" s="362"/>
      <c r="O728"/>
      <c r="P728" s="352"/>
      <c r="Q728" s="352"/>
      <c r="R728" s="352"/>
    </row>
    <row r="729" spans="2:18" s="347" customFormat="1" ht="35.1" customHeight="1" x14ac:dyDescent="0.25">
      <c r="B729" s="363"/>
      <c r="C729" s="440"/>
      <c r="D729" s="436"/>
      <c r="E729" s="461" t="e">
        <f>VLOOKUP(D729,PAÍSES!$A$2:$C$200,3,FALSE)</f>
        <v>#N/A</v>
      </c>
      <c r="F729" s="432"/>
      <c r="G729" s="364"/>
      <c r="H729" s="436"/>
      <c r="I729" s="358"/>
      <c r="J729" s="358"/>
      <c r="K729" s="362"/>
      <c r="L729" s="431"/>
      <c r="M729" s="358"/>
      <c r="N729" s="362"/>
      <c r="O729"/>
      <c r="P729" s="352"/>
      <c r="Q729" s="352"/>
      <c r="R729" s="352"/>
    </row>
    <row r="730" spans="2:18" s="347" customFormat="1" ht="35.1" customHeight="1" x14ac:dyDescent="0.25">
      <c r="B730" s="363"/>
      <c r="C730" s="440"/>
      <c r="D730" s="436"/>
      <c r="E730" s="461" t="e">
        <f>VLOOKUP(D730,PAÍSES!$A$2:$C$200,3,FALSE)</f>
        <v>#N/A</v>
      </c>
      <c r="F730" s="432"/>
      <c r="G730" s="364"/>
      <c r="H730" s="436"/>
      <c r="I730" s="358"/>
      <c r="J730" s="358"/>
      <c r="K730" s="362"/>
      <c r="L730" s="431"/>
      <c r="M730" s="358"/>
      <c r="N730" s="362"/>
      <c r="O730"/>
      <c r="P730" s="352"/>
      <c r="Q730" s="352"/>
      <c r="R730" s="352"/>
    </row>
    <row r="731" spans="2:18" s="347" customFormat="1" ht="35.1" customHeight="1" x14ac:dyDescent="0.25">
      <c r="B731" s="363"/>
      <c r="C731" s="440"/>
      <c r="D731" s="436"/>
      <c r="E731" s="461" t="e">
        <f>VLOOKUP(D731,PAÍSES!$A$2:$C$200,3,FALSE)</f>
        <v>#N/A</v>
      </c>
      <c r="F731" s="432"/>
      <c r="G731" s="364"/>
      <c r="H731" s="436"/>
      <c r="I731" s="358"/>
      <c r="J731" s="358"/>
      <c r="K731" s="362"/>
      <c r="L731" s="431"/>
      <c r="M731" s="358"/>
      <c r="N731" s="362"/>
      <c r="O731"/>
      <c r="P731" s="352"/>
      <c r="Q731" s="352"/>
      <c r="R731" s="352"/>
    </row>
    <row r="732" spans="2:18" s="347" customFormat="1" ht="35.1" customHeight="1" x14ac:dyDescent="0.25">
      <c r="B732" s="363"/>
      <c r="C732" s="440"/>
      <c r="D732" s="436"/>
      <c r="E732" s="461" t="e">
        <f>VLOOKUP(D732,PAÍSES!$A$2:$C$200,3,FALSE)</f>
        <v>#N/A</v>
      </c>
      <c r="F732" s="432"/>
      <c r="G732" s="364"/>
      <c r="H732" s="436"/>
      <c r="I732" s="358"/>
      <c r="J732" s="358"/>
      <c r="K732" s="362"/>
      <c r="L732" s="431"/>
      <c r="M732" s="358"/>
      <c r="N732" s="362"/>
      <c r="O732"/>
      <c r="P732" s="352"/>
      <c r="Q732" s="352"/>
      <c r="R732" s="352"/>
    </row>
    <row r="733" spans="2:18" s="347" customFormat="1" ht="35.1" customHeight="1" x14ac:dyDescent="0.25">
      <c r="B733" s="363"/>
      <c r="C733" s="440"/>
      <c r="D733" s="436"/>
      <c r="E733" s="461" t="e">
        <f>VLOOKUP(D733,PAÍSES!$A$2:$C$200,3,FALSE)</f>
        <v>#N/A</v>
      </c>
      <c r="F733" s="432"/>
      <c r="G733" s="364"/>
      <c r="H733" s="436"/>
      <c r="I733" s="358"/>
      <c r="J733" s="358"/>
      <c r="K733" s="362"/>
      <c r="L733" s="431"/>
      <c r="M733" s="358"/>
      <c r="N733" s="362"/>
      <c r="O733"/>
      <c r="P733" s="352"/>
      <c r="Q733" s="352"/>
      <c r="R733" s="352"/>
    </row>
    <row r="734" spans="2:18" s="347" customFormat="1" ht="35.1" customHeight="1" x14ac:dyDescent="0.25">
      <c r="B734" s="363"/>
      <c r="C734" s="440"/>
      <c r="D734" s="436"/>
      <c r="E734" s="461" t="e">
        <f>VLOOKUP(D734,PAÍSES!$A$2:$C$200,3,FALSE)</f>
        <v>#N/A</v>
      </c>
      <c r="F734" s="432"/>
      <c r="G734" s="364"/>
      <c r="H734" s="436"/>
      <c r="I734" s="358"/>
      <c r="J734" s="358"/>
      <c r="K734" s="362"/>
      <c r="L734" s="431"/>
      <c r="M734" s="358"/>
      <c r="N734" s="362"/>
      <c r="O734"/>
      <c r="P734" s="352"/>
      <c r="Q734" s="352"/>
      <c r="R734" s="352"/>
    </row>
    <row r="735" spans="2:18" s="347" customFormat="1" ht="35.1" customHeight="1" x14ac:dyDescent="0.25">
      <c r="B735" s="363"/>
      <c r="C735" s="440"/>
      <c r="D735" s="436"/>
      <c r="E735" s="461" t="e">
        <f>VLOOKUP(D735,PAÍSES!$A$2:$C$200,3,FALSE)</f>
        <v>#N/A</v>
      </c>
      <c r="F735" s="432"/>
      <c r="G735" s="364"/>
      <c r="H735" s="436"/>
      <c r="I735" s="358"/>
      <c r="J735" s="358"/>
      <c r="K735" s="362"/>
      <c r="L735" s="431"/>
      <c r="M735" s="358"/>
      <c r="N735" s="362"/>
      <c r="O735"/>
      <c r="P735" s="352"/>
      <c r="Q735" s="352"/>
      <c r="R735" s="352"/>
    </row>
    <row r="736" spans="2:18" s="347" customFormat="1" ht="35.1" customHeight="1" x14ac:dyDescent="0.25">
      <c r="B736" s="363"/>
      <c r="C736" s="440"/>
      <c r="D736" s="436"/>
      <c r="E736" s="461" t="e">
        <f>VLOOKUP(D736,PAÍSES!$A$2:$C$200,3,FALSE)</f>
        <v>#N/A</v>
      </c>
      <c r="F736" s="432"/>
      <c r="G736" s="364"/>
      <c r="H736" s="436"/>
      <c r="I736" s="358"/>
      <c r="J736" s="358"/>
      <c r="K736" s="362"/>
      <c r="L736" s="431"/>
      <c r="M736" s="358"/>
      <c r="N736" s="362"/>
      <c r="O736"/>
      <c r="P736" s="352"/>
      <c r="Q736" s="352"/>
      <c r="R736" s="352"/>
    </row>
    <row r="737" spans="2:18" s="347" customFormat="1" ht="35.1" customHeight="1" x14ac:dyDescent="0.25">
      <c r="B737" s="363"/>
      <c r="C737" s="440"/>
      <c r="D737" s="436"/>
      <c r="E737" s="461" t="e">
        <f>VLOOKUP(D737,PAÍSES!$A$2:$C$200,3,FALSE)</f>
        <v>#N/A</v>
      </c>
      <c r="F737" s="432"/>
      <c r="G737" s="364"/>
      <c r="H737" s="436"/>
      <c r="I737" s="358"/>
      <c r="J737" s="358"/>
      <c r="K737" s="362"/>
      <c r="L737" s="431"/>
      <c r="M737" s="358"/>
      <c r="N737" s="362"/>
      <c r="O737"/>
      <c r="P737" s="352"/>
      <c r="Q737" s="352"/>
      <c r="R737" s="352"/>
    </row>
    <row r="738" spans="2:18" s="347" customFormat="1" ht="35.1" customHeight="1" x14ac:dyDescent="0.25">
      <c r="B738" s="363"/>
      <c r="C738" s="440"/>
      <c r="D738" s="436"/>
      <c r="E738" s="461" t="e">
        <f>VLOOKUP(D738,PAÍSES!$A$2:$C$200,3,FALSE)</f>
        <v>#N/A</v>
      </c>
      <c r="F738" s="432"/>
      <c r="G738" s="364"/>
      <c r="H738" s="436"/>
      <c r="I738" s="358"/>
      <c r="J738" s="358"/>
      <c r="K738" s="362"/>
      <c r="L738" s="431"/>
      <c r="M738" s="358"/>
      <c r="N738" s="362"/>
      <c r="O738"/>
      <c r="P738" s="352"/>
      <c r="Q738" s="352"/>
      <c r="R738" s="352"/>
    </row>
    <row r="739" spans="2:18" s="347" customFormat="1" ht="35.1" customHeight="1" x14ac:dyDescent="0.25">
      <c r="B739" s="363"/>
      <c r="C739" s="440"/>
      <c r="D739" s="436"/>
      <c r="E739" s="461" t="e">
        <f>VLOOKUP(D739,PAÍSES!$A$2:$C$200,3,FALSE)</f>
        <v>#N/A</v>
      </c>
      <c r="F739" s="432"/>
      <c r="G739" s="364"/>
      <c r="H739" s="436"/>
      <c r="I739" s="358"/>
      <c r="J739" s="358"/>
      <c r="K739" s="362"/>
      <c r="L739" s="431"/>
      <c r="M739" s="358"/>
      <c r="N739" s="362"/>
      <c r="O739"/>
      <c r="P739" s="352"/>
      <c r="Q739" s="352"/>
      <c r="R739" s="352"/>
    </row>
    <row r="740" spans="2:18" s="347" customFormat="1" ht="35.1" customHeight="1" x14ac:dyDescent="0.25">
      <c r="B740" s="363"/>
      <c r="C740" s="440"/>
      <c r="D740" s="436"/>
      <c r="E740" s="461" t="e">
        <f>VLOOKUP(D740,PAÍSES!$A$2:$C$200,3,FALSE)</f>
        <v>#N/A</v>
      </c>
      <c r="F740" s="432"/>
      <c r="G740" s="364"/>
      <c r="H740" s="436"/>
      <c r="I740" s="358"/>
      <c r="J740" s="358"/>
      <c r="K740" s="362"/>
      <c r="L740" s="431"/>
      <c r="M740" s="358"/>
      <c r="N740" s="362"/>
      <c r="O740"/>
      <c r="P740" s="352"/>
      <c r="Q740" s="352"/>
      <c r="R740" s="352"/>
    </row>
    <row r="741" spans="2:18" s="347" customFormat="1" ht="35.1" customHeight="1" x14ac:dyDescent="0.25">
      <c r="B741" s="363"/>
      <c r="C741" s="440"/>
      <c r="D741" s="436"/>
      <c r="E741" s="461" t="e">
        <f>VLOOKUP(D741,PAÍSES!$A$2:$C$200,3,FALSE)</f>
        <v>#N/A</v>
      </c>
      <c r="F741" s="432"/>
      <c r="G741" s="364"/>
      <c r="H741" s="436"/>
      <c r="I741" s="358"/>
      <c r="J741" s="358"/>
      <c r="K741" s="362"/>
      <c r="L741" s="431"/>
      <c r="M741" s="358"/>
      <c r="N741" s="362"/>
      <c r="O741"/>
      <c r="P741" s="352"/>
      <c r="Q741" s="352"/>
      <c r="R741" s="352"/>
    </row>
    <row r="742" spans="2:18" s="347" customFormat="1" ht="35.1" customHeight="1" x14ac:dyDescent="0.25">
      <c r="B742" s="363"/>
      <c r="C742" s="440"/>
      <c r="D742" s="436"/>
      <c r="E742" s="461" t="e">
        <f>VLOOKUP(D742,PAÍSES!$A$2:$C$200,3,FALSE)</f>
        <v>#N/A</v>
      </c>
      <c r="F742" s="432"/>
      <c r="G742" s="364"/>
      <c r="H742" s="436"/>
      <c r="I742" s="358"/>
      <c r="J742" s="358"/>
      <c r="K742" s="362"/>
      <c r="L742" s="431"/>
      <c r="M742" s="358"/>
      <c r="N742" s="362"/>
      <c r="O742"/>
      <c r="P742" s="352"/>
      <c r="Q742" s="352"/>
      <c r="R742" s="352"/>
    </row>
    <row r="743" spans="2:18" s="347" customFormat="1" ht="35.1" customHeight="1" x14ac:dyDescent="0.25">
      <c r="B743" s="363"/>
      <c r="C743" s="440"/>
      <c r="D743" s="436"/>
      <c r="E743" s="461" t="e">
        <f>VLOOKUP(D743,PAÍSES!$A$2:$C$200,3,FALSE)</f>
        <v>#N/A</v>
      </c>
      <c r="F743" s="432"/>
      <c r="G743" s="364"/>
      <c r="H743" s="436"/>
      <c r="I743" s="358"/>
      <c r="J743" s="358"/>
      <c r="K743" s="362"/>
      <c r="L743" s="431"/>
      <c r="M743" s="358"/>
      <c r="N743" s="362"/>
      <c r="O743"/>
      <c r="P743" s="352"/>
      <c r="Q743" s="352"/>
      <c r="R743" s="352"/>
    </row>
    <row r="744" spans="2:18" s="347" customFormat="1" ht="35.1" customHeight="1" x14ac:dyDescent="0.25">
      <c r="B744" s="363"/>
      <c r="C744" s="440"/>
      <c r="D744" s="436"/>
      <c r="E744" s="461" t="e">
        <f>VLOOKUP(D744,PAÍSES!$A$2:$C$200,3,FALSE)</f>
        <v>#N/A</v>
      </c>
      <c r="F744" s="432"/>
      <c r="G744" s="364"/>
      <c r="H744" s="436"/>
      <c r="I744" s="358"/>
      <c r="J744" s="358"/>
      <c r="K744" s="362"/>
      <c r="L744" s="431"/>
      <c r="M744" s="358"/>
      <c r="N744" s="362"/>
      <c r="O744"/>
      <c r="P744" s="352"/>
      <c r="Q744" s="352"/>
      <c r="R744" s="352"/>
    </row>
    <row r="745" spans="2:18" s="347" customFormat="1" ht="35.1" customHeight="1" x14ac:dyDescent="0.25">
      <c r="B745" s="363"/>
      <c r="C745" s="440"/>
      <c r="D745" s="436"/>
      <c r="E745" s="461" t="e">
        <f>VLOOKUP(D745,PAÍSES!$A$2:$C$200,3,FALSE)</f>
        <v>#N/A</v>
      </c>
      <c r="F745" s="432"/>
      <c r="G745" s="364"/>
      <c r="H745" s="436"/>
      <c r="I745" s="358"/>
      <c r="J745" s="358"/>
      <c r="K745" s="362"/>
      <c r="L745" s="431"/>
      <c r="M745" s="358"/>
      <c r="N745" s="362"/>
      <c r="O745"/>
      <c r="P745" s="352"/>
      <c r="Q745" s="352"/>
      <c r="R745" s="352"/>
    </row>
    <row r="746" spans="2:18" s="347" customFormat="1" ht="35.1" customHeight="1" x14ac:dyDescent="0.25">
      <c r="B746" s="363"/>
      <c r="C746" s="440"/>
      <c r="D746" s="436"/>
      <c r="E746" s="461" t="e">
        <f>VLOOKUP(D746,PAÍSES!$A$2:$C$200,3,FALSE)</f>
        <v>#N/A</v>
      </c>
      <c r="F746" s="432"/>
      <c r="G746" s="364"/>
      <c r="H746" s="436"/>
      <c r="I746" s="358"/>
      <c r="J746" s="358"/>
      <c r="K746" s="362"/>
      <c r="L746" s="431"/>
      <c r="M746" s="358"/>
      <c r="N746" s="362"/>
      <c r="O746"/>
      <c r="P746" s="352"/>
      <c r="Q746" s="352"/>
      <c r="R746" s="352"/>
    </row>
    <row r="747" spans="2:18" s="347" customFormat="1" ht="35.1" customHeight="1" x14ac:dyDescent="0.25">
      <c r="B747" s="363"/>
      <c r="C747" s="440"/>
      <c r="D747" s="436"/>
      <c r="E747" s="461" t="e">
        <f>VLOOKUP(D747,PAÍSES!$A$2:$C$200,3,FALSE)</f>
        <v>#N/A</v>
      </c>
      <c r="F747" s="432"/>
      <c r="G747" s="364"/>
      <c r="H747" s="436"/>
      <c r="I747" s="358"/>
      <c r="J747" s="358"/>
      <c r="K747" s="362"/>
      <c r="L747" s="431"/>
      <c r="M747" s="358"/>
      <c r="N747" s="362"/>
      <c r="O747"/>
      <c r="P747" s="352"/>
      <c r="Q747" s="352"/>
      <c r="R747" s="352"/>
    </row>
    <row r="748" spans="2:18" s="347" customFormat="1" ht="35.1" customHeight="1" x14ac:dyDescent="0.25">
      <c r="B748" s="363"/>
      <c r="C748" s="440"/>
      <c r="D748" s="436"/>
      <c r="E748" s="461" t="e">
        <f>VLOOKUP(D748,PAÍSES!$A$2:$C$200,3,FALSE)</f>
        <v>#N/A</v>
      </c>
      <c r="F748" s="432"/>
      <c r="G748" s="364"/>
      <c r="H748" s="436"/>
      <c r="I748" s="358"/>
      <c r="J748" s="358"/>
      <c r="K748" s="362"/>
      <c r="L748" s="431"/>
      <c r="M748" s="358"/>
      <c r="N748" s="362"/>
      <c r="O748"/>
      <c r="P748" s="352"/>
      <c r="Q748" s="352"/>
      <c r="R748" s="352"/>
    </row>
    <row r="749" spans="2:18" s="347" customFormat="1" ht="35.1" customHeight="1" x14ac:dyDescent="0.25">
      <c r="B749" s="363"/>
      <c r="C749" s="440"/>
      <c r="D749" s="436"/>
      <c r="E749" s="461" t="e">
        <f>VLOOKUP(D749,PAÍSES!$A$2:$C$200,3,FALSE)</f>
        <v>#N/A</v>
      </c>
      <c r="F749" s="432"/>
      <c r="G749" s="364"/>
      <c r="H749" s="436"/>
      <c r="I749" s="358"/>
      <c r="J749" s="358"/>
      <c r="K749" s="362"/>
      <c r="L749" s="431"/>
      <c r="M749" s="358"/>
      <c r="N749" s="362"/>
      <c r="O749"/>
      <c r="P749" s="352"/>
      <c r="Q749" s="352"/>
      <c r="R749" s="352"/>
    </row>
    <row r="750" spans="2:18" s="347" customFormat="1" ht="35.1" customHeight="1" x14ac:dyDescent="0.25">
      <c r="B750" s="363"/>
      <c r="C750" s="440"/>
      <c r="D750" s="436"/>
      <c r="E750" s="461" t="e">
        <f>VLOOKUP(D750,PAÍSES!$A$2:$C$200,3,FALSE)</f>
        <v>#N/A</v>
      </c>
      <c r="F750" s="432"/>
      <c r="G750" s="364"/>
      <c r="H750" s="436"/>
      <c r="I750" s="358"/>
      <c r="J750" s="358"/>
      <c r="K750" s="362"/>
      <c r="L750" s="431"/>
      <c r="M750" s="358"/>
      <c r="N750" s="362"/>
      <c r="O750"/>
      <c r="P750" s="352"/>
      <c r="Q750" s="352"/>
      <c r="R750" s="352"/>
    </row>
    <row r="751" spans="2:18" s="347" customFormat="1" ht="35.1" customHeight="1" x14ac:dyDescent="0.25">
      <c r="B751" s="363"/>
      <c r="C751" s="440"/>
      <c r="D751" s="436"/>
      <c r="E751" s="461" t="e">
        <f>VLOOKUP(D751,PAÍSES!$A$2:$C$200,3,FALSE)</f>
        <v>#N/A</v>
      </c>
      <c r="F751" s="432"/>
      <c r="G751" s="364"/>
      <c r="H751" s="436"/>
      <c r="I751" s="358"/>
      <c r="J751" s="358"/>
      <c r="K751" s="362"/>
      <c r="L751" s="431"/>
      <c r="M751" s="358"/>
      <c r="N751" s="362"/>
      <c r="O751"/>
      <c r="P751" s="352"/>
      <c r="Q751" s="352"/>
      <c r="R751" s="352"/>
    </row>
    <row r="752" spans="2:18" s="347" customFormat="1" ht="35.1" customHeight="1" x14ac:dyDescent="0.25">
      <c r="B752" s="363"/>
      <c r="C752" s="440"/>
      <c r="D752" s="436"/>
      <c r="E752" s="461" t="e">
        <f>VLOOKUP(D752,PAÍSES!$A$2:$C$200,3,FALSE)</f>
        <v>#N/A</v>
      </c>
      <c r="F752" s="432"/>
      <c r="G752" s="364"/>
      <c r="H752" s="436"/>
      <c r="I752" s="358"/>
      <c r="J752" s="358"/>
      <c r="K752" s="362"/>
      <c r="L752" s="431"/>
      <c r="M752" s="358"/>
      <c r="N752" s="362"/>
      <c r="O752"/>
      <c r="P752" s="352"/>
      <c r="Q752" s="352"/>
      <c r="R752" s="352"/>
    </row>
    <row r="753" spans="2:18" s="347" customFormat="1" ht="35.1" customHeight="1" x14ac:dyDescent="0.25">
      <c r="B753" s="363"/>
      <c r="C753" s="440"/>
      <c r="D753" s="436"/>
      <c r="E753" s="461" t="e">
        <f>VLOOKUP(D753,PAÍSES!$A$2:$C$200,3,FALSE)</f>
        <v>#N/A</v>
      </c>
      <c r="F753" s="432"/>
      <c r="G753" s="364"/>
      <c r="H753" s="436"/>
      <c r="I753" s="358"/>
      <c r="J753" s="358"/>
      <c r="K753" s="362"/>
      <c r="L753" s="431"/>
      <c r="M753" s="358"/>
      <c r="N753" s="362"/>
      <c r="O753"/>
      <c r="P753" s="352"/>
      <c r="Q753" s="352"/>
      <c r="R753" s="352"/>
    </row>
    <row r="754" spans="2:18" s="347" customFormat="1" ht="35.1" customHeight="1" x14ac:dyDescent="0.25">
      <c r="B754" s="363"/>
      <c r="C754" s="440"/>
      <c r="D754" s="436"/>
      <c r="E754" s="461" t="e">
        <f>VLOOKUP(D754,PAÍSES!$A$2:$C$200,3,FALSE)</f>
        <v>#N/A</v>
      </c>
      <c r="F754" s="432"/>
      <c r="G754" s="364"/>
      <c r="H754" s="436"/>
      <c r="I754" s="358"/>
      <c r="J754" s="358"/>
      <c r="K754" s="362"/>
      <c r="L754" s="431"/>
      <c r="M754" s="358"/>
      <c r="N754" s="362"/>
      <c r="O754"/>
      <c r="P754" s="352"/>
      <c r="Q754" s="352"/>
      <c r="R754" s="352"/>
    </row>
    <row r="755" spans="2:18" s="347" customFormat="1" ht="35.1" customHeight="1" x14ac:dyDescent="0.25">
      <c r="B755" s="363"/>
      <c r="C755" s="440"/>
      <c r="D755" s="436"/>
      <c r="E755" s="461" t="e">
        <f>VLOOKUP(D755,PAÍSES!$A$2:$C$200,3,FALSE)</f>
        <v>#N/A</v>
      </c>
      <c r="F755" s="432"/>
      <c r="G755" s="364"/>
      <c r="H755" s="436"/>
      <c r="I755" s="358"/>
      <c r="J755" s="358"/>
      <c r="K755" s="362"/>
      <c r="L755" s="431"/>
      <c r="M755" s="358"/>
      <c r="N755" s="362"/>
      <c r="O755"/>
      <c r="P755" s="352"/>
      <c r="Q755" s="352"/>
      <c r="R755" s="352"/>
    </row>
    <row r="756" spans="2:18" s="347" customFormat="1" ht="35.1" customHeight="1" x14ac:dyDescent="0.25">
      <c r="B756" s="363"/>
      <c r="C756" s="440"/>
      <c r="D756" s="436"/>
      <c r="E756" s="461" t="e">
        <f>VLOOKUP(D756,PAÍSES!$A$2:$C$200,3,FALSE)</f>
        <v>#N/A</v>
      </c>
      <c r="F756" s="432"/>
      <c r="G756" s="364"/>
      <c r="H756" s="436"/>
      <c r="I756" s="358"/>
      <c r="J756" s="358"/>
      <c r="K756" s="362"/>
      <c r="L756" s="431"/>
      <c r="M756" s="358"/>
      <c r="N756" s="362"/>
      <c r="O756"/>
      <c r="P756" s="352"/>
      <c r="Q756" s="352"/>
      <c r="R756" s="352"/>
    </row>
    <row r="757" spans="2:18" s="347" customFormat="1" ht="35.1" customHeight="1" x14ac:dyDescent="0.25">
      <c r="B757" s="363"/>
      <c r="C757" s="440"/>
      <c r="D757" s="436"/>
      <c r="E757" s="461" t="e">
        <f>VLOOKUP(D757,PAÍSES!$A$2:$C$200,3,FALSE)</f>
        <v>#N/A</v>
      </c>
      <c r="F757" s="432"/>
      <c r="G757" s="364"/>
      <c r="H757" s="436"/>
      <c r="I757" s="358"/>
      <c r="J757" s="358"/>
      <c r="K757" s="362"/>
      <c r="L757" s="431"/>
      <c r="M757" s="358"/>
      <c r="N757" s="362"/>
      <c r="O757"/>
      <c r="P757" s="352"/>
      <c r="Q757" s="352"/>
      <c r="R757" s="352"/>
    </row>
    <row r="758" spans="2:18" s="347" customFormat="1" ht="35.1" customHeight="1" x14ac:dyDescent="0.25">
      <c r="B758" s="363"/>
      <c r="C758" s="440"/>
      <c r="D758" s="436"/>
      <c r="E758" s="461" t="e">
        <f>VLOOKUP(D758,PAÍSES!$A$2:$C$200,3,FALSE)</f>
        <v>#N/A</v>
      </c>
      <c r="F758" s="432"/>
      <c r="G758" s="364"/>
      <c r="H758" s="443"/>
      <c r="I758" s="361"/>
      <c r="J758" s="361"/>
      <c r="K758" s="364"/>
      <c r="L758" s="432"/>
      <c r="M758" s="361"/>
      <c r="N758" s="364"/>
      <c r="O758"/>
      <c r="P758" s="352"/>
      <c r="Q758" s="352"/>
      <c r="R758" s="352"/>
    </row>
    <row r="759" spans="2:18" s="347" customFormat="1" ht="35.1" customHeight="1" x14ac:dyDescent="0.25">
      <c r="B759" s="363"/>
      <c r="C759" s="440"/>
      <c r="D759" s="436"/>
      <c r="E759" s="461" t="e">
        <f>VLOOKUP(D759,PAÍSES!$A$2:$C$200,3,FALSE)</f>
        <v>#N/A</v>
      </c>
      <c r="F759" s="432"/>
      <c r="G759" s="364"/>
      <c r="H759" s="443"/>
      <c r="I759" s="361"/>
      <c r="J759" s="361"/>
      <c r="K759" s="364"/>
      <c r="L759" s="432"/>
      <c r="M759" s="361"/>
      <c r="N759" s="364"/>
      <c r="O759"/>
      <c r="P759" s="352"/>
      <c r="Q759" s="352"/>
      <c r="R759" s="352"/>
    </row>
    <row r="760" spans="2:18" s="347" customFormat="1" ht="35.1" customHeight="1" x14ac:dyDescent="0.25">
      <c r="B760" s="363"/>
      <c r="C760" s="440"/>
      <c r="D760" s="436"/>
      <c r="E760" s="461" t="e">
        <f>VLOOKUP(D760,PAÍSES!$A$2:$C$200,3,FALSE)</f>
        <v>#N/A</v>
      </c>
      <c r="F760" s="432"/>
      <c r="G760" s="364"/>
      <c r="H760" s="443"/>
      <c r="I760" s="361"/>
      <c r="J760" s="361"/>
      <c r="K760" s="364"/>
      <c r="L760" s="432"/>
      <c r="M760" s="361"/>
      <c r="N760" s="364"/>
      <c r="O760"/>
      <c r="P760" s="352"/>
      <c r="Q760" s="352"/>
      <c r="R760" s="352"/>
    </row>
    <row r="761" spans="2:18" s="347" customFormat="1" ht="35.1" customHeight="1" x14ac:dyDescent="0.25">
      <c r="B761" s="363"/>
      <c r="C761" s="440"/>
      <c r="D761" s="436"/>
      <c r="E761" s="461" t="e">
        <f>VLOOKUP(D761,PAÍSES!$A$2:$C$200,3,FALSE)</f>
        <v>#N/A</v>
      </c>
      <c r="F761" s="432"/>
      <c r="G761" s="364"/>
      <c r="H761" s="443"/>
      <c r="I761" s="361"/>
      <c r="J761" s="361"/>
      <c r="K761" s="364"/>
      <c r="L761" s="432"/>
      <c r="M761" s="361"/>
      <c r="N761" s="364"/>
      <c r="O761"/>
      <c r="P761" s="352"/>
      <c r="Q761" s="352"/>
      <c r="R761" s="352"/>
    </row>
    <row r="762" spans="2:18" s="347" customFormat="1" ht="35.1" customHeight="1" x14ac:dyDescent="0.25">
      <c r="B762" s="464"/>
      <c r="C762" s="465"/>
      <c r="D762" s="436"/>
      <c r="E762" s="461" t="e">
        <f>VLOOKUP(D762,PAÍSES!$A$2:$C$200,3,FALSE)</f>
        <v>#N/A</v>
      </c>
      <c r="F762" s="432"/>
      <c r="G762" s="364"/>
      <c r="H762" s="443"/>
      <c r="I762" s="361"/>
      <c r="J762" s="361"/>
      <c r="K762" s="364"/>
      <c r="L762" s="432"/>
      <c r="M762" s="361"/>
      <c r="N762" s="364"/>
      <c r="O762"/>
      <c r="P762" s="352"/>
      <c r="Q762" s="352"/>
      <c r="R762" s="352"/>
    </row>
    <row r="763" spans="2:18" s="347" customFormat="1" ht="35.1" customHeight="1" x14ac:dyDescent="0.25">
      <c r="B763" s="464"/>
      <c r="C763" s="465"/>
      <c r="D763" s="436"/>
      <c r="E763" s="461" t="e">
        <f>VLOOKUP(D763,PAÍSES!$A$2:$C$200,3,FALSE)</f>
        <v>#N/A</v>
      </c>
      <c r="F763" s="432"/>
      <c r="G763" s="364"/>
      <c r="H763" s="443"/>
      <c r="I763" s="361"/>
      <c r="J763" s="361"/>
      <c r="K763" s="364"/>
      <c r="L763" s="432"/>
      <c r="M763" s="361"/>
      <c r="N763" s="364"/>
      <c r="O763"/>
      <c r="P763" s="352"/>
      <c r="Q763" s="352"/>
      <c r="R763" s="352"/>
    </row>
    <row r="764" spans="2:18" s="347" customFormat="1" ht="35.1" customHeight="1" x14ac:dyDescent="0.25">
      <c r="B764" s="464"/>
      <c r="C764" s="465"/>
      <c r="D764" s="436"/>
      <c r="E764" s="461" t="e">
        <f>VLOOKUP(D764,PAÍSES!$A$2:$C$200,3,FALSE)</f>
        <v>#N/A</v>
      </c>
      <c r="F764" s="432"/>
      <c r="G764" s="364"/>
      <c r="H764" s="443"/>
      <c r="I764" s="361"/>
      <c r="J764" s="361"/>
      <c r="K764" s="364"/>
      <c r="L764" s="432"/>
      <c r="M764" s="361"/>
      <c r="N764" s="364"/>
      <c r="O764"/>
      <c r="P764" s="352"/>
      <c r="Q764" s="352"/>
      <c r="R764" s="352"/>
    </row>
    <row r="765" spans="2:18" s="347" customFormat="1" ht="35.1" customHeight="1" x14ac:dyDescent="0.25">
      <c r="B765" s="464"/>
      <c r="C765" s="465"/>
      <c r="D765" s="436"/>
      <c r="E765" s="461" t="e">
        <f>VLOOKUP(D765,PAÍSES!$A$2:$C$200,3,FALSE)</f>
        <v>#N/A</v>
      </c>
      <c r="F765" s="432"/>
      <c r="G765" s="364"/>
      <c r="H765" s="443"/>
      <c r="I765" s="361"/>
      <c r="J765" s="361"/>
      <c r="K765" s="364"/>
      <c r="L765" s="432"/>
      <c r="M765" s="361"/>
      <c r="N765" s="364"/>
      <c r="O765"/>
      <c r="P765" s="352"/>
      <c r="Q765" s="352"/>
      <c r="R765" s="352"/>
    </row>
    <row r="766" spans="2:18" s="347" customFormat="1" ht="35.1" customHeight="1" x14ac:dyDescent="0.25">
      <c r="B766" s="464"/>
      <c r="C766" s="465"/>
      <c r="D766" s="436"/>
      <c r="E766" s="461" t="e">
        <f>VLOOKUP(D766,PAÍSES!$A$2:$C$200,3,FALSE)</f>
        <v>#N/A</v>
      </c>
      <c r="F766" s="432"/>
      <c r="G766" s="364"/>
      <c r="H766" s="443"/>
      <c r="I766" s="361"/>
      <c r="J766" s="361"/>
      <c r="K766" s="364"/>
      <c r="L766" s="432"/>
      <c r="M766" s="361"/>
      <c r="N766" s="364"/>
      <c r="O766"/>
      <c r="P766" s="352"/>
      <c r="Q766" s="352"/>
      <c r="R766" s="352"/>
    </row>
    <row r="767" spans="2:18" s="347" customFormat="1" ht="35.1" customHeight="1" x14ac:dyDescent="0.25">
      <c r="B767" s="464"/>
      <c r="C767" s="465"/>
      <c r="D767" s="436"/>
      <c r="E767" s="461" t="e">
        <f>VLOOKUP(D767,PAÍSES!$A$2:$C$200,3,FALSE)</f>
        <v>#N/A</v>
      </c>
      <c r="F767" s="432"/>
      <c r="G767" s="364"/>
      <c r="H767" s="443"/>
      <c r="I767" s="361"/>
      <c r="J767" s="361"/>
      <c r="K767" s="364"/>
      <c r="L767" s="432"/>
      <c r="M767" s="361"/>
      <c r="N767" s="364"/>
      <c r="O767"/>
      <c r="P767" s="352"/>
      <c r="Q767" s="352"/>
      <c r="R767" s="352"/>
    </row>
    <row r="768" spans="2:18" s="347" customFormat="1" ht="35.1" customHeight="1" x14ac:dyDescent="0.25">
      <c r="B768" s="464"/>
      <c r="C768" s="465"/>
      <c r="D768" s="436"/>
      <c r="E768" s="461" t="e">
        <f>VLOOKUP(D768,PAÍSES!$A$2:$C$200,3,FALSE)</f>
        <v>#N/A</v>
      </c>
      <c r="F768" s="432"/>
      <c r="G768" s="364"/>
      <c r="H768" s="443"/>
      <c r="I768" s="361"/>
      <c r="J768" s="361"/>
      <c r="K768" s="364"/>
      <c r="L768" s="432"/>
      <c r="M768" s="361"/>
      <c r="N768" s="364"/>
      <c r="O768"/>
      <c r="P768" s="352"/>
      <c r="Q768" s="352"/>
      <c r="R768" s="352"/>
    </row>
    <row r="769" spans="2:18" s="347" customFormat="1" ht="35.1" customHeight="1" x14ac:dyDescent="0.25">
      <c r="B769" s="464"/>
      <c r="C769" s="465"/>
      <c r="D769" s="436"/>
      <c r="E769" s="461" t="e">
        <f>VLOOKUP(D769,PAÍSES!$A$2:$C$200,3,FALSE)</f>
        <v>#N/A</v>
      </c>
      <c r="F769" s="432"/>
      <c r="G769" s="364"/>
      <c r="H769" s="443"/>
      <c r="I769" s="361"/>
      <c r="J769" s="361"/>
      <c r="K769" s="364"/>
      <c r="L769" s="432"/>
      <c r="M769" s="361"/>
      <c r="N769" s="364"/>
      <c r="O769"/>
      <c r="P769" s="352"/>
      <c r="Q769" s="352"/>
      <c r="R769" s="352"/>
    </row>
    <row r="770" spans="2:18" s="347" customFormat="1" ht="35.1" customHeight="1" x14ac:dyDescent="0.25">
      <c r="B770" s="464"/>
      <c r="C770" s="465"/>
      <c r="D770" s="436"/>
      <c r="E770" s="461" t="e">
        <f>VLOOKUP(D770,PAÍSES!$A$2:$C$200,3,FALSE)</f>
        <v>#N/A</v>
      </c>
      <c r="F770" s="432"/>
      <c r="G770" s="364"/>
      <c r="H770" s="443"/>
      <c r="I770" s="361"/>
      <c r="J770" s="361"/>
      <c r="K770" s="364"/>
      <c r="L770" s="432"/>
      <c r="M770" s="361"/>
      <c r="N770" s="364"/>
      <c r="O770"/>
      <c r="P770" s="352"/>
      <c r="Q770" s="352"/>
      <c r="R770" s="352"/>
    </row>
    <row r="771" spans="2:18" s="347" customFormat="1" ht="35.1" customHeight="1" x14ac:dyDescent="0.25">
      <c r="B771" s="464"/>
      <c r="C771" s="465"/>
      <c r="D771" s="436"/>
      <c r="E771" s="461" t="e">
        <f>VLOOKUP(D771,PAÍSES!$A$2:$C$200,3,FALSE)</f>
        <v>#N/A</v>
      </c>
      <c r="F771" s="432"/>
      <c r="G771" s="364"/>
      <c r="H771" s="443"/>
      <c r="I771" s="361"/>
      <c r="J771" s="361"/>
      <c r="K771" s="364"/>
      <c r="L771" s="432"/>
      <c r="M771" s="361"/>
      <c r="N771" s="364"/>
      <c r="O771"/>
      <c r="P771" s="352"/>
      <c r="Q771" s="352"/>
      <c r="R771" s="352"/>
    </row>
    <row r="772" spans="2:18" s="347" customFormat="1" ht="35.1" customHeight="1" x14ac:dyDescent="0.25">
      <c r="B772" s="464"/>
      <c r="C772" s="465"/>
      <c r="D772" s="436"/>
      <c r="E772" s="461" t="e">
        <f>VLOOKUP(D772,PAÍSES!$A$2:$C$200,3,FALSE)</f>
        <v>#N/A</v>
      </c>
      <c r="F772" s="432"/>
      <c r="G772" s="364"/>
      <c r="H772" s="443"/>
      <c r="I772" s="361"/>
      <c r="J772" s="361"/>
      <c r="K772" s="364"/>
      <c r="L772" s="432"/>
      <c r="M772" s="361"/>
      <c r="N772" s="364"/>
      <c r="O772"/>
      <c r="P772" s="352"/>
      <c r="Q772" s="352"/>
      <c r="R772" s="352"/>
    </row>
    <row r="773" spans="2:18" s="347" customFormat="1" ht="35.1" customHeight="1" x14ac:dyDescent="0.25">
      <c r="B773" s="464"/>
      <c r="C773" s="465"/>
      <c r="D773" s="436"/>
      <c r="E773" s="461" t="e">
        <f>VLOOKUP(D773,PAÍSES!$A$2:$C$200,3,FALSE)</f>
        <v>#N/A</v>
      </c>
      <c r="F773" s="432"/>
      <c r="G773" s="364"/>
      <c r="H773" s="443"/>
      <c r="I773" s="361"/>
      <c r="J773" s="361"/>
      <c r="K773" s="364"/>
      <c r="L773" s="432"/>
      <c r="M773" s="361"/>
      <c r="N773" s="364"/>
      <c r="O773"/>
      <c r="P773" s="352"/>
      <c r="Q773" s="352"/>
      <c r="R773" s="352"/>
    </row>
    <row r="774" spans="2:18" s="347" customFormat="1" ht="35.1" customHeight="1" x14ac:dyDescent="0.25">
      <c r="B774" s="464"/>
      <c r="C774" s="465"/>
      <c r="D774" s="436"/>
      <c r="E774" s="461" t="e">
        <f>VLOOKUP(D774,PAÍSES!$A$2:$C$200,3,FALSE)</f>
        <v>#N/A</v>
      </c>
      <c r="F774" s="432"/>
      <c r="G774" s="364"/>
      <c r="H774" s="443"/>
      <c r="I774" s="361"/>
      <c r="J774" s="361"/>
      <c r="K774" s="364"/>
      <c r="L774" s="432"/>
      <c r="M774" s="361"/>
      <c r="N774" s="364"/>
      <c r="O774"/>
      <c r="P774" s="352"/>
      <c r="Q774" s="352"/>
      <c r="R774" s="352"/>
    </row>
    <row r="775" spans="2:18" s="347" customFormat="1" ht="35.1" customHeight="1" x14ac:dyDescent="0.25">
      <c r="B775" s="464"/>
      <c r="C775" s="465"/>
      <c r="D775" s="436"/>
      <c r="E775" s="461" t="e">
        <f>VLOOKUP(D775,PAÍSES!$A$2:$C$200,3,FALSE)</f>
        <v>#N/A</v>
      </c>
      <c r="F775" s="432"/>
      <c r="G775" s="364"/>
      <c r="H775" s="443"/>
      <c r="I775" s="361"/>
      <c r="J775" s="361"/>
      <c r="K775" s="364"/>
      <c r="L775" s="432"/>
      <c r="M775" s="361"/>
      <c r="N775" s="364"/>
      <c r="O775"/>
      <c r="P775" s="352"/>
      <c r="Q775" s="352"/>
      <c r="R775" s="352"/>
    </row>
    <row r="776" spans="2:18" s="347" customFormat="1" ht="35.1" customHeight="1" x14ac:dyDescent="0.25">
      <c r="B776" s="464"/>
      <c r="C776" s="465"/>
      <c r="D776" s="436"/>
      <c r="E776" s="461" t="e">
        <f>VLOOKUP(D776,PAÍSES!$A$2:$C$200,3,FALSE)</f>
        <v>#N/A</v>
      </c>
      <c r="F776" s="432"/>
      <c r="G776" s="364"/>
      <c r="H776" s="443"/>
      <c r="I776" s="361"/>
      <c r="J776" s="361"/>
      <c r="K776" s="364"/>
      <c r="L776" s="432"/>
      <c r="M776" s="361"/>
      <c r="N776" s="364"/>
      <c r="O776"/>
      <c r="P776" s="352"/>
      <c r="Q776" s="352"/>
      <c r="R776" s="352"/>
    </row>
    <row r="777" spans="2:18" s="347" customFormat="1" ht="35.1" customHeight="1" x14ac:dyDescent="0.25">
      <c r="B777" s="464"/>
      <c r="C777" s="465"/>
      <c r="D777" s="436"/>
      <c r="E777" s="461" t="e">
        <f>VLOOKUP(D777,PAÍSES!$A$2:$C$200,3,FALSE)</f>
        <v>#N/A</v>
      </c>
      <c r="F777" s="432"/>
      <c r="G777" s="364"/>
      <c r="H777" s="443"/>
      <c r="I777" s="361"/>
      <c r="J777" s="361"/>
      <c r="K777" s="364"/>
      <c r="L777" s="432"/>
      <c r="M777" s="361"/>
      <c r="N777" s="364"/>
      <c r="O777"/>
      <c r="P777" s="352"/>
      <c r="Q777" s="352"/>
      <c r="R777" s="352"/>
    </row>
    <row r="778" spans="2:18" s="347" customFormat="1" ht="35.1" customHeight="1" x14ac:dyDescent="0.25">
      <c r="B778" s="464"/>
      <c r="C778" s="465"/>
      <c r="D778" s="436"/>
      <c r="E778" s="461" t="e">
        <f>VLOOKUP(D778,PAÍSES!$A$2:$C$200,3,FALSE)</f>
        <v>#N/A</v>
      </c>
      <c r="F778" s="432"/>
      <c r="G778" s="364"/>
      <c r="H778" s="443"/>
      <c r="I778" s="361"/>
      <c r="J778" s="361"/>
      <c r="K778" s="364"/>
      <c r="L778" s="432"/>
      <c r="M778" s="361"/>
      <c r="N778" s="364"/>
      <c r="O778"/>
      <c r="P778" s="352"/>
      <c r="Q778" s="352"/>
      <c r="R778" s="352"/>
    </row>
    <row r="779" spans="2:18" s="347" customFormat="1" ht="35.1" customHeight="1" x14ac:dyDescent="0.25">
      <c r="B779" s="464"/>
      <c r="C779" s="465"/>
      <c r="D779" s="436"/>
      <c r="E779" s="461" t="e">
        <f>VLOOKUP(D779,PAÍSES!$A$2:$C$200,3,FALSE)</f>
        <v>#N/A</v>
      </c>
      <c r="F779" s="432"/>
      <c r="G779" s="364"/>
      <c r="H779" s="443"/>
      <c r="I779" s="361"/>
      <c r="J779" s="361"/>
      <c r="K779" s="364"/>
      <c r="L779" s="432"/>
      <c r="M779" s="361"/>
      <c r="N779" s="364"/>
      <c r="O779"/>
      <c r="P779" s="352"/>
      <c r="Q779" s="352"/>
      <c r="R779" s="352"/>
    </row>
    <row r="780" spans="2:18" s="347" customFormat="1" ht="35.1" customHeight="1" x14ac:dyDescent="0.25">
      <c r="B780" s="464"/>
      <c r="C780" s="465"/>
      <c r="D780" s="436"/>
      <c r="E780" s="461" t="e">
        <f>VLOOKUP(D780,PAÍSES!$A$2:$C$200,3,FALSE)</f>
        <v>#N/A</v>
      </c>
      <c r="F780" s="432"/>
      <c r="G780" s="364"/>
      <c r="H780" s="443"/>
      <c r="I780" s="361"/>
      <c r="J780" s="361"/>
      <c r="K780" s="364"/>
      <c r="L780" s="432"/>
      <c r="M780" s="361"/>
      <c r="N780" s="364"/>
      <c r="O780"/>
      <c r="P780" s="352"/>
      <c r="Q780" s="352"/>
      <c r="R780" s="352"/>
    </row>
    <row r="781" spans="2:18" ht="35.1" customHeight="1" x14ac:dyDescent="0.25">
      <c r="B781" s="464"/>
      <c r="C781" s="465"/>
      <c r="D781" s="436"/>
      <c r="E781" s="461" t="e">
        <f>VLOOKUP(D781,PAÍSES!$A$2:$C$200,3,FALSE)</f>
        <v>#N/A</v>
      </c>
      <c r="F781" s="432"/>
      <c r="G781" s="364"/>
      <c r="H781" s="443"/>
      <c r="I781" s="361"/>
      <c r="J781" s="361"/>
      <c r="K781" s="364"/>
      <c r="L781" s="432"/>
      <c r="M781" s="361"/>
      <c r="N781" s="364"/>
      <c r="O781"/>
    </row>
    <row r="782" spans="2:18" ht="35.1" customHeight="1" x14ac:dyDescent="0.25">
      <c r="B782" s="464"/>
      <c r="C782" s="465"/>
      <c r="D782" s="436"/>
      <c r="E782" s="461" t="e">
        <f>VLOOKUP(D782,PAÍSES!$A$2:$C$200,3,FALSE)</f>
        <v>#N/A</v>
      </c>
      <c r="F782" s="432"/>
      <c r="G782" s="364"/>
      <c r="H782" s="443"/>
      <c r="I782" s="361"/>
      <c r="J782" s="361"/>
      <c r="K782" s="364"/>
      <c r="L782" s="432"/>
      <c r="M782" s="361"/>
      <c r="N782" s="364"/>
      <c r="O782"/>
    </row>
    <row r="783" spans="2:18" ht="35.1" customHeight="1" x14ac:dyDescent="0.25">
      <c r="B783" s="464"/>
      <c r="C783" s="465"/>
      <c r="D783" s="436"/>
      <c r="E783" s="461" t="e">
        <f>VLOOKUP(D783,PAÍSES!$A$2:$C$200,3,FALSE)</f>
        <v>#N/A</v>
      </c>
      <c r="F783" s="432"/>
      <c r="G783" s="364"/>
      <c r="H783" s="443"/>
      <c r="I783" s="361"/>
      <c r="J783" s="361"/>
      <c r="K783" s="364"/>
      <c r="L783" s="432"/>
      <c r="M783" s="361"/>
      <c r="N783" s="364"/>
      <c r="O783"/>
    </row>
    <row r="784" spans="2:18" ht="35.1" customHeight="1" x14ac:dyDescent="0.25">
      <c r="B784" s="464"/>
      <c r="C784" s="465"/>
      <c r="D784" s="436"/>
      <c r="E784" s="461" t="e">
        <f>VLOOKUP(D784,PAÍSES!$A$2:$C$200,3,FALSE)</f>
        <v>#N/A</v>
      </c>
      <c r="F784" s="432"/>
      <c r="G784" s="364"/>
      <c r="H784" s="443"/>
      <c r="I784" s="361"/>
      <c r="J784" s="361"/>
      <c r="K784" s="364"/>
      <c r="L784" s="432"/>
      <c r="M784" s="361"/>
      <c r="N784" s="364"/>
      <c r="O784"/>
    </row>
    <row r="785" spans="2:15" ht="35.1" customHeight="1" x14ac:dyDescent="0.25">
      <c r="B785" s="464"/>
      <c r="C785" s="465"/>
      <c r="D785" s="436"/>
      <c r="E785" s="461" t="e">
        <f>VLOOKUP(D785,PAÍSES!$A$2:$C$200,3,FALSE)</f>
        <v>#N/A</v>
      </c>
      <c r="F785" s="432"/>
      <c r="G785" s="364"/>
      <c r="H785" s="443"/>
      <c r="I785" s="361"/>
      <c r="J785" s="361"/>
      <c r="K785" s="364"/>
      <c r="L785" s="432"/>
      <c r="M785" s="361"/>
      <c r="N785" s="364"/>
      <c r="O785"/>
    </row>
    <row r="786" spans="2:15" ht="35.1" customHeight="1" x14ac:dyDescent="0.25">
      <c r="B786" s="464"/>
      <c r="C786" s="465"/>
      <c r="D786" s="436"/>
      <c r="E786" s="461" t="e">
        <f>VLOOKUP(D786,PAÍSES!$A$2:$C$200,3,FALSE)</f>
        <v>#N/A</v>
      </c>
      <c r="F786" s="432"/>
      <c r="G786" s="364"/>
      <c r="H786" s="443"/>
      <c r="I786" s="361"/>
      <c r="J786" s="361"/>
      <c r="K786" s="364"/>
      <c r="L786" s="432"/>
      <c r="M786" s="361"/>
      <c r="N786" s="364"/>
      <c r="O786"/>
    </row>
    <row r="787" spans="2:15" ht="35.1" customHeight="1" x14ac:dyDescent="0.25">
      <c r="B787" s="464"/>
      <c r="C787" s="465"/>
      <c r="D787" s="436"/>
      <c r="E787" s="461" t="e">
        <f>VLOOKUP(D787,PAÍSES!$A$2:$C$200,3,FALSE)</f>
        <v>#N/A</v>
      </c>
      <c r="F787" s="432"/>
      <c r="G787" s="364"/>
      <c r="H787" s="443"/>
      <c r="I787" s="361"/>
      <c r="J787" s="361"/>
      <c r="K787" s="364"/>
      <c r="L787" s="432"/>
      <c r="M787" s="361"/>
      <c r="N787" s="364"/>
      <c r="O787"/>
    </row>
    <row r="788" spans="2:15" ht="35.1" customHeight="1" x14ac:dyDescent="0.25">
      <c r="B788" s="464"/>
      <c r="C788" s="465"/>
      <c r="D788" s="436"/>
      <c r="E788" s="461" t="e">
        <f>VLOOKUP(D788,PAÍSES!$A$2:$C$200,3,FALSE)</f>
        <v>#N/A</v>
      </c>
      <c r="F788" s="432"/>
      <c r="G788" s="364"/>
      <c r="H788" s="443"/>
      <c r="I788" s="361"/>
      <c r="J788" s="361"/>
      <c r="K788" s="364"/>
      <c r="L788" s="432"/>
      <c r="M788" s="361"/>
      <c r="N788" s="364"/>
      <c r="O788"/>
    </row>
    <row r="789" spans="2:15" ht="35.1" customHeight="1" x14ac:dyDescent="0.25">
      <c r="B789" s="464"/>
      <c r="C789" s="465"/>
      <c r="D789" s="436"/>
      <c r="E789" s="461" t="e">
        <f>VLOOKUP(D789,PAÍSES!$A$2:$C$200,3,FALSE)</f>
        <v>#N/A</v>
      </c>
      <c r="F789" s="432"/>
      <c r="G789" s="364"/>
      <c r="H789" s="443"/>
      <c r="I789" s="361"/>
      <c r="J789" s="361"/>
      <c r="K789" s="364"/>
      <c r="L789" s="432"/>
      <c r="M789" s="361"/>
      <c r="N789" s="364"/>
      <c r="O789"/>
    </row>
    <row r="790" spans="2:15" ht="35.1" customHeight="1" x14ac:dyDescent="0.25">
      <c r="B790" s="464"/>
      <c r="C790" s="465"/>
      <c r="D790" s="436"/>
      <c r="E790" s="461" t="e">
        <f>VLOOKUP(D790,PAÍSES!$A$2:$C$200,3,FALSE)</f>
        <v>#N/A</v>
      </c>
      <c r="F790" s="432"/>
      <c r="G790" s="364"/>
      <c r="H790" s="443"/>
      <c r="I790" s="361"/>
      <c r="J790" s="361"/>
      <c r="K790" s="364"/>
      <c r="L790" s="432"/>
      <c r="M790" s="361"/>
      <c r="N790" s="364"/>
      <c r="O790"/>
    </row>
    <row r="791" spans="2:15" ht="35.1" customHeight="1" x14ac:dyDescent="0.25">
      <c r="B791" s="464"/>
      <c r="C791" s="465"/>
      <c r="D791" s="436"/>
      <c r="E791" s="461" t="e">
        <f>VLOOKUP(D791,PAÍSES!$A$2:$C$200,3,FALSE)</f>
        <v>#N/A</v>
      </c>
      <c r="F791" s="432"/>
      <c r="G791" s="364"/>
      <c r="H791" s="443"/>
      <c r="I791" s="361"/>
      <c r="J791" s="361"/>
      <c r="K791" s="364"/>
      <c r="L791" s="432"/>
      <c r="M791" s="361"/>
      <c r="N791" s="364"/>
      <c r="O791"/>
    </row>
    <row r="792" spans="2:15" ht="35.1" customHeight="1" x14ac:dyDescent="0.25">
      <c r="B792" s="464"/>
      <c r="C792" s="465"/>
      <c r="D792" s="436"/>
      <c r="E792" s="461" t="e">
        <f>VLOOKUP(D792,PAÍSES!$A$2:$C$200,3,FALSE)</f>
        <v>#N/A</v>
      </c>
      <c r="F792" s="432"/>
      <c r="G792" s="364"/>
      <c r="H792" s="443"/>
      <c r="I792" s="361"/>
      <c r="J792" s="361"/>
      <c r="K792" s="364"/>
      <c r="L792" s="432"/>
      <c r="M792" s="361"/>
      <c r="N792" s="364"/>
      <c r="O792"/>
    </row>
    <row r="793" spans="2:15" ht="35.1" customHeight="1" x14ac:dyDescent="0.25">
      <c r="B793" s="464"/>
      <c r="C793" s="465"/>
      <c r="D793" s="436"/>
      <c r="E793" s="461" t="e">
        <f>VLOOKUP(D793,PAÍSES!$A$2:$C$200,3,FALSE)</f>
        <v>#N/A</v>
      </c>
      <c r="F793" s="432"/>
      <c r="G793" s="364"/>
      <c r="H793" s="443"/>
      <c r="I793" s="361"/>
      <c r="J793" s="361"/>
      <c r="K793" s="364"/>
      <c r="L793" s="432"/>
      <c r="M793" s="361"/>
      <c r="N793" s="364"/>
      <c r="O793"/>
    </row>
    <row r="794" spans="2:15" ht="35.1" customHeight="1" x14ac:dyDescent="0.25">
      <c r="B794" s="464"/>
      <c r="C794" s="465"/>
      <c r="D794" s="436"/>
      <c r="E794" s="461" t="e">
        <f>VLOOKUP(D794,PAÍSES!$A$2:$C$200,3,FALSE)</f>
        <v>#N/A</v>
      </c>
      <c r="F794" s="432"/>
      <c r="G794" s="364"/>
      <c r="H794" s="443"/>
      <c r="I794" s="361"/>
      <c r="J794" s="361"/>
      <c r="K794" s="364"/>
      <c r="L794" s="432"/>
      <c r="M794" s="361"/>
      <c r="N794" s="364"/>
      <c r="O794"/>
    </row>
    <row r="795" spans="2:15" ht="35.1" customHeight="1" x14ac:dyDescent="0.25">
      <c r="B795" s="464"/>
      <c r="C795" s="465"/>
      <c r="D795" s="436"/>
      <c r="E795" s="461" t="e">
        <f>VLOOKUP(D795,PAÍSES!$A$2:$C$200,3,FALSE)</f>
        <v>#N/A</v>
      </c>
      <c r="F795" s="432"/>
      <c r="G795" s="364"/>
      <c r="H795" s="443"/>
      <c r="I795" s="361"/>
      <c r="J795" s="361"/>
      <c r="K795" s="364"/>
      <c r="L795" s="432"/>
      <c r="M795" s="361"/>
      <c r="N795" s="364"/>
      <c r="O795"/>
    </row>
    <row r="796" spans="2:15" ht="35.1" customHeight="1" x14ac:dyDescent="0.25">
      <c r="B796" s="464"/>
      <c r="C796" s="465"/>
      <c r="D796" s="436"/>
      <c r="E796" s="461" t="e">
        <f>VLOOKUP(D796,PAÍSES!$A$2:$C$200,3,FALSE)</f>
        <v>#N/A</v>
      </c>
      <c r="F796" s="432"/>
      <c r="G796" s="364"/>
      <c r="H796" s="443"/>
      <c r="I796" s="361"/>
      <c r="J796" s="361"/>
      <c r="K796" s="364"/>
      <c r="L796" s="432"/>
      <c r="M796" s="361"/>
      <c r="N796" s="364"/>
      <c r="O796"/>
    </row>
    <row r="797" spans="2:15" ht="35.1" customHeight="1" x14ac:dyDescent="0.25">
      <c r="B797" s="464"/>
      <c r="C797" s="465"/>
      <c r="D797" s="436"/>
      <c r="E797" s="461" t="e">
        <f>VLOOKUP(D797,PAÍSES!$A$2:$C$200,3,FALSE)</f>
        <v>#N/A</v>
      </c>
      <c r="F797" s="432"/>
      <c r="G797" s="364"/>
      <c r="H797" s="443"/>
      <c r="I797" s="361"/>
      <c r="J797" s="361"/>
      <c r="K797" s="364"/>
      <c r="L797" s="432"/>
      <c r="M797" s="361"/>
      <c r="N797" s="364"/>
      <c r="O797"/>
    </row>
    <row r="798" spans="2:15" ht="35.1" customHeight="1" x14ac:dyDescent="0.25">
      <c r="B798" s="464"/>
      <c r="C798" s="465"/>
      <c r="D798" s="436"/>
      <c r="E798" s="461" t="e">
        <f>VLOOKUP(D798,PAÍSES!$A$2:$C$200,3,FALSE)</f>
        <v>#N/A</v>
      </c>
      <c r="F798" s="432"/>
      <c r="G798" s="364"/>
      <c r="H798" s="443"/>
      <c r="I798" s="361"/>
      <c r="J798" s="361"/>
      <c r="K798" s="364"/>
      <c r="L798" s="432"/>
      <c r="M798" s="361"/>
      <c r="N798" s="364"/>
      <c r="O798"/>
    </row>
    <row r="799" spans="2:15" ht="35.1" customHeight="1" x14ac:dyDescent="0.25">
      <c r="B799" s="464"/>
      <c r="C799" s="465"/>
      <c r="D799" s="436"/>
      <c r="E799" s="461" t="e">
        <f>VLOOKUP(D799,PAÍSES!$A$2:$C$200,3,FALSE)</f>
        <v>#N/A</v>
      </c>
      <c r="F799" s="432"/>
      <c r="G799" s="364"/>
      <c r="H799" s="443"/>
      <c r="I799" s="361"/>
      <c r="J799" s="361"/>
      <c r="K799" s="364"/>
      <c r="L799" s="432"/>
      <c r="M799" s="361"/>
      <c r="N799" s="364"/>
      <c r="O799"/>
    </row>
    <row r="800" spans="2:15" ht="35.1" customHeight="1" x14ac:dyDescent="0.25">
      <c r="B800" s="464"/>
      <c r="C800" s="465"/>
      <c r="D800" s="436"/>
      <c r="E800" s="461" t="e">
        <f>VLOOKUP(D800,PAÍSES!$A$2:$C$200,3,FALSE)</f>
        <v>#N/A</v>
      </c>
      <c r="F800" s="432"/>
      <c r="G800" s="364"/>
      <c r="H800" s="443"/>
      <c r="I800" s="361"/>
      <c r="J800" s="361"/>
      <c r="K800" s="364"/>
      <c r="L800" s="432"/>
      <c r="M800" s="361"/>
      <c r="N800" s="364"/>
      <c r="O800"/>
    </row>
    <row r="801" spans="2:15" ht="35.1" customHeight="1" x14ac:dyDescent="0.25">
      <c r="B801" s="464"/>
      <c r="C801" s="465"/>
      <c r="D801" s="436"/>
      <c r="E801" s="461" t="e">
        <f>VLOOKUP(D801,PAÍSES!$A$2:$C$200,3,FALSE)</f>
        <v>#N/A</v>
      </c>
      <c r="F801" s="432"/>
      <c r="G801" s="364"/>
      <c r="H801" s="443"/>
      <c r="I801" s="361"/>
      <c r="J801" s="361"/>
      <c r="K801" s="364"/>
      <c r="L801" s="432"/>
      <c r="M801" s="361"/>
      <c r="N801" s="364"/>
      <c r="O801"/>
    </row>
    <row r="802" spans="2:15" ht="35.1" customHeight="1" x14ac:dyDescent="0.25">
      <c r="B802" s="464"/>
      <c r="C802" s="465"/>
      <c r="D802" s="436"/>
      <c r="E802" s="461" t="e">
        <f>VLOOKUP(D802,PAÍSES!$A$2:$C$200,3,FALSE)</f>
        <v>#N/A</v>
      </c>
      <c r="F802" s="432"/>
      <c r="G802" s="364"/>
      <c r="H802" s="443"/>
      <c r="I802" s="361"/>
      <c r="J802" s="361"/>
      <c r="K802" s="364"/>
      <c r="L802" s="432"/>
      <c r="M802" s="361"/>
      <c r="N802" s="364"/>
      <c r="O802"/>
    </row>
    <row r="803" spans="2:15" ht="35.1" customHeight="1" x14ac:dyDescent="0.25">
      <c r="B803" s="464"/>
      <c r="C803" s="465"/>
      <c r="D803" s="436"/>
      <c r="E803" s="461" t="e">
        <f>VLOOKUP(D803,PAÍSES!$A$2:$C$200,3,FALSE)</f>
        <v>#N/A</v>
      </c>
      <c r="F803" s="432"/>
      <c r="G803" s="364"/>
      <c r="H803" s="443"/>
      <c r="I803" s="361"/>
      <c r="J803" s="361"/>
      <c r="K803" s="364"/>
      <c r="L803" s="432"/>
      <c r="M803" s="361"/>
      <c r="N803" s="364"/>
      <c r="O803"/>
    </row>
    <row r="804" spans="2:15" ht="35.1" customHeight="1" x14ac:dyDescent="0.25">
      <c r="B804" s="464"/>
      <c r="C804" s="465"/>
      <c r="D804" s="436"/>
      <c r="E804" s="461" t="e">
        <f>VLOOKUP(D804,PAÍSES!$A$2:$C$200,3,FALSE)</f>
        <v>#N/A</v>
      </c>
      <c r="F804" s="432"/>
      <c r="G804" s="364"/>
      <c r="H804" s="443"/>
      <c r="I804" s="361"/>
      <c r="J804" s="361"/>
      <c r="K804" s="364"/>
      <c r="L804" s="432"/>
      <c r="M804" s="361"/>
      <c r="N804" s="364"/>
      <c r="O804"/>
    </row>
    <row r="805" spans="2:15" ht="35.1" customHeight="1" x14ac:dyDescent="0.25">
      <c r="B805" s="464"/>
      <c r="C805" s="465"/>
      <c r="D805" s="436"/>
      <c r="E805" s="461" t="e">
        <f>VLOOKUP(D805,PAÍSES!$A$2:$C$200,3,FALSE)</f>
        <v>#N/A</v>
      </c>
      <c r="F805" s="432"/>
      <c r="G805" s="364"/>
      <c r="H805" s="443"/>
      <c r="I805" s="361"/>
      <c r="J805" s="361"/>
      <c r="K805" s="364"/>
      <c r="L805" s="432"/>
      <c r="M805" s="361"/>
      <c r="N805" s="364"/>
      <c r="O805"/>
    </row>
    <row r="806" spans="2:15" ht="35.1" customHeight="1" x14ac:dyDescent="0.25">
      <c r="B806" s="464"/>
      <c r="C806" s="465"/>
      <c r="D806" s="436"/>
      <c r="E806" s="461" t="e">
        <f>VLOOKUP(D806,PAÍSES!$A$2:$C$200,3,FALSE)</f>
        <v>#N/A</v>
      </c>
      <c r="F806" s="432"/>
      <c r="G806" s="364"/>
      <c r="H806" s="443"/>
      <c r="I806" s="361"/>
      <c r="J806" s="361"/>
      <c r="K806" s="364"/>
      <c r="L806" s="432"/>
      <c r="M806" s="361"/>
      <c r="N806" s="364"/>
      <c r="O806"/>
    </row>
    <row r="807" spans="2:15" ht="35.1" customHeight="1" x14ac:dyDescent="0.25">
      <c r="B807" s="464"/>
      <c r="C807" s="465"/>
      <c r="D807" s="436"/>
      <c r="E807" s="461" t="e">
        <f>VLOOKUP(D807,PAÍSES!$A$2:$C$200,3,FALSE)</f>
        <v>#N/A</v>
      </c>
      <c r="F807" s="432"/>
      <c r="G807" s="364"/>
      <c r="H807" s="443"/>
      <c r="I807" s="361"/>
      <c r="J807" s="361"/>
      <c r="K807" s="364"/>
      <c r="L807" s="432"/>
      <c r="M807" s="361"/>
      <c r="N807" s="364"/>
      <c r="O807"/>
    </row>
    <row r="808" spans="2:15" ht="35.1" customHeight="1" x14ac:dyDescent="0.25">
      <c r="B808" s="464"/>
      <c r="C808" s="465"/>
      <c r="D808" s="436"/>
      <c r="E808" s="461" t="e">
        <f>VLOOKUP(D808,PAÍSES!$A$2:$C$200,3,FALSE)</f>
        <v>#N/A</v>
      </c>
      <c r="F808" s="432"/>
      <c r="G808" s="364"/>
      <c r="H808" s="443"/>
      <c r="I808" s="361"/>
      <c r="J808" s="361"/>
      <c r="K808" s="364"/>
      <c r="L808" s="432"/>
      <c r="M808" s="361"/>
      <c r="N808" s="364"/>
      <c r="O808"/>
    </row>
    <row r="809" spans="2:15" ht="35.1" customHeight="1" x14ac:dyDescent="0.25">
      <c r="B809" s="464"/>
      <c r="C809" s="465"/>
      <c r="D809" s="436"/>
      <c r="E809" s="461" t="e">
        <f>VLOOKUP(D809,PAÍSES!$A$2:$C$200,3,FALSE)</f>
        <v>#N/A</v>
      </c>
      <c r="F809" s="432"/>
      <c r="G809" s="364"/>
      <c r="H809" s="443"/>
      <c r="I809" s="361"/>
      <c r="J809" s="361"/>
      <c r="K809" s="364"/>
      <c r="L809" s="432"/>
      <c r="M809" s="361"/>
      <c r="N809" s="364"/>
      <c r="O809"/>
    </row>
    <row r="810" spans="2:15" ht="35.1" customHeight="1" x14ac:dyDescent="0.25">
      <c r="B810" s="464"/>
      <c r="C810" s="465"/>
      <c r="D810" s="436"/>
      <c r="E810" s="461" t="e">
        <f>VLOOKUP(D810,PAÍSES!$A$2:$C$200,3,FALSE)</f>
        <v>#N/A</v>
      </c>
      <c r="F810" s="432"/>
      <c r="G810" s="364"/>
      <c r="H810" s="443"/>
      <c r="I810" s="361"/>
      <c r="J810" s="361"/>
      <c r="K810" s="364"/>
      <c r="L810" s="432"/>
      <c r="M810" s="361"/>
      <c r="N810" s="364"/>
      <c r="O810"/>
    </row>
    <row r="811" spans="2:15" ht="35.1" customHeight="1" x14ac:dyDescent="0.25">
      <c r="B811" s="464"/>
      <c r="C811" s="465"/>
      <c r="D811" s="436"/>
      <c r="E811" s="461" t="e">
        <f>VLOOKUP(D811,PAÍSES!$A$2:$C$200,3,FALSE)</f>
        <v>#N/A</v>
      </c>
      <c r="F811" s="432"/>
      <c r="G811" s="364"/>
      <c r="H811" s="443"/>
      <c r="I811" s="361"/>
      <c r="J811" s="361"/>
      <c r="K811" s="364"/>
      <c r="L811" s="432"/>
      <c r="M811" s="361"/>
      <c r="N811" s="364"/>
      <c r="O811"/>
    </row>
    <row r="812" spans="2:15" ht="35.1" customHeight="1" x14ac:dyDescent="0.25">
      <c r="B812" s="464"/>
      <c r="C812" s="465"/>
      <c r="D812" s="436"/>
      <c r="E812" s="461" t="e">
        <f>VLOOKUP(D812,PAÍSES!$A$2:$C$200,3,FALSE)</f>
        <v>#N/A</v>
      </c>
      <c r="F812" s="432"/>
      <c r="G812" s="364"/>
      <c r="H812" s="443"/>
      <c r="I812" s="361"/>
      <c r="J812" s="361"/>
      <c r="K812" s="364"/>
      <c r="L812" s="432"/>
      <c r="M812" s="361"/>
      <c r="N812" s="364"/>
      <c r="O812"/>
    </row>
    <row r="813" spans="2:15" ht="35.1" customHeight="1" x14ac:dyDescent="0.25">
      <c r="B813" s="464"/>
      <c r="C813" s="465"/>
      <c r="D813" s="436"/>
      <c r="E813" s="461" t="e">
        <f>VLOOKUP(D813,PAÍSES!$A$2:$C$200,3,FALSE)</f>
        <v>#N/A</v>
      </c>
      <c r="F813" s="432"/>
      <c r="G813" s="364"/>
      <c r="H813" s="443"/>
      <c r="I813" s="361"/>
      <c r="J813" s="361"/>
      <c r="K813" s="364"/>
      <c r="L813" s="432"/>
      <c r="M813" s="361"/>
      <c r="N813" s="364"/>
      <c r="O813"/>
    </row>
    <row r="814" spans="2:15" ht="35.1" customHeight="1" x14ac:dyDescent="0.25">
      <c r="B814" s="464"/>
      <c r="C814" s="465"/>
      <c r="D814" s="436"/>
      <c r="E814" s="461" t="e">
        <f>VLOOKUP(D814,PAÍSES!$A$2:$C$200,3,FALSE)</f>
        <v>#N/A</v>
      </c>
      <c r="F814" s="432"/>
      <c r="G814" s="364"/>
      <c r="H814" s="443"/>
      <c r="I814" s="361"/>
      <c r="J814" s="361"/>
      <c r="K814" s="364"/>
      <c r="L814" s="432"/>
      <c r="M814" s="361"/>
      <c r="N814" s="364"/>
      <c r="O814"/>
    </row>
    <row r="815" spans="2:15" ht="35.1" customHeight="1" x14ac:dyDescent="0.25">
      <c r="B815" s="464"/>
      <c r="C815" s="465"/>
      <c r="D815" s="436"/>
      <c r="E815" s="461" t="e">
        <f>VLOOKUP(D815,PAÍSES!$A$2:$C$200,3,FALSE)</f>
        <v>#N/A</v>
      </c>
      <c r="F815" s="432"/>
      <c r="G815" s="364"/>
      <c r="H815" s="443"/>
      <c r="I815" s="361"/>
      <c r="J815" s="361"/>
      <c r="K815" s="364"/>
      <c r="L815" s="432"/>
      <c r="M815" s="361"/>
      <c r="N815" s="364"/>
      <c r="O815"/>
    </row>
    <row r="816" spans="2:15" ht="35.1" customHeight="1" x14ac:dyDescent="0.25">
      <c r="B816" s="464"/>
      <c r="C816" s="465"/>
      <c r="D816" s="436"/>
      <c r="E816" s="461" t="e">
        <f>VLOOKUP(D816,PAÍSES!$A$2:$C$200,3,FALSE)</f>
        <v>#N/A</v>
      </c>
      <c r="F816" s="432"/>
      <c r="G816" s="364"/>
      <c r="H816" s="443"/>
      <c r="I816" s="361"/>
      <c r="J816" s="361"/>
      <c r="K816" s="364"/>
      <c r="L816" s="432"/>
      <c r="M816" s="361"/>
      <c r="N816" s="364"/>
      <c r="O816"/>
    </row>
    <row r="817" spans="2:15" ht="35.1" customHeight="1" x14ac:dyDescent="0.25">
      <c r="B817" s="464"/>
      <c r="C817" s="465"/>
      <c r="D817" s="436"/>
      <c r="E817" s="461" t="e">
        <f>VLOOKUP(D817,PAÍSES!$A$2:$C$200,3,FALSE)</f>
        <v>#N/A</v>
      </c>
      <c r="F817" s="432"/>
      <c r="G817" s="364"/>
      <c r="H817" s="443"/>
      <c r="I817" s="361"/>
      <c r="J817" s="361"/>
      <c r="K817" s="364"/>
      <c r="L817" s="432"/>
      <c r="M817" s="361"/>
      <c r="N817" s="364"/>
      <c r="O817"/>
    </row>
    <row r="818" spans="2:15" ht="35.1" customHeight="1" x14ac:dyDescent="0.25">
      <c r="B818" s="464"/>
      <c r="C818" s="465"/>
      <c r="D818" s="436"/>
      <c r="E818" s="461" t="e">
        <f>VLOOKUP(D818,PAÍSES!$A$2:$C$200,3,FALSE)</f>
        <v>#N/A</v>
      </c>
      <c r="F818" s="432"/>
      <c r="G818" s="364"/>
      <c r="H818" s="443"/>
      <c r="I818" s="361"/>
      <c r="J818" s="361"/>
      <c r="K818" s="364"/>
      <c r="L818" s="432"/>
      <c r="M818" s="361"/>
      <c r="N818" s="364"/>
      <c r="O818"/>
    </row>
    <row r="819" spans="2:15" ht="35.1" customHeight="1" x14ac:dyDescent="0.25">
      <c r="B819" s="464"/>
      <c r="C819" s="465"/>
      <c r="D819" s="436"/>
      <c r="E819" s="461" t="e">
        <f>VLOOKUP(D819,PAÍSES!$A$2:$C$200,3,FALSE)</f>
        <v>#N/A</v>
      </c>
      <c r="F819" s="432"/>
      <c r="G819" s="364"/>
      <c r="H819" s="443"/>
      <c r="I819" s="361"/>
      <c r="J819" s="361"/>
      <c r="K819" s="364"/>
      <c r="L819" s="432"/>
      <c r="M819" s="361"/>
      <c r="N819" s="364"/>
      <c r="O819"/>
    </row>
    <row r="820" spans="2:15" ht="35.1" customHeight="1" x14ac:dyDescent="0.25">
      <c r="B820" s="464"/>
      <c r="C820" s="465"/>
      <c r="D820" s="436"/>
      <c r="E820" s="461" t="e">
        <f>VLOOKUP(D820,PAÍSES!$A$2:$C$200,3,FALSE)</f>
        <v>#N/A</v>
      </c>
      <c r="F820" s="432"/>
      <c r="G820" s="364"/>
      <c r="H820" s="443"/>
      <c r="I820" s="361"/>
      <c r="J820" s="361"/>
      <c r="K820" s="364"/>
      <c r="L820" s="432"/>
      <c r="M820" s="361"/>
      <c r="N820" s="364"/>
      <c r="O820"/>
    </row>
    <row r="821" spans="2:15" ht="35.1" customHeight="1" x14ac:dyDescent="0.25">
      <c r="B821" s="464"/>
      <c r="C821" s="465"/>
      <c r="D821" s="436"/>
      <c r="E821" s="461" t="e">
        <f>VLOOKUP(D821,PAÍSES!$A$2:$C$200,3,FALSE)</f>
        <v>#N/A</v>
      </c>
      <c r="F821" s="432"/>
      <c r="G821" s="364"/>
      <c r="H821" s="443"/>
      <c r="I821" s="361"/>
      <c r="J821" s="361"/>
      <c r="K821" s="364"/>
      <c r="L821" s="432"/>
      <c r="M821" s="361"/>
      <c r="N821" s="364"/>
      <c r="O821"/>
    </row>
    <row r="822" spans="2:15" ht="35.1" customHeight="1" x14ac:dyDescent="0.25">
      <c r="B822" s="464"/>
      <c r="C822" s="465"/>
      <c r="D822" s="436"/>
      <c r="E822" s="461" t="e">
        <f>VLOOKUP(D822,PAÍSES!$A$2:$C$200,3,FALSE)</f>
        <v>#N/A</v>
      </c>
      <c r="F822" s="432"/>
      <c r="G822" s="364"/>
      <c r="H822" s="443"/>
      <c r="I822" s="361"/>
      <c r="J822" s="361"/>
      <c r="K822" s="364"/>
      <c r="L822" s="432"/>
      <c r="M822" s="361"/>
      <c r="N822" s="364"/>
      <c r="O822"/>
    </row>
    <row r="823" spans="2:15" ht="35.1" customHeight="1" x14ac:dyDescent="0.25">
      <c r="B823" s="464"/>
      <c r="C823" s="465"/>
      <c r="D823" s="436"/>
      <c r="E823" s="461" t="e">
        <f>VLOOKUP(D823,PAÍSES!$A$2:$C$200,3,FALSE)</f>
        <v>#N/A</v>
      </c>
      <c r="F823" s="432"/>
      <c r="G823" s="364"/>
      <c r="H823" s="443"/>
      <c r="I823" s="361"/>
      <c r="J823" s="361"/>
      <c r="K823" s="364"/>
      <c r="L823" s="432"/>
      <c r="M823" s="361"/>
      <c r="N823" s="364"/>
      <c r="O823"/>
    </row>
    <row r="824" spans="2:15" ht="35.1" customHeight="1" x14ac:dyDescent="0.25">
      <c r="B824" s="464"/>
      <c r="C824" s="465"/>
      <c r="D824" s="436"/>
      <c r="E824" s="461" t="e">
        <f>VLOOKUP(D824,PAÍSES!$A$2:$C$200,3,FALSE)</f>
        <v>#N/A</v>
      </c>
      <c r="F824" s="432"/>
      <c r="G824" s="364"/>
      <c r="H824" s="443"/>
      <c r="I824" s="361"/>
      <c r="J824" s="361"/>
      <c r="K824" s="364"/>
      <c r="L824" s="432"/>
      <c r="M824" s="361"/>
      <c r="N824" s="364"/>
      <c r="O824"/>
    </row>
    <row r="825" spans="2:15" ht="35.1" customHeight="1" x14ac:dyDescent="0.25">
      <c r="B825" s="464"/>
      <c r="C825" s="465"/>
      <c r="D825" s="436"/>
      <c r="E825" s="461" t="e">
        <f>VLOOKUP(D825,PAÍSES!$A$2:$C$200,3,FALSE)</f>
        <v>#N/A</v>
      </c>
      <c r="F825" s="432"/>
      <c r="G825" s="364"/>
      <c r="H825" s="443"/>
      <c r="I825" s="361"/>
      <c r="J825" s="361"/>
      <c r="K825" s="364"/>
      <c r="L825" s="432"/>
      <c r="M825" s="361"/>
      <c r="N825" s="364"/>
      <c r="O825"/>
    </row>
    <row r="826" spans="2:15" ht="35.1" customHeight="1" x14ac:dyDescent="0.25">
      <c r="B826" s="464"/>
      <c r="C826" s="465"/>
      <c r="D826" s="436"/>
      <c r="E826" s="461" t="e">
        <f>VLOOKUP(D826,PAÍSES!$A$2:$C$200,3,FALSE)</f>
        <v>#N/A</v>
      </c>
      <c r="F826" s="432"/>
      <c r="G826" s="364"/>
      <c r="H826" s="443"/>
      <c r="I826" s="361"/>
      <c r="J826" s="361"/>
      <c r="K826" s="364"/>
      <c r="L826" s="432"/>
      <c r="M826" s="361"/>
      <c r="N826" s="364"/>
      <c r="O826"/>
    </row>
    <row r="827" spans="2:15" ht="35.1" customHeight="1" x14ac:dyDescent="0.25">
      <c r="B827" s="464"/>
      <c r="C827" s="465"/>
      <c r="D827" s="436"/>
      <c r="E827" s="461" t="e">
        <f>VLOOKUP(D827,PAÍSES!$A$2:$C$200,3,FALSE)</f>
        <v>#N/A</v>
      </c>
      <c r="F827" s="432"/>
      <c r="G827" s="364"/>
      <c r="H827" s="443"/>
      <c r="I827" s="361"/>
      <c r="J827" s="361"/>
      <c r="K827" s="364"/>
      <c r="L827" s="432"/>
      <c r="M827" s="361"/>
      <c r="N827" s="364"/>
      <c r="O827"/>
    </row>
    <row r="828" spans="2:15" ht="35.1" customHeight="1" x14ac:dyDescent="0.25">
      <c r="B828" s="464"/>
      <c r="C828" s="465"/>
      <c r="D828" s="436"/>
      <c r="E828" s="461" t="e">
        <f>VLOOKUP(D828,PAÍSES!$A$2:$C$200,3,FALSE)</f>
        <v>#N/A</v>
      </c>
      <c r="F828" s="432"/>
      <c r="G828" s="364"/>
      <c r="H828" s="443"/>
      <c r="I828" s="361"/>
      <c r="J828" s="361"/>
      <c r="K828" s="364"/>
      <c r="L828" s="432"/>
      <c r="M828" s="361"/>
      <c r="N828" s="364"/>
      <c r="O828"/>
    </row>
    <row r="829" spans="2:15" ht="35.1" customHeight="1" x14ac:dyDescent="0.25">
      <c r="B829" s="464"/>
      <c r="C829" s="465"/>
      <c r="D829" s="436"/>
      <c r="E829" s="461" t="e">
        <f>VLOOKUP(D829,PAÍSES!$A$2:$C$200,3,FALSE)</f>
        <v>#N/A</v>
      </c>
      <c r="F829" s="432"/>
      <c r="G829" s="364"/>
      <c r="H829" s="443"/>
      <c r="I829" s="361"/>
      <c r="J829" s="361"/>
      <c r="K829" s="364"/>
      <c r="L829" s="432"/>
      <c r="M829" s="361"/>
      <c r="N829" s="364"/>
      <c r="O829"/>
    </row>
    <row r="830" spans="2:15" ht="35.1" customHeight="1" x14ac:dyDescent="0.25">
      <c r="B830" s="464"/>
      <c r="C830" s="465"/>
      <c r="D830" s="436"/>
      <c r="E830" s="461" t="e">
        <f>VLOOKUP(D830,PAÍSES!$A$2:$C$200,3,FALSE)</f>
        <v>#N/A</v>
      </c>
      <c r="F830" s="432"/>
      <c r="G830" s="364"/>
      <c r="H830" s="443"/>
      <c r="I830" s="361"/>
      <c r="J830" s="361"/>
      <c r="K830" s="364"/>
      <c r="L830" s="432"/>
      <c r="M830" s="361"/>
      <c r="N830" s="364"/>
      <c r="O830"/>
    </row>
    <row r="831" spans="2:15" ht="35.1" customHeight="1" x14ac:dyDescent="0.25">
      <c r="B831" s="464"/>
      <c r="C831" s="465"/>
      <c r="D831" s="436"/>
      <c r="E831" s="461" t="e">
        <f>VLOOKUP(D831,PAÍSES!$A$2:$C$200,3,FALSE)</f>
        <v>#N/A</v>
      </c>
      <c r="F831" s="432"/>
      <c r="G831" s="364"/>
      <c r="H831" s="443"/>
      <c r="I831" s="361"/>
      <c r="J831" s="361"/>
      <c r="K831" s="364"/>
      <c r="L831" s="432"/>
      <c r="M831" s="361"/>
      <c r="N831" s="364"/>
      <c r="O831"/>
    </row>
    <row r="832" spans="2:15" ht="35.1" customHeight="1" x14ac:dyDescent="0.25">
      <c r="B832" s="464"/>
      <c r="C832" s="465"/>
      <c r="D832" s="436"/>
      <c r="E832" s="461" t="e">
        <f>VLOOKUP(D832,PAÍSES!$A$2:$C$200,3,FALSE)</f>
        <v>#N/A</v>
      </c>
      <c r="F832" s="432"/>
      <c r="G832" s="364"/>
      <c r="H832" s="443"/>
      <c r="I832" s="361"/>
      <c r="J832" s="361"/>
      <c r="K832" s="364"/>
      <c r="L832" s="432"/>
      <c r="M832" s="361"/>
      <c r="N832" s="364"/>
      <c r="O832"/>
    </row>
    <row r="833" spans="2:15" ht="35.1" customHeight="1" x14ac:dyDescent="0.25">
      <c r="B833" s="464"/>
      <c r="C833" s="465"/>
      <c r="D833" s="436"/>
      <c r="E833" s="461" t="e">
        <f>VLOOKUP(D833,PAÍSES!$A$2:$C$200,3,FALSE)</f>
        <v>#N/A</v>
      </c>
      <c r="F833" s="432"/>
      <c r="G833" s="364"/>
      <c r="H833" s="443"/>
      <c r="I833" s="361"/>
      <c r="J833" s="361"/>
      <c r="K833" s="364"/>
      <c r="L833" s="432"/>
      <c r="M833" s="361"/>
      <c r="N833" s="364"/>
      <c r="O833"/>
    </row>
    <row r="834" spans="2:15" ht="35.1" customHeight="1" x14ac:dyDescent="0.25">
      <c r="B834" s="464"/>
      <c r="C834" s="465"/>
      <c r="D834" s="436"/>
      <c r="E834" s="461" t="e">
        <f>VLOOKUP(D834,PAÍSES!$A$2:$C$200,3,FALSE)</f>
        <v>#N/A</v>
      </c>
      <c r="F834" s="432"/>
      <c r="G834" s="364"/>
      <c r="H834" s="443"/>
      <c r="I834" s="361"/>
      <c r="J834" s="361"/>
      <c r="K834" s="364"/>
      <c r="L834" s="432"/>
      <c r="M834" s="361"/>
      <c r="N834" s="364"/>
      <c r="O834"/>
    </row>
    <row r="835" spans="2:15" ht="35.1" customHeight="1" x14ac:dyDescent="0.25">
      <c r="B835" s="464"/>
      <c r="C835" s="465"/>
      <c r="D835" s="436"/>
      <c r="E835" s="461" t="e">
        <f>VLOOKUP(D835,PAÍSES!$A$2:$C$200,3,FALSE)</f>
        <v>#N/A</v>
      </c>
      <c r="F835" s="432"/>
      <c r="G835" s="364"/>
      <c r="H835" s="443"/>
      <c r="I835" s="361"/>
      <c r="J835" s="361"/>
      <c r="K835" s="364"/>
      <c r="L835" s="432"/>
      <c r="M835" s="361"/>
      <c r="N835" s="364"/>
      <c r="O835"/>
    </row>
    <row r="836" spans="2:15" ht="35.1" customHeight="1" x14ac:dyDescent="0.25">
      <c r="B836" s="464"/>
      <c r="C836" s="465"/>
      <c r="D836" s="436"/>
      <c r="E836" s="461" t="e">
        <f>VLOOKUP(D836,PAÍSES!$A$2:$C$200,3,FALSE)</f>
        <v>#N/A</v>
      </c>
      <c r="F836" s="432"/>
      <c r="G836" s="364"/>
      <c r="H836" s="443"/>
      <c r="I836" s="361"/>
      <c r="J836" s="361"/>
      <c r="K836" s="364"/>
      <c r="L836" s="432"/>
      <c r="M836" s="361"/>
      <c r="N836" s="364"/>
      <c r="O836"/>
    </row>
    <row r="837" spans="2:15" ht="35.1" customHeight="1" x14ac:dyDescent="0.25">
      <c r="B837" s="464"/>
      <c r="C837" s="465"/>
      <c r="D837" s="436"/>
      <c r="E837" s="461" t="e">
        <f>VLOOKUP(D837,PAÍSES!$A$2:$C$200,3,FALSE)</f>
        <v>#N/A</v>
      </c>
      <c r="F837" s="432"/>
      <c r="G837" s="364"/>
      <c r="H837" s="443"/>
      <c r="I837" s="361"/>
      <c r="J837" s="361"/>
      <c r="K837" s="364"/>
      <c r="L837" s="432"/>
      <c r="M837" s="361"/>
      <c r="N837" s="364"/>
      <c r="O837"/>
    </row>
    <row r="838" spans="2:15" ht="35.1" customHeight="1" x14ac:dyDescent="0.25">
      <c r="B838" s="464"/>
      <c r="C838" s="465"/>
      <c r="D838" s="436"/>
      <c r="E838" s="461" t="e">
        <f>VLOOKUP(D838,PAÍSES!$A$2:$C$200,3,FALSE)</f>
        <v>#N/A</v>
      </c>
      <c r="F838" s="432"/>
      <c r="G838" s="364"/>
      <c r="H838" s="443"/>
      <c r="I838" s="361"/>
      <c r="J838" s="361"/>
      <c r="K838" s="364"/>
      <c r="L838" s="432"/>
      <c r="M838" s="361"/>
      <c r="N838" s="364"/>
      <c r="O838"/>
    </row>
    <row r="839" spans="2:15" ht="35.1" customHeight="1" x14ac:dyDescent="0.25">
      <c r="B839" s="464"/>
      <c r="C839" s="465"/>
      <c r="D839" s="436"/>
      <c r="E839" s="461" t="e">
        <f>VLOOKUP(D839,PAÍSES!$A$2:$C$200,3,FALSE)</f>
        <v>#N/A</v>
      </c>
      <c r="F839" s="432"/>
      <c r="G839" s="364"/>
      <c r="H839" s="443"/>
      <c r="I839" s="361"/>
      <c r="J839" s="361"/>
      <c r="K839" s="364"/>
      <c r="L839" s="432"/>
      <c r="M839" s="361"/>
      <c r="N839" s="364"/>
      <c r="O839"/>
    </row>
    <row r="840" spans="2:15" ht="35.1" customHeight="1" x14ac:dyDescent="0.25">
      <c r="B840" s="464"/>
      <c r="C840" s="465"/>
      <c r="D840" s="436"/>
      <c r="E840" s="461" t="e">
        <f>VLOOKUP(D840,PAÍSES!$A$2:$C$200,3,FALSE)</f>
        <v>#N/A</v>
      </c>
      <c r="F840" s="432"/>
      <c r="G840" s="364"/>
      <c r="H840" s="443"/>
      <c r="I840" s="361"/>
      <c r="J840" s="361"/>
      <c r="K840" s="364"/>
      <c r="L840" s="432"/>
      <c r="M840" s="361"/>
      <c r="N840" s="364"/>
      <c r="O840"/>
    </row>
    <row r="841" spans="2:15" ht="35.1" customHeight="1" x14ac:dyDescent="0.25">
      <c r="B841" s="464"/>
      <c r="C841" s="465"/>
      <c r="D841" s="436"/>
      <c r="E841" s="461" t="e">
        <f>VLOOKUP(D841,PAÍSES!$A$2:$C$200,3,FALSE)</f>
        <v>#N/A</v>
      </c>
      <c r="F841" s="432"/>
      <c r="G841" s="364"/>
      <c r="H841" s="443"/>
      <c r="I841" s="361"/>
      <c r="J841" s="361"/>
      <c r="K841" s="364"/>
      <c r="L841" s="432"/>
      <c r="M841" s="361"/>
      <c r="N841" s="364"/>
      <c r="O841"/>
    </row>
    <row r="842" spans="2:15" ht="35.1" customHeight="1" x14ac:dyDescent="0.25">
      <c r="B842" s="464"/>
      <c r="C842" s="465"/>
      <c r="D842" s="436"/>
      <c r="E842" s="461" t="e">
        <f>VLOOKUP(D842,PAÍSES!$A$2:$C$200,3,FALSE)</f>
        <v>#N/A</v>
      </c>
      <c r="F842" s="432"/>
      <c r="G842" s="364"/>
      <c r="H842" s="443"/>
      <c r="I842" s="361"/>
      <c r="J842" s="361"/>
      <c r="K842" s="364"/>
      <c r="L842" s="432"/>
      <c r="M842" s="361"/>
      <c r="N842" s="364"/>
      <c r="O842"/>
    </row>
    <row r="843" spans="2:15" ht="35.1" customHeight="1" x14ac:dyDescent="0.25">
      <c r="B843" s="464"/>
      <c r="C843" s="465"/>
      <c r="D843" s="436"/>
      <c r="E843" s="461" t="e">
        <f>VLOOKUP(D843,PAÍSES!$A$2:$C$200,3,FALSE)</f>
        <v>#N/A</v>
      </c>
      <c r="F843" s="432"/>
      <c r="G843" s="364"/>
      <c r="H843" s="443"/>
      <c r="I843" s="361"/>
      <c r="J843" s="361"/>
      <c r="K843" s="364"/>
      <c r="L843" s="432"/>
      <c r="M843" s="361"/>
      <c r="N843" s="364"/>
      <c r="O843"/>
    </row>
    <row r="844" spans="2:15" ht="35.1" customHeight="1" x14ac:dyDescent="0.25">
      <c r="B844" s="464"/>
      <c r="C844" s="465"/>
      <c r="D844" s="436"/>
      <c r="E844" s="461" t="e">
        <f>VLOOKUP(D844,PAÍSES!$A$2:$C$200,3,FALSE)</f>
        <v>#N/A</v>
      </c>
      <c r="F844" s="432"/>
      <c r="G844" s="364"/>
      <c r="H844" s="443"/>
      <c r="I844" s="361"/>
      <c r="J844" s="361"/>
      <c r="K844" s="364"/>
      <c r="L844" s="432"/>
      <c r="M844" s="361"/>
      <c r="N844" s="364"/>
      <c r="O844"/>
    </row>
    <row r="845" spans="2:15" ht="35.1" customHeight="1" x14ac:dyDescent="0.25">
      <c r="B845" s="464"/>
      <c r="C845" s="465"/>
      <c r="D845" s="436"/>
      <c r="E845" s="461" t="e">
        <f>VLOOKUP(D845,PAÍSES!$A$2:$C$200,3,FALSE)</f>
        <v>#N/A</v>
      </c>
      <c r="F845" s="432"/>
      <c r="G845" s="364"/>
      <c r="H845" s="443"/>
      <c r="I845" s="361"/>
      <c r="J845" s="361"/>
      <c r="K845" s="364"/>
      <c r="L845" s="432"/>
      <c r="M845" s="361"/>
      <c r="N845" s="364"/>
      <c r="O845"/>
    </row>
    <row r="846" spans="2:15" ht="35.1" customHeight="1" x14ac:dyDescent="0.25">
      <c r="B846" s="464"/>
      <c r="C846" s="465"/>
      <c r="D846" s="436"/>
      <c r="E846" s="461" t="e">
        <f>VLOOKUP(D846,PAÍSES!$A$2:$C$200,3,FALSE)</f>
        <v>#N/A</v>
      </c>
      <c r="F846" s="432"/>
      <c r="G846" s="364"/>
      <c r="H846" s="443"/>
      <c r="I846" s="361"/>
      <c r="J846" s="361"/>
      <c r="K846" s="364"/>
      <c r="L846" s="432"/>
      <c r="M846" s="361"/>
      <c r="N846" s="364"/>
      <c r="O846"/>
    </row>
    <row r="847" spans="2:15" ht="35.1" customHeight="1" x14ac:dyDescent="0.25">
      <c r="B847" s="464"/>
      <c r="C847" s="465"/>
      <c r="D847" s="436"/>
      <c r="E847" s="461" t="e">
        <f>VLOOKUP(D847,PAÍSES!$A$2:$C$200,3,FALSE)</f>
        <v>#N/A</v>
      </c>
      <c r="F847" s="432"/>
      <c r="G847" s="364"/>
      <c r="H847" s="443"/>
      <c r="I847" s="361"/>
      <c r="J847" s="361"/>
      <c r="K847" s="364"/>
      <c r="L847" s="432"/>
      <c r="M847" s="361"/>
      <c r="N847" s="364"/>
      <c r="O847"/>
    </row>
    <row r="848" spans="2:15" ht="35.1" customHeight="1" x14ac:dyDescent="0.25">
      <c r="B848" s="464"/>
      <c r="C848" s="465"/>
      <c r="D848" s="436"/>
      <c r="E848" s="461" t="e">
        <f>VLOOKUP(D848,PAÍSES!$A$2:$C$200,3,FALSE)</f>
        <v>#N/A</v>
      </c>
      <c r="F848" s="432"/>
      <c r="G848" s="364"/>
      <c r="H848" s="443"/>
      <c r="I848" s="361"/>
      <c r="J848" s="361"/>
      <c r="K848" s="364"/>
      <c r="L848" s="432"/>
      <c r="M848" s="361"/>
      <c r="N848" s="364"/>
      <c r="O848"/>
    </row>
    <row r="849" spans="2:15" ht="35.1" customHeight="1" x14ac:dyDescent="0.25">
      <c r="B849" s="464"/>
      <c r="C849" s="465"/>
      <c r="D849" s="436"/>
      <c r="E849" s="461" t="e">
        <f>VLOOKUP(D849,PAÍSES!$A$2:$C$200,3,FALSE)</f>
        <v>#N/A</v>
      </c>
      <c r="F849" s="432"/>
      <c r="G849" s="364"/>
      <c r="H849" s="443"/>
      <c r="I849" s="361"/>
      <c r="J849" s="361"/>
      <c r="K849" s="364"/>
      <c r="L849" s="432"/>
      <c r="M849" s="361"/>
      <c r="N849" s="364"/>
      <c r="O849"/>
    </row>
    <row r="850" spans="2:15" ht="35.1" customHeight="1" x14ac:dyDescent="0.25">
      <c r="B850" s="464"/>
      <c r="C850" s="465"/>
      <c r="D850" s="436"/>
      <c r="E850" s="461" t="e">
        <f>VLOOKUP(D850,PAÍSES!$A$2:$C$200,3,FALSE)</f>
        <v>#N/A</v>
      </c>
      <c r="F850" s="432"/>
      <c r="G850" s="364"/>
      <c r="H850" s="443"/>
      <c r="I850" s="361"/>
      <c r="J850" s="361"/>
      <c r="K850" s="364"/>
      <c r="L850" s="432"/>
      <c r="M850" s="361"/>
      <c r="N850" s="364"/>
      <c r="O850"/>
    </row>
    <row r="851" spans="2:15" ht="35.1" customHeight="1" x14ac:dyDescent="0.25">
      <c r="B851" s="464"/>
      <c r="C851" s="465"/>
      <c r="D851" s="436"/>
      <c r="E851" s="461" t="e">
        <f>VLOOKUP(D851,PAÍSES!$A$2:$C$200,3,FALSE)</f>
        <v>#N/A</v>
      </c>
      <c r="F851" s="432"/>
      <c r="G851" s="364"/>
      <c r="H851" s="443"/>
      <c r="I851" s="361"/>
      <c r="J851" s="361"/>
      <c r="K851" s="364"/>
      <c r="L851" s="432"/>
      <c r="M851" s="361"/>
      <c r="N851" s="364"/>
      <c r="O851"/>
    </row>
    <row r="852" spans="2:15" ht="35.1" customHeight="1" x14ac:dyDescent="0.25">
      <c r="B852" s="464"/>
      <c r="C852" s="465"/>
      <c r="D852" s="436"/>
      <c r="E852" s="461" t="e">
        <f>VLOOKUP(D852,PAÍSES!$A$2:$C$200,3,FALSE)</f>
        <v>#N/A</v>
      </c>
      <c r="F852" s="432"/>
      <c r="G852" s="364"/>
      <c r="H852" s="443"/>
      <c r="I852" s="361"/>
      <c r="J852" s="361"/>
      <c r="K852" s="364"/>
      <c r="L852" s="432"/>
      <c r="M852" s="361"/>
      <c r="N852" s="364"/>
      <c r="O852"/>
    </row>
    <row r="853" spans="2:15" ht="35.1" customHeight="1" x14ac:dyDescent="0.25">
      <c r="B853" s="464"/>
      <c r="C853" s="465"/>
      <c r="D853" s="436"/>
      <c r="E853" s="461" t="e">
        <f>VLOOKUP(D853,PAÍSES!$A$2:$C$200,3,FALSE)</f>
        <v>#N/A</v>
      </c>
      <c r="F853" s="432"/>
      <c r="G853" s="364"/>
      <c r="H853" s="443"/>
      <c r="I853" s="361"/>
      <c r="J853" s="361"/>
      <c r="K853" s="364"/>
      <c r="L853" s="432"/>
      <c r="M853" s="361"/>
      <c r="N853" s="364"/>
      <c r="O853"/>
    </row>
    <row r="854" spans="2:15" ht="35.1" customHeight="1" x14ac:dyDescent="0.25">
      <c r="B854" s="464"/>
      <c r="C854" s="465"/>
      <c r="D854" s="436"/>
      <c r="E854" s="461" t="e">
        <f>VLOOKUP(D854,PAÍSES!$A$2:$C$200,3,FALSE)</f>
        <v>#N/A</v>
      </c>
      <c r="F854" s="432"/>
      <c r="G854" s="364"/>
      <c r="H854" s="443"/>
      <c r="I854" s="361"/>
      <c r="J854" s="361"/>
      <c r="K854" s="364"/>
      <c r="L854" s="432"/>
      <c r="M854" s="361"/>
      <c r="N854" s="364"/>
      <c r="O854"/>
    </row>
    <row r="855" spans="2:15" ht="35.1" customHeight="1" x14ac:dyDescent="0.25">
      <c r="B855" s="464"/>
      <c r="C855" s="465"/>
      <c r="D855" s="436"/>
      <c r="E855" s="461" t="e">
        <f>VLOOKUP(D855,PAÍSES!$A$2:$C$200,3,FALSE)</f>
        <v>#N/A</v>
      </c>
      <c r="F855" s="432"/>
      <c r="G855" s="364"/>
      <c r="H855" s="443"/>
      <c r="I855" s="361"/>
      <c r="J855" s="361"/>
      <c r="K855" s="364"/>
      <c r="L855" s="432"/>
      <c r="M855" s="361"/>
      <c r="N855" s="364"/>
      <c r="O855"/>
    </row>
    <row r="856" spans="2:15" ht="35.1" customHeight="1" x14ac:dyDescent="0.25">
      <c r="B856" s="464"/>
      <c r="C856" s="465"/>
      <c r="D856" s="436"/>
      <c r="E856" s="461" t="e">
        <f>VLOOKUP(D856,PAÍSES!$A$2:$C$200,3,FALSE)</f>
        <v>#N/A</v>
      </c>
      <c r="F856" s="432"/>
      <c r="G856" s="364"/>
      <c r="H856" s="443"/>
      <c r="I856" s="361"/>
      <c r="J856" s="361"/>
      <c r="K856" s="364"/>
      <c r="L856" s="432"/>
      <c r="M856" s="361"/>
      <c r="N856" s="364"/>
      <c r="O856"/>
    </row>
    <row r="857" spans="2:15" ht="35.1" customHeight="1" x14ac:dyDescent="0.25">
      <c r="B857" s="464"/>
      <c r="C857" s="465"/>
      <c r="D857" s="436"/>
      <c r="E857" s="461" t="e">
        <f>VLOOKUP(D857,PAÍSES!$A$2:$C$200,3,FALSE)</f>
        <v>#N/A</v>
      </c>
      <c r="F857" s="432"/>
      <c r="G857" s="364"/>
      <c r="H857" s="443"/>
      <c r="I857" s="361"/>
      <c r="J857" s="361"/>
      <c r="K857" s="364"/>
      <c r="L857" s="432"/>
      <c r="M857" s="361"/>
      <c r="N857" s="364"/>
      <c r="O857"/>
    </row>
    <row r="858" spans="2:15" ht="35.1" customHeight="1" x14ac:dyDescent="0.25">
      <c r="B858" s="464"/>
      <c r="C858" s="465"/>
      <c r="D858" s="436"/>
      <c r="E858" s="461" t="e">
        <f>VLOOKUP(D858,PAÍSES!$A$2:$C$200,3,FALSE)</f>
        <v>#N/A</v>
      </c>
      <c r="F858" s="432"/>
      <c r="G858" s="364"/>
      <c r="H858" s="443"/>
      <c r="I858" s="361"/>
      <c r="J858" s="361"/>
      <c r="K858" s="364"/>
      <c r="L858" s="432"/>
      <c r="M858" s="361"/>
      <c r="N858" s="364"/>
      <c r="O858"/>
    </row>
    <row r="859" spans="2:15" ht="35.1" customHeight="1" x14ac:dyDescent="0.25">
      <c r="B859" s="464"/>
      <c r="C859" s="465"/>
      <c r="D859" s="436"/>
      <c r="E859" s="461" t="e">
        <f>VLOOKUP(D859,PAÍSES!$A$2:$C$200,3,FALSE)</f>
        <v>#N/A</v>
      </c>
      <c r="F859" s="432"/>
      <c r="G859" s="364"/>
      <c r="H859" s="443"/>
      <c r="I859" s="361"/>
      <c r="J859" s="361"/>
      <c r="K859" s="364"/>
      <c r="L859" s="432"/>
      <c r="M859" s="361"/>
      <c r="N859" s="364"/>
      <c r="O859"/>
    </row>
    <row r="860" spans="2:15" ht="35.1" customHeight="1" x14ac:dyDescent="0.25">
      <c r="B860" s="464"/>
      <c r="C860" s="465"/>
      <c r="D860" s="436"/>
      <c r="E860" s="461" t="e">
        <f>VLOOKUP(D860,PAÍSES!$A$2:$C$200,3,FALSE)</f>
        <v>#N/A</v>
      </c>
      <c r="F860" s="432"/>
      <c r="G860" s="364"/>
      <c r="H860" s="443"/>
      <c r="I860" s="361"/>
      <c r="J860" s="361"/>
      <c r="K860" s="364"/>
      <c r="L860" s="432"/>
      <c r="M860" s="361"/>
      <c r="N860" s="364"/>
      <c r="O860"/>
    </row>
    <row r="861" spans="2:15" ht="35.1" customHeight="1" x14ac:dyDescent="0.25">
      <c r="B861" s="464"/>
      <c r="C861" s="465"/>
      <c r="D861" s="436"/>
      <c r="E861" s="461" t="e">
        <f>VLOOKUP(D861,PAÍSES!$A$2:$C$200,3,FALSE)</f>
        <v>#N/A</v>
      </c>
      <c r="F861" s="432"/>
      <c r="G861" s="364"/>
      <c r="H861" s="443"/>
      <c r="I861" s="361"/>
      <c r="J861" s="361"/>
      <c r="K861" s="364"/>
      <c r="L861" s="432"/>
      <c r="M861" s="361"/>
      <c r="N861" s="364"/>
      <c r="O861"/>
    </row>
    <row r="862" spans="2:15" ht="35.1" customHeight="1" x14ac:dyDescent="0.25">
      <c r="B862" s="464"/>
      <c r="C862" s="465"/>
      <c r="D862" s="436"/>
      <c r="E862" s="461" t="e">
        <f>VLOOKUP(D862,PAÍSES!$A$2:$C$200,3,FALSE)</f>
        <v>#N/A</v>
      </c>
      <c r="F862" s="432"/>
      <c r="G862" s="364"/>
      <c r="H862" s="443"/>
      <c r="I862" s="361"/>
      <c r="J862" s="361"/>
      <c r="K862" s="364"/>
      <c r="L862" s="432"/>
      <c r="M862" s="361"/>
      <c r="N862" s="364"/>
      <c r="O862"/>
    </row>
    <row r="863" spans="2:15" ht="35.1" customHeight="1" x14ac:dyDescent="0.25">
      <c r="B863" s="464"/>
      <c r="C863" s="465"/>
      <c r="D863" s="436"/>
      <c r="E863" s="461" t="e">
        <f>VLOOKUP(D863,PAÍSES!$A$2:$C$200,3,FALSE)</f>
        <v>#N/A</v>
      </c>
      <c r="F863" s="432"/>
      <c r="G863" s="364"/>
      <c r="H863" s="443"/>
      <c r="I863" s="361"/>
      <c r="J863" s="361"/>
      <c r="K863" s="364"/>
      <c r="L863" s="432"/>
      <c r="M863" s="361"/>
      <c r="N863" s="364"/>
      <c r="O863"/>
    </row>
    <row r="864" spans="2:15" ht="35.1" customHeight="1" x14ac:dyDescent="0.25">
      <c r="B864" s="464"/>
      <c r="C864" s="465"/>
      <c r="D864" s="436"/>
      <c r="E864" s="461" t="e">
        <f>VLOOKUP(D864,PAÍSES!$A$2:$C$200,3,FALSE)</f>
        <v>#N/A</v>
      </c>
      <c r="F864" s="432"/>
      <c r="G864" s="364"/>
      <c r="H864" s="443"/>
      <c r="I864" s="361"/>
      <c r="J864" s="361"/>
      <c r="K864" s="364"/>
      <c r="L864" s="432"/>
      <c r="M864" s="361"/>
      <c r="N864" s="364"/>
      <c r="O864"/>
    </row>
    <row r="865" spans="2:15" ht="35.1" customHeight="1" x14ac:dyDescent="0.25">
      <c r="B865" s="464"/>
      <c r="C865" s="465"/>
      <c r="D865" s="436"/>
      <c r="E865" s="461" t="e">
        <f>VLOOKUP(D865,PAÍSES!$A$2:$C$200,3,FALSE)</f>
        <v>#N/A</v>
      </c>
      <c r="F865" s="432"/>
      <c r="G865" s="364"/>
      <c r="H865" s="443"/>
      <c r="I865" s="361"/>
      <c r="J865" s="361"/>
      <c r="K865" s="364"/>
      <c r="L865" s="432"/>
      <c r="M865" s="361"/>
      <c r="N865" s="364"/>
      <c r="O865"/>
    </row>
    <row r="866" spans="2:15" ht="35.1" customHeight="1" x14ac:dyDescent="0.25">
      <c r="B866" s="464"/>
      <c r="C866" s="465"/>
      <c r="D866" s="436"/>
      <c r="E866" s="461" t="e">
        <f>VLOOKUP(D866,PAÍSES!$A$2:$C$200,3,FALSE)</f>
        <v>#N/A</v>
      </c>
      <c r="F866" s="432"/>
      <c r="G866" s="364"/>
      <c r="H866" s="443"/>
      <c r="I866" s="361"/>
      <c r="J866" s="361"/>
      <c r="K866" s="364"/>
      <c r="L866" s="432"/>
      <c r="M866" s="361"/>
      <c r="N866" s="364"/>
      <c r="O866"/>
    </row>
    <row r="867" spans="2:15" ht="35.1" customHeight="1" x14ac:dyDescent="0.25">
      <c r="B867" s="464"/>
      <c r="C867" s="465"/>
      <c r="D867" s="436"/>
      <c r="E867" s="461" t="e">
        <f>VLOOKUP(D867,PAÍSES!$A$2:$C$200,3,FALSE)</f>
        <v>#N/A</v>
      </c>
      <c r="F867" s="432"/>
      <c r="G867" s="364"/>
      <c r="H867" s="443"/>
      <c r="I867" s="361"/>
      <c r="J867" s="361"/>
      <c r="K867" s="364"/>
      <c r="L867" s="432"/>
      <c r="M867" s="361"/>
      <c r="N867" s="364"/>
      <c r="O867"/>
    </row>
    <row r="868" spans="2:15" ht="35.1" customHeight="1" x14ac:dyDescent="0.25">
      <c r="B868" s="464"/>
      <c r="C868" s="465"/>
      <c r="D868" s="436"/>
      <c r="E868" s="461" t="e">
        <f>VLOOKUP(D868,PAÍSES!$A$2:$C$200,3,FALSE)</f>
        <v>#N/A</v>
      </c>
      <c r="F868" s="432"/>
      <c r="G868" s="364"/>
      <c r="H868" s="443"/>
      <c r="I868" s="361"/>
      <c r="J868" s="361"/>
      <c r="K868" s="364"/>
      <c r="L868" s="432"/>
      <c r="M868" s="361"/>
      <c r="N868" s="364"/>
      <c r="O868"/>
    </row>
    <row r="869" spans="2:15" ht="35.1" customHeight="1" x14ac:dyDescent="0.25">
      <c r="B869" s="464"/>
      <c r="C869" s="465"/>
      <c r="D869" s="436"/>
      <c r="E869" s="461" t="e">
        <f>VLOOKUP(D869,PAÍSES!$A$2:$C$200,3,FALSE)</f>
        <v>#N/A</v>
      </c>
      <c r="F869" s="432"/>
      <c r="G869" s="364"/>
      <c r="H869" s="443"/>
      <c r="I869" s="361"/>
      <c r="J869" s="361"/>
      <c r="K869" s="364"/>
      <c r="L869" s="432"/>
      <c r="M869" s="361"/>
      <c r="N869" s="364"/>
      <c r="O869"/>
    </row>
    <row r="870" spans="2:15" ht="35.1" customHeight="1" x14ac:dyDescent="0.25">
      <c r="B870" s="464"/>
      <c r="C870" s="465"/>
      <c r="D870" s="436"/>
      <c r="E870" s="461" t="e">
        <f>VLOOKUP(D870,PAÍSES!$A$2:$C$200,3,FALSE)</f>
        <v>#N/A</v>
      </c>
      <c r="F870" s="432"/>
      <c r="G870" s="364"/>
      <c r="H870" s="443"/>
      <c r="I870" s="361"/>
      <c r="J870" s="361"/>
      <c r="K870" s="364"/>
      <c r="L870" s="432"/>
      <c r="M870" s="361"/>
      <c r="N870" s="364"/>
      <c r="O870"/>
    </row>
    <row r="871" spans="2:15" ht="35.1" customHeight="1" x14ac:dyDescent="0.25">
      <c r="B871" s="464"/>
      <c r="C871" s="465"/>
      <c r="D871" s="436"/>
      <c r="E871" s="461" t="e">
        <f>VLOOKUP(D871,PAÍSES!$A$2:$C$200,3,FALSE)</f>
        <v>#N/A</v>
      </c>
      <c r="F871" s="432"/>
      <c r="G871" s="364"/>
      <c r="H871" s="443"/>
      <c r="I871" s="361"/>
      <c r="J871" s="361"/>
      <c r="K871" s="364"/>
      <c r="L871" s="432"/>
      <c r="M871" s="361"/>
      <c r="N871" s="364"/>
      <c r="O871"/>
    </row>
    <row r="872" spans="2:15" ht="35.1" customHeight="1" x14ac:dyDescent="0.25">
      <c r="B872" s="464"/>
      <c r="C872" s="465"/>
      <c r="D872" s="436"/>
      <c r="E872" s="461" t="e">
        <f>VLOOKUP(D872,PAÍSES!$A$2:$C$200,3,FALSE)</f>
        <v>#N/A</v>
      </c>
      <c r="F872" s="432"/>
      <c r="G872" s="364"/>
      <c r="H872" s="443"/>
      <c r="I872" s="361"/>
      <c r="J872" s="361"/>
      <c r="K872" s="364"/>
      <c r="L872" s="432"/>
      <c r="M872" s="361"/>
      <c r="N872" s="364"/>
      <c r="O872"/>
    </row>
    <row r="873" spans="2:15" ht="35.1" customHeight="1" x14ac:dyDescent="0.25">
      <c r="B873" s="464"/>
      <c r="C873" s="465"/>
      <c r="D873" s="436"/>
      <c r="E873" s="461" t="e">
        <f>VLOOKUP(D873,PAÍSES!$A$2:$C$200,3,FALSE)</f>
        <v>#N/A</v>
      </c>
      <c r="F873" s="432"/>
      <c r="G873" s="364"/>
      <c r="H873" s="443"/>
      <c r="I873" s="361"/>
      <c r="J873" s="361"/>
      <c r="K873" s="364"/>
      <c r="L873" s="432"/>
      <c r="M873" s="361"/>
      <c r="N873" s="364"/>
      <c r="O873"/>
    </row>
    <row r="874" spans="2:15" ht="35.1" customHeight="1" x14ac:dyDescent="0.25">
      <c r="B874" s="464"/>
      <c r="C874" s="465"/>
      <c r="D874" s="436"/>
      <c r="E874" s="461" t="e">
        <f>VLOOKUP(D874,PAÍSES!$A$2:$C$200,3,FALSE)</f>
        <v>#N/A</v>
      </c>
      <c r="F874" s="432"/>
      <c r="G874" s="364"/>
      <c r="H874" s="443"/>
      <c r="I874" s="361"/>
      <c r="J874" s="361"/>
      <c r="K874" s="364"/>
      <c r="L874" s="432"/>
      <c r="M874" s="361"/>
      <c r="N874" s="364"/>
      <c r="O874"/>
    </row>
    <row r="875" spans="2:15" ht="35.1" customHeight="1" x14ac:dyDescent="0.25">
      <c r="B875" s="464"/>
      <c r="C875" s="465"/>
      <c r="D875" s="436"/>
      <c r="E875" s="461" t="e">
        <f>VLOOKUP(D875,PAÍSES!$A$2:$C$200,3,FALSE)</f>
        <v>#N/A</v>
      </c>
      <c r="F875" s="432"/>
      <c r="G875" s="364"/>
      <c r="H875" s="443"/>
      <c r="I875" s="361"/>
      <c r="J875" s="361"/>
      <c r="K875" s="364"/>
      <c r="L875" s="432"/>
      <c r="M875" s="361"/>
      <c r="N875" s="364"/>
      <c r="O875"/>
    </row>
    <row r="876" spans="2:15" ht="35.1" customHeight="1" x14ac:dyDescent="0.25">
      <c r="B876" s="464"/>
      <c r="C876" s="465"/>
      <c r="D876" s="436"/>
      <c r="E876" s="461" t="e">
        <f>VLOOKUP(D876,PAÍSES!$A$2:$C$200,3,FALSE)</f>
        <v>#N/A</v>
      </c>
      <c r="F876" s="432"/>
      <c r="G876" s="364"/>
      <c r="H876" s="443"/>
      <c r="I876" s="361"/>
      <c r="J876" s="361"/>
      <c r="K876" s="364"/>
      <c r="L876" s="432"/>
      <c r="M876" s="361"/>
      <c r="N876" s="364"/>
      <c r="O876"/>
    </row>
    <row r="877" spans="2:15" ht="35.1" customHeight="1" x14ac:dyDescent="0.25">
      <c r="B877" s="464"/>
      <c r="C877" s="465"/>
      <c r="D877" s="436"/>
      <c r="E877" s="461" t="e">
        <f>VLOOKUP(D877,PAÍSES!$A$2:$C$200,3,FALSE)</f>
        <v>#N/A</v>
      </c>
      <c r="F877" s="432"/>
      <c r="G877" s="364"/>
      <c r="H877" s="443"/>
      <c r="I877" s="361"/>
      <c r="J877" s="361"/>
      <c r="K877" s="364"/>
      <c r="L877" s="432"/>
      <c r="M877" s="361"/>
      <c r="N877" s="364"/>
      <c r="O877"/>
    </row>
    <row r="878" spans="2:15" ht="35.1" customHeight="1" x14ac:dyDescent="0.25">
      <c r="B878" s="464"/>
      <c r="C878" s="465"/>
      <c r="D878" s="436"/>
      <c r="E878" s="461" t="e">
        <f>VLOOKUP(D878,PAÍSES!$A$2:$C$200,3,FALSE)</f>
        <v>#N/A</v>
      </c>
      <c r="F878" s="432"/>
      <c r="G878" s="364"/>
      <c r="H878" s="443"/>
      <c r="I878" s="361"/>
      <c r="J878" s="361"/>
      <c r="K878" s="364"/>
      <c r="L878" s="432"/>
      <c r="M878" s="361"/>
      <c r="N878" s="364"/>
      <c r="O878"/>
    </row>
    <row r="879" spans="2:15" ht="35.1" customHeight="1" x14ac:dyDescent="0.25">
      <c r="B879" s="464"/>
      <c r="C879" s="465"/>
      <c r="D879" s="436"/>
      <c r="E879" s="461" t="e">
        <f>VLOOKUP(D879,PAÍSES!$A$2:$C$200,3,FALSE)</f>
        <v>#N/A</v>
      </c>
      <c r="F879" s="432"/>
      <c r="G879" s="364"/>
      <c r="H879" s="443"/>
      <c r="I879" s="361"/>
      <c r="J879" s="361"/>
      <c r="K879" s="364"/>
      <c r="L879" s="432"/>
      <c r="M879" s="361"/>
      <c r="N879" s="364"/>
      <c r="O879"/>
    </row>
    <row r="880" spans="2:15" ht="35.1" customHeight="1" x14ac:dyDescent="0.25">
      <c r="B880" s="464"/>
      <c r="C880" s="465"/>
      <c r="D880" s="436"/>
      <c r="E880" s="461" t="e">
        <f>VLOOKUP(D880,PAÍSES!$A$2:$C$200,3,FALSE)</f>
        <v>#N/A</v>
      </c>
      <c r="F880" s="432"/>
      <c r="G880" s="364"/>
      <c r="H880" s="443"/>
      <c r="I880" s="361"/>
      <c r="J880" s="361"/>
      <c r="K880" s="364"/>
      <c r="L880" s="432"/>
      <c r="M880" s="361"/>
      <c r="N880" s="364"/>
      <c r="O880"/>
    </row>
    <row r="881" spans="2:15" ht="35.1" customHeight="1" x14ac:dyDescent="0.25">
      <c r="B881" s="464"/>
      <c r="C881" s="465"/>
      <c r="D881" s="436"/>
      <c r="E881" s="461" t="e">
        <f>VLOOKUP(D881,PAÍSES!$A$2:$C$200,3,FALSE)</f>
        <v>#N/A</v>
      </c>
      <c r="F881" s="432"/>
      <c r="G881" s="364"/>
      <c r="H881" s="443"/>
      <c r="I881" s="361"/>
      <c r="J881" s="361"/>
      <c r="K881" s="364"/>
      <c r="L881" s="432"/>
      <c r="M881" s="361"/>
      <c r="N881" s="364"/>
      <c r="O881"/>
    </row>
    <row r="882" spans="2:15" ht="35.1" customHeight="1" x14ac:dyDescent="0.25">
      <c r="B882" s="464"/>
      <c r="C882" s="465"/>
      <c r="D882" s="436"/>
      <c r="E882" s="461" t="e">
        <f>VLOOKUP(D882,PAÍSES!$A$2:$C$200,3,FALSE)</f>
        <v>#N/A</v>
      </c>
      <c r="F882" s="432"/>
      <c r="G882" s="364"/>
      <c r="H882" s="443"/>
      <c r="I882" s="361"/>
      <c r="J882" s="361"/>
      <c r="K882" s="364"/>
      <c r="L882" s="432"/>
      <c r="M882" s="361"/>
      <c r="N882" s="364"/>
      <c r="O882"/>
    </row>
    <row r="883" spans="2:15" ht="35.1" customHeight="1" x14ac:dyDescent="0.25">
      <c r="B883" s="464"/>
      <c r="C883" s="465"/>
      <c r="D883" s="436"/>
      <c r="E883" s="461" t="e">
        <f>VLOOKUP(D883,PAÍSES!$A$2:$C$200,3,FALSE)</f>
        <v>#N/A</v>
      </c>
      <c r="F883" s="432"/>
      <c r="G883" s="364"/>
      <c r="H883" s="443"/>
      <c r="I883" s="361"/>
      <c r="J883" s="361"/>
      <c r="K883" s="364"/>
      <c r="L883" s="432"/>
      <c r="M883" s="361"/>
      <c r="N883" s="364"/>
      <c r="O883"/>
    </row>
    <row r="884" spans="2:15" ht="35.1" customHeight="1" x14ac:dyDescent="0.25">
      <c r="B884" s="464"/>
      <c r="C884" s="465"/>
      <c r="D884" s="436"/>
      <c r="E884" s="461" t="e">
        <f>VLOOKUP(D884,PAÍSES!$A$2:$C$200,3,FALSE)</f>
        <v>#N/A</v>
      </c>
      <c r="F884" s="432"/>
      <c r="G884" s="364"/>
      <c r="H884" s="443"/>
      <c r="I884" s="361"/>
      <c r="J884" s="361"/>
      <c r="K884" s="364"/>
      <c r="L884" s="432"/>
      <c r="M884" s="361"/>
      <c r="N884" s="364"/>
      <c r="O884"/>
    </row>
    <row r="885" spans="2:15" ht="35.1" customHeight="1" x14ac:dyDescent="0.25">
      <c r="B885" s="464"/>
      <c r="C885" s="465"/>
      <c r="D885" s="436"/>
      <c r="E885" s="461" t="e">
        <f>VLOOKUP(D885,PAÍSES!$A$2:$C$200,3,FALSE)</f>
        <v>#N/A</v>
      </c>
      <c r="F885" s="432"/>
      <c r="G885" s="364"/>
      <c r="H885" s="443"/>
      <c r="I885" s="361"/>
      <c r="J885" s="361"/>
      <c r="K885" s="364"/>
      <c r="L885" s="432"/>
      <c r="M885" s="361"/>
      <c r="N885" s="364"/>
      <c r="O885"/>
    </row>
    <row r="886" spans="2:15" ht="35.1" customHeight="1" x14ac:dyDescent="0.25">
      <c r="B886" s="464"/>
      <c r="C886" s="465"/>
      <c r="D886" s="436"/>
      <c r="E886" s="461" t="e">
        <f>VLOOKUP(D886,PAÍSES!$A$2:$C$200,3,FALSE)</f>
        <v>#N/A</v>
      </c>
      <c r="F886" s="432"/>
      <c r="G886" s="364"/>
      <c r="H886" s="443"/>
      <c r="I886" s="361"/>
      <c r="J886" s="361"/>
      <c r="K886" s="364"/>
      <c r="L886" s="432"/>
      <c r="M886" s="361"/>
      <c r="N886" s="364"/>
      <c r="O886"/>
    </row>
    <row r="887" spans="2:15" ht="35.1" customHeight="1" x14ac:dyDescent="0.25">
      <c r="B887" s="464"/>
      <c r="C887" s="465"/>
      <c r="D887" s="436"/>
      <c r="E887" s="461" t="e">
        <f>VLOOKUP(D887,PAÍSES!$A$2:$C$200,3,FALSE)</f>
        <v>#N/A</v>
      </c>
      <c r="F887" s="432"/>
      <c r="G887" s="364"/>
      <c r="H887" s="443"/>
      <c r="I887" s="361"/>
      <c r="J887" s="361"/>
      <c r="K887" s="364"/>
      <c r="L887" s="432"/>
      <c r="M887" s="361"/>
      <c r="N887" s="364"/>
      <c r="O887"/>
    </row>
    <row r="888" spans="2:15" ht="35.1" customHeight="1" x14ac:dyDescent="0.25">
      <c r="B888" s="464"/>
      <c r="C888" s="465"/>
      <c r="D888" s="436"/>
      <c r="E888" s="461" t="e">
        <f>VLOOKUP(D888,PAÍSES!$A$2:$C$200,3,FALSE)</f>
        <v>#N/A</v>
      </c>
      <c r="F888" s="432"/>
      <c r="G888" s="364"/>
      <c r="H888" s="443"/>
      <c r="I888" s="361"/>
      <c r="J888" s="361"/>
      <c r="K888" s="364"/>
      <c r="L888" s="432"/>
      <c r="M888" s="361"/>
      <c r="N888" s="364"/>
      <c r="O888"/>
    </row>
    <row r="889" spans="2:15" ht="35.1" customHeight="1" x14ac:dyDescent="0.25">
      <c r="B889" s="464"/>
      <c r="C889" s="465"/>
      <c r="D889" s="436"/>
      <c r="E889" s="461" t="e">
        <f>VLOOKUP(D889,PAÍSES!$A$2:$C$200,3,FALSE)</f>
        <v>#N/A</v>
      </c>
      <c r="F889" s="432"/>
      <c r="G889" s="364"/>
      <c r="H889" s="443"/>
      <c r="I889" s="361"/>
      <c r="J889" s="361"/>
      <c r="K889" s="364"/>
      <c r="L889" s="432"/>
      <c r="M889" s="361"/>
      <c r="N889" s="364"/>
      <c r="O889"/>
    </row>
    <row r="890" spans="2:15" ht="35.1" customHeight="1" x14ac:dyDescent="0.25">
      <c r="B890" s="464"/>
      <c r="C890" s="465"/>
      <c r="D890" s="436"/>
      <c r="E890" s="461" t="e">
        <f>VLOOKUP(D890,PAÍSES!$A$2:$C$200,3,FALSE)</f>
        <v>#N/A</v>
      </c>
      <c r="F890" s="432"/>
      <c r="G890" s="364"/>
      <c r="H890" s="443"/>
      <c r="I890" s="361"/>
      <c r="J890" s="361"/>
      <c r="K890" s="364"/>
      <c r="L890" s="432"/>
      <c r="M890" s="361"/>
      <c r="N890" s="364"/>
      <c r="O890"/>
    </row>
    <row r="891" spans="2:15" ht="35.1" customHeight="1" x14ac:dyDescent="0.25">
      <c r="B891" s="464"/>
      <c r="C891" s="465"/>
      <c r="D891" s="436"/>
      <c r="E891" s="461" t="e">
        <f>VLOOKUP(D891,PAÍSES!$A$2:$C$200,3,FALSE)</f>
        <v>#N/A</v>
      </c>
      <c r="F891" s="432"/>
      <c r="G891" s="364"/>
      <c r="H891" s="443"/>
      <c r="I891" s="361"/>
      <c r="J891" s="361"/>
      <c r="K891" s="364"/>
      <c r="L891" s="432"/>
      <c r="M891" s="361"/>
      <c r="N891" s="364"/>
      <c r="O891"/>
    </row>
    <row r="892" spans="2:15" ht="35.1" customHeight="1" x14ac:dyDescent="0.25">
      <c r="B892" s="464"/>
      <c r="C892" s="465"/>
      <c r="D892" s="436"/>
      <c r="E892" s="461" t="e">
        <f>VLOOKUP(D892,PAÍSES!$A$2:$C$200,3,FALSE)</f>
        <v>#N/A</v>
      </c>
      <c r="F892" s="432"/>
      <c r="G892" s="364"/>
      <c r="H892" s="443"/>
      <c r="I892" s="361"/>
      <c r="J892" s="361"/>
      <c r="K892" s="364"/>
      <c r="L892" s="432"/>
      <c r="M892" s="361"/>
      <c r="N892" s="364"/>
      <c r="O892"/>
    </row>
    <row r="893" spans="2:15" ht="35.1" customHeight="1" x14ac:dyDescent="0.25">
      <c r="B893" s="464"/>
      <c r="C893" s="465"/>
      <c r="D893" s="436"/>
      <c r="E893" s="461" t="e">
        <f>VLOOKUP(D893,PAÍSES!$A$2:$C$200,3,FALSE)</f>
        <v>#N/A</v>
      </c>
      <c r="F893" s="432"/>
      <c r="G893" s="364"/>
      <c r="H893" s="443"/>
      <c r="I893" s="361"/>
      <c r="J893" s="361"/>
      <c r="K893" s="364"/>
      <c r="L893" s="432"/>
      <c r="M893" s="361"/>
      <c r="N893" s="364"/>
      <c r="O893"/>
    </row>
    <row r="894" spans="2:15" ht="35.1" customHeight="1" x14ac:dyDescent="0.25">
      <c r="B894" s="464"/>
      <c r="C894" s="465"/>
      <c r="D894" s="436"/>
      <c r="E894" s="461" t="e">
        <f>VLOOKUP(D894,PAÍSES!$A$2:$C$200,3,FALSE)</f>
        <v>#N/A</v>
      </c>
      <c r="F894" s="432"/>
      <c r="G894" s="364"/>
      <c r="H894" s="443"/>
      <c r="I894" s="361"/>
      <c r="J894" s="361"/>
      <c r="K894" s="364"/>
      <c r="L894" s="432"/>
      <c r="M894" s="361"/>
      <c r="N894" s="364"/>
      <c r="O894"/>
    </row>
    <row r="895" spans="2:15" ht="35.1" customHeight="1" x14ac:dyDescent="0.25">
      <c r="B895" s="464"/>
      <c r="C895" s="465"/>
      <c r="D895" s="436"/>
      <c r="E895" s="461" t="e">
        <f>VLOOKUP(D895,PAÍSES!$A$2:$C$200,3,FALSE)</f>
        <v>#N/A</v>
      </c>
      <c r="F895" s="432"/>
      <c r="G895" s="364"/>
      <c r="H895" s="443"/>
      <c r="I895" s="361"/>
      <c r="J895" s="361"/>
      <c r="K895" s="364"/>
      <c r="L895" s="432"/>
      <c r="M895" s="361"/>
      <c r="N895" s="364"/>
      <c r="O895"/>
    </row>
    <row r="896" spans="2:15" ht="35.1" customHeight="1" x14ac:dyDescent="0.25">
      <c r="B896" s="464"/>
      <c r="C896" s="465"/>
      <c r="D896" s="436"/>
      <c r="E896" s="461" t="e">
        <f>VLOOKUP(D896,PAÍSES!$A$2:$C$200,3,FALSE)</f>
        <v>#N/A</v>
      </c>
      <c r="F896" s="432"/>
      <c r="G896" s="364"/>
      <c r="H896" s="443"/>
      <c r="I896" s="361"/>
      <c r="J896" s="361"/>
      <c r="K896" s="364"/>
      <c r="L896" s="432"/>
      <c r="M896" s="361"/>
      <c r="N896" s="364"/>
      <c r="O896"/>
    </row>
    <row r="897" spans="2:15" ht="35.1" customHeight="1" x14ac:dyDescent="0.25">
      <c r="B897" s="464"/>
      <c r="C897" s="465"/>
      <c r="D897" s="436"/>
      <c r="E897" s="461" t="e">
        <f>VLOOKUP(D897,PAÍSES!$A$2:$C$200,3,FALSE)</f>
        <v>#N/A</v>
      </c>
      <c r="F897" s="432"/>
      <c r="G897" s="364"/>
      <c r="H897" s="443"/>
      <c r="I897" s="361"/>
      <c r="J897" s="361"/>
      <c r="K897" s="364"/>
      <c r="L897" s="432"/>
      <c r="M897" s="361"/>
      <c r="N897" s="364"/>
      <c r="O897"/>
    </row>
    <row r="898" spans="2:15" ht="35.1" customHeight="1" x14ac:dyDescent="0.25">
      <c r="B898" s="464"/>
      <c r="C898" s="465"/>
      <c r="D898" s="436"/>
      <c r="E898" s="461" t="e">
        <f>VLOOKUP(D898,PAÍSES!$A$2:$C$200,3,FALSE)</f>
        <v>#N/A</v>
      </c>
      <c r="F898" s="432"/>
      <c r="G898" s="364"/>
      <c r="H898" s="443"/>
      <c r="I898" s="361"/>
      <c r="J898" s="361"/>
      <c r="K898" s="364"/>
      <c r="L898" s="432"/>
      <c r="M898" s="361"/>
      <c r="N898" s="364"/>
      <c r="O898"/>
    </row>
    <row r="899" spans="2:15" ht="35.1" customHeight="1" x14ac:dyDescent="0.25">
      <c r="B899" s="464"/>
      <c r="C899" s="465"/>
      <c r="D899" s="436"/>
      <c r="E899" s="461" t="e">
        <f>VLOOKUP(D899,PAÍSES!$A$2:$C$200,3,FALSE)</f>
        <v>#N/A</v>
      </c>
      <c r="F899" s="432"/>
      <c r="G899" s="364"/>
      <c r="H899" s="443"/>
      <c r="I899" s="361"/>
      <c r="J899" s="361"/>
      <c r="K899" s="364"/>
      <c r="L899" s="432"/>
      <c r="M899" s="361"/>
      <c r="N899" s="364"/>
      <c r="O899"/>
    </row>
    <row r="900" spans="2:15" ht="35.1" customHeight="1" x14ac:dyDescent="0.25">
      <c r="B900" s="464"/>
      <c r="C900" s="465"/>
      <c r="D900" s="436"/>
      <c r="E900" s="461" t="e">
        <f>VLOOKUP(D900,PAÍSES!$A$2:$C$200,3,FALSE)</f>
        <v>#N/A</v>
      </c>
      <c r="F900" s="432"/>
      <c r="G900" s="364"/>
      <c r="H900" s="443"/>
      <c r="I900" s="361"/>
      <c r="J900" s="361"/>
      <c r="K900" s="364"/>
      <c r="L900" s="432"/>
      <c r="M900" s="361"/>
      <c r="N900" s="364"/>
      <c r="O900"/>
    </row>
    <row r="901" spans="2:15" ht="35.1" customHeight="1" x14ac:dyDescent="0.25">
      <c r="B901" s="464"/>
      <c r="C901" s="465"/>
      <c r="D901" s="436"/>
      <c r="E901" s="461" t="e">
        <f>VLOOKUP(D901,PAÍSES!$A$2:$C$200,3,FALSE)</f>
        <v>#N/A</v>
      </c>
      <c r="F901" s="432"/>
      <c r="G901" s="364"/>
      <c r="H901" s="443"/>
      <c r="I901" s="361"/>
      <c r="J901" s="361"/>
      <c r="K901" s="364"/>
      <c r="L901" s="432"/>
      <c r="M901" s="361"/>
      <c r="N901" s="364"/>
      <c r="O901"/>
    </row>
    <row r="902" spans="2:15" ht="35.1" customHeight="1" x14ac:dyDescent="0.25">
      <c r="B902" s="464"/>
      <c r="C902" s="465"/>
      <c r="D902" s="436"/>
      <c r="E902" s="461" t="e">
        <f>VLOOKUP(D902,PAÍSES!$A$2:$C$200,3,FALSE)</f>
        <v>#N/A</v>
      </c>
      <c r="F902" s="432"/>
      <c r="G902" s="364"/>
      <c r="H902" s="443"/>
      <c r="I902" s="361"/>
      <c r="J902" s="361"/>
      <c r="K902" s="364"/>
      <c r="L902" s="432"/>
      <c r="M902" s="361"/>
      <c r="N902" s="364"/>
      <c r="O902"/>
    </row>
    <row r="903" spans="2:15" ht="35.1" customHeight="1" x14ac:dyDescent="0.25">
      <c r="B903" s="464"/>
      <c r="C903" s="465"/>
      <c r="D903" s="436"/>
      <c r="E903" s="461" t="e">
        <f>VLOOKUP(D903,PAÍSES!$A$2:$C$200,3,FALSE)</f>
        <v>#N/A</v>
      </c>
      <c r="F903" s="432"/>
      <c r="G903" s="364"/>
      <c r="H903" s="443"/>
      <c r="I903" s="361"/>
      <c r="J903" s="361"/>
      <c r="K903" s="364"/>
      <c r="L903" s="432"/>
      <c r="M903" s="361"/>
      <c r="N903" s="364"/>
      <c r="O903"/>
    </row>
    <row r="904" spans="2:15" ht="35.1" customHeight="1" x14ac:dyDescent="0.25">
      <c r="B904" s="464"/>
      <c r="C904" s="465"/>
      <c r="D904" s="436"/>
      <c r="E904" s="461" t="e">
        <f>VLOOKUP(D904,PAÍSES!$A$2:$C$200,3,FALSE)</f>
        <v>#N/A</v>
      </c>
      <c r="F904" s="432"/>
      <c r="G904" s="364"/>
      <c r="H904" s="443"/>
      <c r="I904" s="361"/>
      <c r="J904" s="361"/>
      <c r="K904" s="364"/>
      <c r="L904" s="432"/>
      <c r="M904" s="361"/>
      <c r="N904" s="364"/>
      <c r="O904"/>
    </row>
    <row r="905" spans="2:15" ht="35.1" customHeight="1" x14ac:dyDescent="0.25">
      <c r="B905" s="464"/>
      <c r="C905" s="465"/>
      <c r="D905" s="436"/>
      <c r="E905" s="461" t="e">
        <f>VLOOKUP(D905,PAÍSES!$A$2:$C$200,3,FALSE)</f>
        <v>#N/A</v>
      </c>
      <c r="F905" s="432"/>
      <c r="G905" s="364"/>
      <c r="H905" s="443"/>
      <c r="I905" s="361"/>
      <c r="J905" s="361"/>
      <c r="K905" s="364"/>
      <c r="L905" s="432"/>
      <c r="M905" s="361"/>
      <c r="N905" s="364"/>
      <c r="O905"/>
    </row>
    <row r="906" spans="2:15" ht="35.1" customHeight="1" x14ac:dyDescent="0.25">
      <c r="B906" s="464"/>
      <c r="C906" s="465"/>
      <c r="D906" s="436"/>
      <c r="E906" s="461" t="e">
        <f>VLOOKUP(D906,PAÍSES!$A$2:$C$200,3,FALSE)</f>
        <v>#N/A</v>
      </c>
      <c r="F906" s="432"/>
      <c r="G906" s="364"/>
      <c r="H906" s="443"/>
      <c r="I906" s="361"/>
      <c r="J906" s="361"/>
      <c r="K906" s="364"/>
      <c r="L906" s="432"/>
      <c r="M906" s="361"/>
      <c r="N906" s="364"/>
      <c r="O906"/>
    </row>
    <row r="907" spans="2:15" ht="35.1" customHeight="1" x14ac:dyDescent="0.25">
      <c r="B907" s="464"/>
      <c r="C907" s="465"/>
      <c r="D907" s="436"/>
      <c r="E907" s="461" t="e">
        <f>VLOOKUP(D907,PAÍSES!$A$2:$C$200,3,FALSE)</f>
        <v>#N/A</v>
      </c>
      <c r="F907" s="432"/>
      <c r="G907" s="364"/>
      <c r="H907" s="443"/>
      <c r="I907" s="361"/>
      <c r="J907" s="361"/>
      <c r="K907" s="364"/>
      <c r="L907" s="432"/>
      <c r="M907" s="361"/>
      <c r="N907" s="364"/>
      <c r="O907"/>
    </row>
    <row r="908" spans="2:15" ht="35.1" customHeight="1" x14ac:dyDescent="0.25">
      <c r="B908" s="464"/>
      <c r="C908" s="465"/>
      <c r="D908" s="436"/>
      <c r="E908" s="461" t="e">
        <f>VLOOKUP(D908,PAÍSES!$A$2:$C$200,3,FALSE)</f>
        <v>#N/A</v>
      </c>
      <c r="F908" s="432"/>
      <c r="G908" s="364"/>
      <c r="H908" s="443"/>
      <c r="I908" s="361"/>
      <c r="J908" s="361"/>
      <c r="K908" s="364"/>
      <c r="L908" s="432"/>
      <c r="M908" s="361"/>
      <c r="N908" s="364"/>
      <c r="O908"/>
    </row>
    <row r="909" spans="2:15" ht="35.1" customHeight="1" x14ac:dyDescent="0.25">
      <c r="B909" s="464"/>
      <c r="C909" s="465"/>
      <c r="D909" s="436"/>
      <c r="E909" s="461" t="e">
        <f>VLOOKUP(D909,PAÍSES!$A$2:$C$200,3,FALSE)</f>
        <v>#N/A</v>
      </c>
      <c r="F909" s="432"/>
      <c r="G909" s="364"/>
      <c r="H909" s="443"/>
      <c r="I909" s="361"/>
      <c r="J909" s="361"/>
      <c r="K909" s="364"/>
      <c r="L909" s="432"/>
      <c r="M909" s="361"/>
      <c r="N909" s="364"/>
      <c r="O909"/>
    </row>
    <row r="910" spans="2:15" ht="35.1" customHeight="1" x14ac:dyDescent="0.25">
      <c r="B910" s="464"/>
      <c r="C910" s="465"/>
      <c r="D910" s="436"/>
      <c r="E910" s="461" t="e">
        <f>VLOOKUP(D910,PAÍSES!$A$2:$C$200,3,FALSE)</f>
        <v>#N/A</v>
      </c>
      <c r="F910" s="432"/>
      <c r="G910" s="364"/>
      <c r="H910" s="443"/>
      <c r="I910" s="361"/>
      <c r="J910" s="361"/>
      <c r="K910" s="364"/>
      <c r="L910" s="432"/>
      <c r="M910" s="361"/>
      <c r="N910" s="364"/>
      <c r="O910"/>
    </row>
    <row r="911" spans="2:15" ht="35.1" customHeight="1" x14ac:dyDescent="0.25">
      <c r="B911" s="464"/>
      <c r="C911" s="465"/>
      <c r="D911" s="436"/>
      <c r="E911" s="461" t="e">
        <f>VLOOKUP(D911,PAÍSES!$A$2:$C$200,3,FALSE)</f>
        <v>#N/A</v>
      </c>
      <c r="F911" s="432"/>
      <c r="G911" s="364"/>
      <c r="H911" s="443"/>
      <c r="I911" s="361"/>
      <c r="J911" s="361"/>
      <c r="K911" s="364"/>
      <c r="L911" s="432"/>
      <c r="M911" s="361"/>
      <c r="N911" s="364"/>
      <c r="O911"/>
    </row>
    <row r="912" spans="2:15" ht="35.1" customHeight="1" x14ac:dyDescent="0.25">
      <c r="B912" s="464"/>
      <c r="C912" s="465"/>
      <c r="D912" s="436"/>
      <c r="E912" s="461" t="e">
        <f>VLOOKUP(D912,PAÍSES!$A$2:$C$200,3,FALSE)</f>
        <v>#N/A</v>
      </c>
      <c r="F912" s="432"/>
      <c r="G912" s="364"/>
      <c r="H912" s="443"/>
      <c r="I912" s="361"/>
      <c r="J912" s="361"/>
      <c r="K912" s="364"/>
      <c r="L912" s="432"/>
      <c r="M912" s="361"/>
      <c r="N912" s="364"/>
      <c r="O912"/>
    </row>
    <row r="913" spans="2:15" ht="35.1" customHeight="1" x14ac:dyDescent="0.25">
      <c r="B913" s="464"/>
      <c r="C913" s="465"/>
      <c r="D913" s="436"/>
      <c r="E913" s="461" t="e">
        <f>VLOOKUP(D913,PAÍSES!$A$2:$C$200,3,FALSE)</f>
        <v>#N/A</v>
      </c>
      <c r="F913" s="432"/>
      <c r="G913" s="364"/>
      <c r="H913" s="443"/>
      <c r="I913" s="361"/>
      <c r="J913" s="361"/>
      <c r="K913" s="364"/>
      <c r="L913" s="432"/>
      <c r="M913" s="361"/>
      <c r="N913" s="364"/>
      <c r="O913"/>
    </row>
    <row r="914" spans="2:15" ht="35.1" customHeight="1" x14ac:dyDescent="0.25">
      <c r="B914" s="464"/>
      <c r="C914" s="465"/>
      <c r="D914" s="436"/>
      <c r="E914" s="461" t="e">
        <f>VLOOKUP(D914,PAÍSES!$A$2:$C$200,3,FALSE)</f>
        <v>#N/A</v>
      </c>
      <c r="F914" s="432"/>
      <c r="G914" s="364"/>
      <c r="H914" s="443"/>
      <c r="I914" s="361"/>
      <c r="J914" s="361"/>
      <c r="K914" s="364"/>
      <c r="L914" s="432"/>
      <c r="M914" s="361"/>
      <c r="N914" s="364"/>
      <c r="O914"/>
    </row>
    <row r="915" spans="2:15" ht="35.1" customHeight="1" x14ac:dyDescent="0.25">
      <c r="B915" s="464"/>
      <c r="C915" s="465"/>
      <c r="D915" s="436"/>
      <c r="E915" s="461" t="e">
        <f>VLOOKUP(D915,PAÍSES!$A$2:$C$200,3,FALSE)</f>
        <v>#N/A</v>
      </c>
      <c r="F915" s="432"/>
      <c r="G915" s="364"/>
      <c r="H915" s="443"/>
      <c r="I915" s="361"/>
      <c r="J915" s="361"/>
      <c r="K915" s="364"/>
      <c r="L915" s="432"/>
      <c r="M915" s="361"/>
      <c r="N915" s="364"/>
      <c r="O915"/>
    </row>
    <row r="916" spans="2:15" ht="35.1" customHeight="1" x14ac:dyDescent="0.25">
      <c r="B916" s="464"/>
      <c r="C916" s="465"/>
      <c r="D916" s="436"/>
      <c r="E916" s="461" t="e">
        <f>VLOOKUP(D916,PAÍSES!$A$2:$C$200,3,FALSE)</f>
        <v>#N/A</v>
      </c>
      <c r="F916" s="432"/>
      <c r="G916" s="364"/>
      <c r="H916" s="443"/>
      <c r="I916" s="361"/>
      <c r="J916" s="361"/>
      <c r="K916" s="364"/>
      <c r="L916" s="432"/>
      <c r="M916" s="361"/>
      <c r="N916" s="364"/>
      <c r="O916"/>
    </row>
    <row r="917" spans="2:15" ht="35.1" customHeight="1" x14ac:dyDescent="0.25">
      <c r="B917" s="464"/>
      <c r="C917" s="465"/>
      <c r="D917" s="436"/>
      <c r="E917" s="461" t="e">
        <f>VLOOKUP(D917,PAÍSES!$A$2:$C$200,3,FALSE)</f>
        <v>#N/A</v>
      </c>
      <c r="F917" s="432"/>
      <c r="G917" s="364"/>
      <c r="H917" s="443"/>
      <c r="I917" s="361"/>
      <c r="J917" s="361"/>
      <c r="K917" s="364"/>
      <c r="L917" s="432"/>
      <c r="M917" s="361"/>
      <c r="N917" s="364"/>
      <c r="O917"/>
    </row>
    <row r="918" spans="2:15" ht="35.1" customHeight="1" x14ac:dyDescent="0.25">
      <c r="B918" s="464"/>
      <c r="C918" s="465"/>
      <c r="D918" s="436"/>
      <c r="E918" s="461" t="e">
        <f>VLOOKUP(D918,PAÍSES!$A$2:$C$200,3,FALSE)</f>
        <v>#N/A</v>
      </c>
      <c r="F918" s="432"/>
      <c r="G918" s="364"/>
      <c r="H918" s="443"/>
      <c r="I918" s="361"/>
      <c r="J918" s="361"/>
      <c r="K918" s="364"/>
      <c r="L918" s="432"/>
      <c r="M918" s="361"/>
      <c r="N918" s="364"/>
      <c r="O918"/>
    </row>
    <row r="919" spans="2:15" ht="35.1" customHeight="1" x14ac:dyDescent="0.25">
      <c r="B919" s="464"/>
      <c r="C919" s="465"/>
      <c r="D919" s="436"/>
      <c r="E919" s="461" t="e">
        <f>VLOOKUP(D919,PAÍSES!$A$2:$C$200,3,FALSE)</f>
        <v>#N/A</v>
      </c>
      <c r="F919" s="432"/>
      <c r="G919" s="364"/>
      <c r="H919" s="443"/>
      <c r="I919" s="361"/>
      <c r="J919" s="361"/>
      <c r="K919" s="364"/>
      <c r="L919" s="432"/>
      <c r="M919" s="361"/>
      <c r="N919" s="364"/>
      <c r="O919"/>
    </row>
    <row r="920" spans="2:15" ht="35.1" customHeight="1" x14ac:dyDescent="0.25">
      <c r="B920" s="464"/>
      <c r="C920" s="465"/>
      <c r="D920" s="436"/>
      <c r="E920" s="461" t="e">
        <f>VLOOKUP(D920,PAÍSES!$A$2:$C$200,3,FALSE)</f>
        <v>#N/A</v>
      </c>
      <c r="F920" s="432"/>
      <c r="G920" s="364"/>
      <c r="H920" s="443"/>
      <c r="I920" s="361"/>
      <c r="J920" s="361"/>
      <c r="K920" s="364"/>
      <c r="L920" s="432"/>
      <c r="M920" s="361"/>
      <c r="N920" s="364"/>
      <c r="O920"/>
    </row>
    <row r="921" spans="2:15" ht="35.1" customHeight="1" x14ac:dyDescent="0.25">
      <c r="B921" s="464"/>
      <c r="C921" s="465"/>
      <c r="D921" s="436"/>
      <c r="E921" s="461" t="e">
        <f>VLOOKUP(D921,PAÍSES!$A$2:$C$200,3,FALSE)</f>
        <v>#N/A</v>
      </c>
      <c r="F921" s="432"/>
      <c r="G921" s="364"/>
      <c r="H921" s="443"/>
      <c r="I921" s="361"/>
      <c r="J921" s="361"/>
      <c r="K921" s="364"/>
      <c r="L921" s="432"/>
      <c r="M921" s="361"/>
      <c r="N921" s="364"/>
      <c r="O921"/>
    </row>
    <row r="922" spans="2:15" ht="35.1" customHeight="1" x14ac:dyDescent="0.25">
      <c r="B922" s="464"/>
      <c r="C922" s="465"/>
      <c r="D922" s="436"/>
      <c r="E922" s="461" t="e">
        <f>VLOOKUP(D922,PAÍSES!$A$2:$C$200,3,FALSE)</f>
        <v>#N/A</v>
      </c>
      <c r="F922" s="432"/>
      <c r="G922" s="364"/>
      <c r="H922" s="443"/>
      <c r="I922" s="361"/>
      <c r="J922" s="361"/>
      <c r="K922" s="364"/>
      <c r="L922" s="432"/>
      <c r="M922" s="361"/>
      <c r="N922" s="364"/>
      <c r="O922"/>
    </row>
    <row r="923" spans="2:15" ht="35.1" customHeight="1" x14ac:dyDescent="0.25">
      <c r="B923" s="464"/>
      <c r="C923" s="465"/>
      <c r="D923" s="436"/>
      <c r="E923" s="461" t="e">
        <f>VLOOKUP(D923,PAÍSES!$A$2:$C$200,3,FALSE)</f>
        <v>#N/A</v>
      </c>
      <c r="F923" s="432"/>
      <c r="G923" s="364"/>
      <c r="H923" s="443"/>
      <c r="I923" s="361"/>
      <c r="J923" s="361"/>
      <c r="K923" s="364"/>
      <c r="L923" s="432"/>
      <c r="M923" s="361"/>
      <c r="N923" s="364"/>
      <c r="O923"/>
    </row>
    <row r="924" spans="2:15" ht="35.1" customHeight="1" x14ac:dyDescent="0.25">
      <c r="B924" s="464"/>
      <c r="C924" s="465"/>
      <c r="D924" s="436"/>
      <c r="E924" s="461" t="e">
        <f>VLOOKUP(D924,PAÍSES!$A$2:$C$200,3,FALSE)</f>
        <v>#N/A</v>
      </c>
      <c r="F924" s="432"/>
      <c r="G924" s="364"/>
      <c r="H924" s="443"/>
      <c r="I924" s="361"/>
      <c r="J924" s="361"/>
      <c r="K924" s="364"/>
      <c r="L924" s="432"/>
      <c r="M924" s="361"/>
      <c r="N924" s="364"/>
      <c r="O924"/>
    </row>
    <row r="925" spans="2:15" ht="35.1" customHeight="1" x14ac:dyDescent="0.25">
      <c r="B925" s="464"/>
      <c r="C925" s="465"/>
      <c r="D925" s="436"/>
      <c r="E925" s="461" t="e">
        <f>VLOOKUP(D925,PAÍSES!$A$2:$C$200,3,FALSE)</f>
        <v>#N/A</v>
      </c>
      <c r="F925" s="432"/>
      <c r="G925" s="364"/>
      <c r="H925" s="443"/>
      <c r="I925" s="361"/>
      <c r="J925" s="361"/>
      <c r="K925" s="364"/>
      <c r="L925" s="432"/>
      <c r="M925" s="361"/>
      <c r="N925" s="364"/>
      <c r="O925"/>
    </row>
    <row r="926" spans="2:15" ht="35.1" customHeight="1" x14ac:dyDescent="0.25">
      <c r="B926" s="464"/>
      <c r="C926" s="465"/>
      <c r="D926" s="436"/>
      <c r="E926" s="461" t="e">
        <f>VLOOKUP(D926,PAÍSES!$A$2:$C$200,3,FALSE)</f>
        <v>#N/A</v>
      </c>
      <c r="F926" s="432"/>
      <c r="G926" s="364"/>
      <c r="H926" s="443"/>
      <c r="I926" s="361"/>
      <c r="J926" s="361"/>
      <c r="K926" s="364"/>
      <c r="L926" s="432"/>
      <c r="M926" s="361"/>
      <c r="N926" s="364"/>
      <c r="O926"/>
    </row>
    <row r="927" spans="2:15" ht="35.1" customHeight="1" x14ac:dyDescent="0.25">
      <c r="B927" s="464"/>
      <c r="C927" s="465"/>
      <c r="D927" s="436"/>
      <c r="E927" s="461" t="e">
        <f>VLOOKUP(D927,PAÍSES!$A$2:$C$200,3,FALSE)</f>
        <v>#N/A</v>
      </c>
      <c r="F927" s="432"/>
      <c r="G927" s="364"/>
      <c r="H927" s="443"/>
      <c r="I927" s="361"/>
      <c r="J927" s="361"/>
      <c r="K927" s="364"/>
      <c r="L927" s="432"/>
      <c r="M927" s="361"/>
      <c r="N927" s="364"/>
      <c r="O927"/>
    </row>
    <row r="928" spans="2:15" ht="35.1" customHeight="1" x14ac:dyDescent="0.25">
      <c r="B928" s="464"/>
      <c r="C928" s="465"/>
      <c r="D928" s="436"/>
      <c r="E928" s="461" t="e">
        <f>VLOOKUP(D928,PAÍSES!$A$2:$C$200,3,FALSE)</f>
        <v>#N/A</v>
      </c>
      <c r="F928" s="432"/>
      <c r="G928" s="364"/>
      <c r="H928" s="443"/>
      <c r="I928" s="361"/>
      <c r="J928" s="361"/>
      <c r="K928" s="364"/>
      <c r="L928" s="432"/>
      <c r="M928" s="361"/>
      <c r="N928" s="364"/>
      <c r="O928"/>
    </row>
    <row r="929" spans="2:15" ht="35.1" customHeight="1" x14ac:dyDescent="0.25">
      <c r="B929" s="464"/>
      <c r="C929" s="465"/>
      <c r="D929" s="436"/>
      <c r="E929" s="461" t="e">
        <f>VLOOKUP(D929,PAÍSES!$A$2:$C$200,3,FALSE)</f>
        <v>#N/A</v>
      </c>
      <c r="F929" s="432"/>
      <c r="G929" s="364"/>
      <c r="H929" s="443"/>
      <c r="I929" s="361"/>
      <c r="J929" s="361"/>
      <c r="K929" s="364"/>
      <c r="L929" s="432"/>
      <c r="M929" s="361"/>
      <c r="N929" s="364"/>
      <c r="O929"/>
    </row>
    <row r="930" spans="2:15" ht="35.1" customHeight="1" x14ac:dyDescent="0.25">
      <c r="B930" s="464"/>
      <c r="C930" s="465"/>
      <c r="D930" s="436"/>
      <c r="E930" s="461" t="e">
        <f>VLOOKUP(D930,PAÍSES!$A$2:$C$200,3,FALSE)</f>
        <v>#N/A</v>
      </c>
      <c r="F930" s="432"/>
      <c r="G930" s="364"/>
      <c r="H930" s="443"/>
      <c r="I930" s="361"/>
      <c r="J930" s="361"/>
      <c r="K930" s="364"/>
      <c r="L930" s="432"/>
      <c r="M930" s="361"/>
      <c r="N930" s="364"/>
      <c r="O930"/>
    </row>
    <row r="931" spans="2:15" ht="35.1" customHeight="1" x14ac:dyDescent="0.25">
      <c r="B931" s="464"/>
      <c r="C931" s="465"/>
      <c r="D931" s="436"/>
      <c r="E931" s="461" t="e">
        <f>VLOOKUP(D931,PAÍSES!$A$2:$C$200,3,FALSE)</f>
        <v>#N/A</v>
      </c>
      <c r="F931" s="432"/>
      <c r="G931" s="364"/>
      <c r="H931" s="443"/>
      <c r="I931" s="361"/>
      <c r="J931" s="361"/>
      <c r="K931" s="364"/>
      <c r="L931" s="432"/>
      <c r="M931" s="361"/>
      <c r="N931" s="364"/>
      <c r="O931"/>
    </row>
    <row r="932" spans="2:15" ht="35.1" customHeight="1" x14ac:dyDescent="0.25">
      <c r="B932" s="464"/>
      <c r="C932" s="465"/>
      <c r="D932" s="436"/>
      <c r="E932" s="461" t="e">
        <f>VLOOKUP(D932,PAÍSES!$A$2:$C$200,3,FALSE)</f>
        <v>#N/A</v>
      </c>
      <c r="F932" s="432"/>
      <c r="G932" s="364"/>
      <c r="H932" s="443"/>
      <c r="I932" s="361"/>
      <c r="J932" s="361"/>
      <c r="K932" s="364"/>
      <c r="L932" s="432"/>
      <c r="M932" s="361"/>
      <c r="N932" s="364"/>
      <c r="O932"/>
    </row>
    <row r="933" spans="2:15" ht="35.1" customHeight="1" x14ac:dyDescent="0.25">
      <c r="B933" s="464"/>
      <c r="C933" s="465"/>
      <c r="D933" s="436"/>
      <c r="E933" s="461" t="e">
        <f>VLOOKUP(D933,PAÍSES!$A$2:$C$200,3,FALSE)</f>
        <v>#N/A</v>
      </c>
      <c r="F933" s="432"/>
      <c r="G933" s="364"/>
      <c r="H933" s="443"/>
      <c r="I933" s="361"/>
      <c r="J933" s="361"/>
      <c r="K933" s="364"/>
      <c r="L933" s="432"/>
      <c r="M933" s="361"/>
      <c r="N933" s="364"/>
      <c r="O933"/>
    </row>
    <row r="934" spans="2:15" ht="35.1" customHeight="1" x14ac:dyDescent="0.25">
      <c r="B934" s="464"/>
      <c r="C934" s="465"/>
      <c r="D934" s="436"/>
      <c r="E934" s="461" t="e">
        <f>VLOOKUP(D934,PAÍSES!$A$2:$C$200,3,FALSE)</f>
        <v>#N/A</v>
      </c>
      <c r="F934" s="432"/>
      <c r="G934" s="364"/>
      <c r="H934" s="443"/>
      <c r="I934" s="361"/>
      <c r="J934" s="361"/>
      <c r="K934" s="364"/>
      <c r="L934" s="432"/>
      <c r="M934" s="361"/>
      <c r="N934" s="364"/>
      <c r="O934"/>
    </row>
    <row r="935" spans="2:15" ht="35.1" customHeight="1" x14ac:dyDescent="0.25">
      <c r="B935" s="464"/>
      <c r="C935" s="465"/>
      <c r="D935" s="436"/>
      <c r="E935" s="461" t="e">
        <f>VLOOKUP(D935,PAÍSES!$A$2:$C$200,3,FALSE)</f>
        <v>#N/A</v>
      </c>
      <c r="F935" s="432"/>
      <c r="G935" s="364"/>
      <c r="H935" s="443"/>
      <c r="I935" s="361"/>
      <c r="J935" s="361"/>
      <c r="K935" s="364"/>
      <c r="L935" s="432"/>
      <c r="M935" s="361"/>
      <c r="N935" s="364"/>
      <c r="O935"/>
    </row>
    <row r="936" spans="2:15" ht="35.1" customHeight="1" x14ac:dyDescent="0.25">
      <c r="B936" s="464"/>
      <c r="C936" s="465"/>
      <c r="D936" s="436"/>
      <c r="E936" s="461" t="e">
        <f>VLOOKUP(D936,PAÍSES!$A$2:$C$200,3,FALSE)</f>
        <v>#N/A</v>
      </c>
      <c r="F936" s="432"/>
      <c r="G936" s="364"/>
      <c r="H936" s="443"/>
      <c r="I936" s="361"/>
      <c r="J936" s="361"/>
      <c r="K936" s="364"/>
      <c r="L936" s="432"/>
      <c r="M936" s="361"/>
      <c r="N936" s="364"/>
      <c r="O936"/>
    </row>
    <row r="937" spans="2:15" ht="35.1" customHeight="1" x14ac:dyDescent="0.25">
      <c r="B937" s="464"/>
      <c r="C937" s="465"/>
      <c r="D937" s="436"/>
      <c r="E937" s="461" t="e">
        <f>VLOOKUP(D937,PAÍSES!$A$2:$C$200,3,FALSE)</f>
        <v>#N/A</v>
      </c>
      <c r="F937" s="432"/>
      <c r="G937" s="364"/>
      <c r="H937" s="443"/>
      <c r="I937" s="361"/>
      <c r="J937" s="361"/>
      <c r="K937" s="364"/>
      <c r="L937" s="432"/>
      <c r="M937" s="361"/>
      <c r="N937" s="364"/>
      <c r="O937"/>
    </row>
    <row r="938" spans="2:15" ht="35.1" customHeight="1" x14ac:dyDescent="0.25">
      <c r="B938" s="464"/>
      <c r="C938" s="465"/>
      <c r="D938" s="436"/>
      <c r="E938" s="461" t="e">
        <f>VLOOKUP(D938,PAÍSES!$A$2:$C$200,3,FALSE)</f>
        <v>#N/A</v>
      </c>
      <c r="F938" s="432"/>
      <c r="G938" s="364"/>
      <c r="H938" s="443"/>
      <c r="I938" s="361"/>
      <c r="J938" s="361"/>
      <c r="K938" s="364"/>
      <c r="L938" s="432"/>
      <c r="M938" s="361"/>
      <c r="N938" s="364"/>
      <c r="O938"/>
    </row>
    <row r="939" spans="2:15" ht="35.1" customHeight="1" x14ac:dyDescent="0.25">
      <c r="B939" s="464"/>
      <c r="C939" s="465"/>
      <c r="D939" s="436"/>
      <c r="E939" s="461" t="e">
        <f>VLOOKUP(D939,PAÍSES!$A$2:$C$200,3,FALSE)</f>
        <v>#N/A</v>
      </c>
      <c r="F939" s="432"/>
      <c r="G939" s="364"/>
      <c r="H939" s="443"/>
      <c r="I939" s="361"/>
      <c r="J939" s="361"/>
      <c r="K939" s="364"/>
      <c r="L939" s="432"/>
      <c r="M939" s="361"/>
      <c r="N939" s="364"/>
      <c r="O939"/>
    </row>
    <row r="940" spans="2:15" ht="35.1" customHeight="1" x14ac:dyDescent="0.25">
      <c r="B940" s="464"/>
      <c r="C940" s="465"/>
      <c r="D940" s="436"/>
      <c r="E940" s="461" t="e">
        <f>VLOOKUP(D940,PAÍSES!$A$2:$C$200,3,FALSE)</f>
        <v>#N/A</v>
      </c>
      <c r="F940" s="432"/>
      <c r="G940" s="364"/>
      <c r="H940" s="443"/>
      <c r="I940" s="361"/>
      <c r="J940" s="361"/>
      <c r="K940" s="364"/>
      <c r="L940" s="432"/>
      <c r="M940" s="361"/>
      <c r="N940" s="364"/>
      <c r="O940"/>
    </row>
    <row r="941" spans="2:15" ht="35.1" customHeight="1" x14ac:dyDescent="0.25">
      <c r="B941" s="464"/>
      <c r="C941" s="465"/>
      <c r="D941" s="436"/>
      <c r="E941" s="461" t="e">
        <f>VLOOKUP(D941,PAÍSES!$A$2:$C$200,3,FALSE)</f>
        <v>#N/A</v>
      </c>
      <c r="F941" s="432"/>
      <c r="G941" s="364"/>
      <c r="H941" s="443"/>
      <c r="I941" s="361"/>
      <c r="J941" s="361"/>
      <c r="K941" s="364"/>
      <c r="L941" s="432"/>
      <c r="M941" s="361"/>
      <c r="N941" s="364"/>
      <c r="O941"/>
    </row>
    <row r="942" spans="2:15" ht="35.1" customHeight="1" x14ac:dyDescent="0.25">
      <c r="B942" s="464"/>
      <c r="C942" s="465"/>
      <c r="D942" s="436"/>
      <c r="E942" s="461" t="e">
        <f>VLOOKUP(D942,PAÍSES!$A$2:$C$200,3,FALSE)</f>
        <v>#N/A</v>
      </c>
      <c r="F942" s="432"/>
      <c r="G942" s="364"/>
      <c r="H942" s="443"/>
      <c r="I942" s="361"/>
      <c r="J942" s="361"/>
      <c r="K942" s="364"/>
      <c r="L942" s="432"/>
      <c r="M942" s="361"/>
      <c r="N942" s="364"/>
      <c r="O942"/>
    </row>
    <row r="943" spans="2:15" ht="35.1" customHeight="1" x14ac:dyDescent="0.25">
      <c r="B943" s="464"/>
      <c r="C943" s="465"/>
      <c r="D943" s="436"/>
      <c r="E943" s="461" t="e">
        <f>VLOOKUP(D943,PAÍSES!$A$2:$C$200,3,FALSE)</f>
        <v>#N/A</v>
      </c>
      <c r="F943" s="432"/>
      <c r="G943" s="364"/>
      <c r="H943" s="443"/>
      <c r="I943" s="361"/>
      <c r="J943" s="361"/>
      <c r="K943" s="364"/>
      <c r="L943" s="432"/>
      <c r="M943" s="361"/>
      <c r="N943" s="364"/>
      <c r="O943"/>
    </row>
    <row r="944" spans="2:15" ht="35.1" customHeight="1" x14ac:dyDescent="0.25">
      <c r="B944" s="464"/>
      <c r="C944" s="465"/>
      <c r="D944" s="436"/>
      <c r="E944" s="461" t="e">
        <f>VLOOKUP(D944,PAÍSES!$A$2:$C$200,3,FALSE)</f>
        <v>#N/A</v>
      </c>
      <c r="F944" s="432"/>
      <c r="G944" s="364"/>
      <c r="H944" s="443"/>
      <c r="I944" s="361"/>
      <c r="J944" s="361"/>
      <c r="K944" s="364"/>
      <c r="L944" s="432"/>
      <c r="M944" s="361"/>
      <c r="N944" s="364"/>
      <c r="O944"/>
    </row>
    <row r="945" spans="2:15" ht="35.1" customHeight="1" x14ac:dyDescent="0.25">
      <c r="B945" s="464"/>
      <c r="C945" s="465"/>
      <c r="D945" s="436"/>
      <c r="E945" s="461" t="e">
        <f>VLOOKUP(D945,PAÍSES!$A$2:$C$200,3,FALSE)</f>
        <v>#N/A</v>
      </c>
      <c r="F945" s="432"/>
      <c r="G945" s="364"/>
      <c r="H945" s="443"/>
      <c r="I945" s="361"/>
      <c r="J945" s="361"/>
      <c r="K945" s="364"/>
      <c r="L945" s="432"/>
      <c r="M945" s="361"/>
      <c r="N945" s="364"/>
      <c r="O945"/>
    </row>
    <row r="946" spans="2:15" ht="35.1" customHeight="1" x14ac:dyDescent="0.25">
      <c r="B946" s="464"/>
      <c r="C946" s="465"/>
      <c r="D946" s="436"/>
      <c r="E946" s="461" t="e">
        <f>VLOOKUP(D946,PAÍSES!$A$2:$C$200,3,FALSE)</f>
        <v>#N/A</v>
      </c>
      <c r="F946" s="432"/>
      <c r="G946" s="364"/>
      <c r="H946" s="443"/>
      <c r="I946" s="361"/>
      <c r="J946" s="361"/>
      <c r="K946" s="364"/>
      <c r="L946" s="432"/>
      <c r="M946" s="361"/>
      <c r="N946" s="364"/>
      <c r="O946"/>
    </row>
    <row r="947" spans="2:15" ht="35.1" customHeight="1" x14ac:dyDescent="0.25">
      <c r="B947" s="464"/>
      <c r="C947" s="465"/>
      <c r="D947" s="436"/>
      <c r="E947" s="461" t="e">
        <f>VLOOKUP(D947,PAÍSES!$A$2:$C$200,3,FALSE)</f>
        <v>#N/A</v>
      </c>
      <c r="F947" s="432"/>
      <c r="G947" s="364"/>
      <c r="H947" s="443"/>
      <c r="I947" s="361"/>
      <c r="J947" s="361"/>
      <c r="K947" s="364"/>
      <c r="L947" s="432"/>
      <c r="M947" s="361"/>
      <c r="N947" s="364"/>
      <c r="O947"/>
    </row>
    <row r="948" spans="2:15" ht="35.1" customHeight="1" x14ac:dyDescent="0.25">
      <c r="B948" s="464"/>
      <c r="C948" s="465"/>
      <c r="D948" s="436"/>
      <c r="E948" s="461" t="e">
        <f>VLOOKUP(D948,PAÍSES!$A$2:$C$200,3,FALSE)</f>
        <v>#N/A</v>
      </c>
      <c r="F948" s="432"/>
      <c r="G948" s="364"/>
      <c r="H948" s="443"/>
      <c r="I948" s="361"/>
      <c r="J948" s="361"/>
      <c r="K948" s="364"/>
      <c r="L948" s="432"/>
      <c r="M948" s="361"/>
      <c r="N948" s="364"/>
      <c r="O948"/>
    </row>
    <row r="949" spans="2:15" ht="35.1" customHeight="1" x14ac:dyDescent="0.25">
      <c r="B949" s="464"/>
      <c r="C949" s="465"/>
      <c r="D949" s="436"/>
      <c r="E949" s="461" t="e">
        <f>VLOOKUP(D949,PAÍSES!$A$2:$C$200,3,FALSE)</f>
        <v>#N/A</v>
      </c>
      <c r="F949" s="432"/>
      <c r="G949" s="364"/>
      <c r="H949" s="443"/>
      <c r="I949" s="361"/>
      <c r="J949" s="361"/>
      <c r="K949" s="364"/>
      <c r="L949" s="432"/>
      <c r="M949" s="361"/>
      <c r="N949" s="364"/>
      <c r="O949"/>
    </row>
    <row r="950" spans="2:15" ht="35.1" customHeight="1" x14ac:dyDescent="0.25">
      <c r="B950" s="464"/>
      <c r="C950" s="465"/>
      <c r="D950" s="436"/>
      <c r="E950" s="461" t="e">
        <f>VLOOKUP(D950,PAÍSES!$A$2:$C$200,3,FALSE)</f>
        <v>#N/A</v>
      </c>
      <c r="F950" s="432"/>
      <c r="G950" s="364"/>
      <c r="H950" s="443"/>
      <c r="I950" s="361"/>
      <c r="J950" s="361"/>
      <c r="K950" s="364"/>
      <c r="L950" s="432"/>
      <c r="M950" s="361"/>
      <c r="N950" s="364"/>
      <c r="O950"/>
    </row>
    <row r="951" spans="2:15" ht="35.1" customHeight="1" x14ac:dyDescent="0.25">
      <c r="B951" s="464"/>
      <c r="C951" s="465"/>
      <c r="D951" s="436"/>
      <c r="E951" s="461" t="e">
        <f>VLOOKUP(D951,PAÍSES!$A$2:$C$200,3,FALSE)</f>
        <v>#N/A</v>
      </c>
      <c r="F951" s="432"/>
      <c r="G951" s="364"/>
      <c r="H951" s="443"/>
      <c r="I951" s="361"/>
      <c r="J951" s="361"/>
      <c r="K951" s="364"/>
      <c r="L951" s="432"/>
      <c r="M951" s="361"/>
      <c r="N951" s="364"/>
      <c r="O951"/>
    </row>
    <row r="952" spans="2:15" ht="35.1" customHeight="1" x14ac:dyDescent="0.25">
      <c r="B952" s="464"/>
      <c r="C952" s="465"/>
      <c r="D952" s="436"/>
      <c r="E952" s="461" t="e">
        <f>VLOOKUP(D952,PAÍSES!$A$2:$C$200,3,FALSE)</f>
        <v>#N/A</v>
      </c>
      <c r="F952" s="432"/>
      <c r="G952" s="364"/>
      <c r="H952" s="443"/>
      <c r="I952" s="361"/>
      <c r="J952" s="361"/>
      <c r="K952" s="364"/>
      <c r="L952" s="432"/>
      <c r="M952" s="361"/>
      <c r="N952" s="364"/>
      <c r="O952"/>
    </row>
    <row r="953" spans="2:15" ht="35.1" customHeight="1" x14ac:dyDescent="0.25">
      <c r="B953" s="464"/>
      <c r="C953" s="465"/>
      <c r="D953" s="436"/>
      <c r="E953" s="461" t="e">
        <f>VLOOKUP(D953,PAÍSES!$A$2:$C$200,3,FALSE)</f>
        <v>#N/A</v>
      </c>
      <c r="F953" s="432"/>
      <c r="G953" s="364"/>
      <c r="H953" s="443"/>
      <c r="I953" s="361"/>
      <c r="J953" s="361"/>
      <c r="K953" s="364"/>
      <c r="L953" s="432"/>
      <c r="M953" s="361"/>
      <c r="N953" s="364"/>
      <c r="O953"/>
    </row>
    <row r="954" spans="2:15" ht="35.1" customHeight="1" x14ac:dyDescent="0.25">
      <c r="B954" s="464"/>
      <c r="C954" s="465"/>
      <c r="D954" s="436"/>
      <c r="E954" s="461" t="e">
        <f>VLOOKUP(D954,PAÍSES!$A$2:$C$200,3,FALSE)</f>
        <v>#N/A</v>
      </c>
      <c r="F954" s="432"/>
      <c r="G954" s="364"/>
      <c r="H954" s="443"/>
      <c r="I954" s="361"/>
      <c r="J954" s="361"/>
      <c r="K954" s="364"/>
      <c r="L954" s="432"/>
      <c r="M954" s="361"/>
      <c r="N954" s="364"/>
      <c r="O954"/>
    </row>
    <row r="955" spans="2:15" ht="35.1" customHeight="1" x14ac:dyDescent="0.25">
      <c r="B955" s="464"/>
      <c r="C955" s="465"/>
      <c r="D955" s="436"/>
      <c r="E955" s="461" t="e">
        <f>VLOOKUP(D955,PAÍSES!$A$2:$C$200,3,FALSE)</f>
        <v>#N/A</v>
      </c>
      <c r="F955" s="432"/>
      <c r="G955" s="364"/>
      <c r="H955" s="443"/>
      <c r="I955" s="361"/>
      <c r="J955" s="361"/>
      <c r="K955" s="364"/>
      <c r="L955" s="432"/>
      <c r="M955" s="361"/>
      <c r="N955" s="364"/>
      <c r="O955"/>
    </row>
    <row r="956" spans="2:15" ht="35.1" customHeight="1" x14ac:dyDescent="0.25">
      <c r="B956" s="464"/>
      <c r="C956" s="465"/>
      <c r="D956" s="436"/>
      <c r="E956" s="461" t="e">
        <f>VLOOKUP(D956,PAÍSES!$A$2:$C$200,3,FALSE)</f>
        <v>#N/A</v>
      </c>
      <c r="F956" s="432"/>
      <c r="G956" s="364"/>
      <c r="H956" s="443"/>
      <c r="I956" s="361"/>
      <c r="J956" s="361"/>
      <c r="K956" s="364"/>
      <c r="L956" s="432"/>
      <c r="M956" s="361"/>
      <c r="N956" s="364"/>
      <c r="O956"/>
    </row>
    <row r="957" spans="2:15" ht="35.1" customHeight="1" x14ac:dyDescent="0.25">
      <c r="B957" s="464"/>
      <c r="C957" s="465"/>
      <c r="D957" s="436"/>
      <c r="E957" s="461" t="e">
        <f>VLOOKUP(D957,PAÍSES!$A$2:$C$200,3,FALSE)</f>
        <v>#N/A</v>
      </c>
      <c r="F957" s="432"/>
      <c r="G957" s="364"/>
      <c r="H957" s="443"/>
      <c r="I957" s="361"/>
      <c r="J957" s="361"/>
      <c r="K957" s="364"/>
      <c r="L957" s="432"/>
      <c r="M957" s="361"/>
      <c r="N957" s="364"/>
      <c r="O957"/>
    </row>
    <row r="958" spans="2:15" ht="35.1" customHeight="1" x14ac:dyDescent="0.25">
      <c r="B958" s="464"/>
      <c r="C958" s="465"/>
      <c r="D958" s="436"/>
      <c r="E958" s="461" t="e">
        <f>VLOOKUP(D958,PAÍSES!$A$2:$C$200,3,FALSE)</f>
        <v>#N/A</v>
      </c>
      <c r="F958" s="432"/>
      <c r="G958" s="364"/>
      <c r="H958" s="443"/>
      <c r="I958" s="361"/>
      <c r="J958" s="361"/>
      <c r="K958" s="364"/>
      <c r="L958" s="432"/>
      <c r="M958" s="361"/>
      <c r="N958" s="364"/>
      <c r="O958"/>
    </row>
    <row r="959" spans="2:15" ht="35.1" customHeight="1" x14ac:dyDescent="0.25">
      <c r="B959" s="464"/>
      <c r="C959" s="465"/>
      <c r="D959" s="436"/>
      <c r="E959" s="461" t="e">
        <f>VLOOKUP(D959,PAÍSES!$A$2:$C$200,3,FALSE)</f>
        <v>#N/A</v>
      </c>
      <c r="F959" s="432"/>
      <c r="G959" s="364"/>
      <c r="H959" s="443"/>
      <c r="I959" s="361"/>
      <c r="J959" s="361"/>
      <c r="K959" s="364"/>
      <c r="L959" s="432"/>
      <c r="M959" s="361"/>
      <c r="N959" s="364"/>
      <c r="O959"/>
    </row>
    <row r="960" spans="2:15" ht="35.1" customHeight="1" x14ac:dyDescent="0.25">
      <c r="B960" s="464"/>
      <c r="C960" s="465"/>
      <c r="D960" s="436"/>
      <c r="E960" s="461" t="e">
        <f>VLOOKUP(D960,PAÍSES!$A$2:$C$200,3,FALSE)</f>
        <v>#N/A</v>
      </c>
      <c r="F960" s="432"/>
      <c r="G960" s="364"/>
      <c r="H960" s="443"/>
      <c r="I960" s="361"/>
      <c r="J960" s="361"/>
      <c r="K960" s="364"/>
      <c r="L960" s="432"/>
      <c r="M960" s="361"/>
      <c r="N960" s="364"/>
      <c r="O960"/>
    </row>
    <row r="961" spans="2:15" ht="35.1" customHeight="1" x14ac:dyDescent="0.25">
      <c r="B961" s="464"/>
      <c r="C961" s="465"/>
      <c r="D961" s="436"/>
      <c r="E961" s="461" t="e">
        <f>VLOOKUP(D961,PAÍSES!$A$2:$C$200,3,FALSE)</f>
        <v>#N/A</v>
      </c>
      <c r="F961" s="432"/>
      <c r="G961" s="364"/>
      <c r="H961" s="443"/>
      <c r="I961" s="361"/>
      <c r="J961" s="361"/>
      <c r="K961" s="364"/>
      <c r="L961" s="432"/>
      <c r="M961" s="361"/>
      <c r="N961" s="364"/>
      <c r="O961"/>
    </row>
    <row r="962" spans="2:15" ht="35.1" customHeight="1" x14ac:dyDescent="0.25">
      <c r="B962" s="464"/>
      <c r="C962" s="465"/>
      <c r="D962" s="436"/>
      <c r="E962" s="461" t="e">
        <f>VLOOKUP(D962,PAÍSES!$A$2:$C$200,3,FALSE)</f>
        <v>#N/A</v>
      </c>
      <c r="F962" s="432"/>
      <c r="G962" s="364"/>
      <c r="H962" s="443"/>
      <c r="I962" s="361"/>
      <c r="J962" s="361"/>
      <c r="K962" s="364"/>
      <c r="L962" s="432"/>
      <c r="M962" s="361"/>
      <c r="N962" s="364"/>
      <c r="O962"/>
    </row>
    <row r="963" spans="2:15" ht="35.1" customHeight="1" x14ac:dyDescent="0.25">
      <c r="B963" s="464"/>
      <c r="C963" s="465"/>
      <c r="D963" s="436"/>
      <c r="E963" s="461" t="e">
        <f>VLOOKUP(D963,PAÍSES!$A$2:$C$200,3,FALSE)</f>
        <v>#N/A</v>
      </c>
      <c r="F963" s="432"/>
      <c r="G963" s="364"/>
      <c r="H963" s="443"/>
      <c r="I963" s="361"/>
      <c r="J963" s="361"/>
      <c r="K963" s="364"/>
      <c r="L963" s="432"/>
      <c r="M963" s="361"/>
      <c r="N963" s="364"/>
      <c r="O963"/>
    </row>
    <row r="964" spans="2:15" ht="35.1" customHeight="1" x14ac:dyDescent="0.25">
      <c r="B964" s="464"/>
      <c r="C964" s="465"/>
      <c r="D964" s="436"/>
      <c r="E964" s="461" t="e">
        <f>VLOOKUP(D964,PAÍSES!$A$2:$C$200,3,FALSE)</f>
        <v>#N/A</v>
      </c>
      <c r="F964" s="432"/>
      <c r="G964" s="364"/>
      <c r="H964" s="443"/>
      <c r="I964" s="361"/>
      <c r="J964" s="361"/>
      <c r="K964" s="364"/>
      <c r="L964" s="432"/>
      <c r="M964" s="361"/>
      <c r="N964" s="364"/>
      <c r="O964"/>
    </row>
    <row r="965" spans="2:15" ht="35.1" customHeight="1" x14ac:dyDescent="0.25">
      <c r="B965" s="464"/>
      <c r="C965" s="465"/>
      <c r="D965" s="436"/>
      <c r="E965" s="461" t="e">
        <f>VLOOKUP(D965,PAÍSES!$A$2:$C$200,3,FALSE)</f>
        <v>#N/A</v>
      </c>
      <c r="F965" s="432"/>
      <c r="G965" s="364"/>
      <c r="H965" s="443"/>
      <c r="I965" s="361"/>
      <c r="J965" s="361"/>
      <c r="K965" s="364"/>
      <c r="L965" s="432"/>
      <c r="M965" s="361"/>
      <c r="N965" s="364"/>
      <c r="O965"/>
    </row>
    <row r="966" spans="2:15" ht="35.1" customHeight="1" x14ac:dyDescent="0.25">
      <c r="B966" s="464"/>
      <c r="C966" s="465"/>
      <c r="D966" s="436"/>
      <c r="E966" s="461" t="e">
        <f>VLOOKUP(D966,PAÍSES!$A$2:$C$200,3,FALSE)</f>
        <v>#N/A</v>
      </c>
      <c r="F966" s="432"/>
      <c r="G966" s="364"/>
      <c r="H966" s="443"/>
      <c r="I966" s="361"/>
      <c r="J966" s="361"/>
      <c r="K966" s="364"/>
      <c r="L966" s="432"/>
      <c r="M966" s="361"/>
      <c r="N966" s="364"/>
      <c r="O966"/>
    </row>
    <row r="967" spans="2:15" ht="35.1" customHeight="1" x14ac:dyDescent="0.25">
      <c r="B967" s="464"/>
      <c r="C967" s="465"/>
      <c r="D967" s="436"/>
      <c r="E967" s="461" t="e">
        <f>VLOOKUP(D967,PAÍSES!$A$2:$C$200,3,FALSE)</f>
        <v>#N/A</v>
      </c>
      <c r="F967" s="432"/>
      <c r="G967" s="364"/>
      <c r="H967" s="443"/>
      <c r="I967" s="361"/>
      <c r="J967" s="361"/>
      <c r="K967" s="364"/>
      <c r="L967" s="432"/>
      <c r="M967" s="361"/>
      <c r="N967" s="364"/>
      <c r="O967"/>
    </row>
    <row r="968" spans="2:15" ht="35.1" customHeight="1" x14ac:dyDescent="0.25">
      <c r="B968" s="464"/>
      <c r="C968" s="465"/>
      <c r="D968" s="436"/>
      <c r="E968" s="461" t="e">
        <f>VLOOKUP(D968,PAÍSES!$A$2:$C$200,3,FALSE)</f>
        <v>#N/A</v>
      </c>
      <c r="F968" s="432"/>
      <c r="G968" s="364"/>
      <c r="H968" s="443"/>
      <c r="I968" s="361"/>
      <c r="J968" s="361"/>
      <c r="K968" s="364"/>
      <c r="L968" s="432"/>
      <c r="M968" s="361"/>
      <c r="N968" s="364"/>
      <c r="O968"/>
    </row>
    <row r="969" spans="2:15" ht="35.1" customHeight="1" x14ac:dyDescent="0.25">
      <c r="B969" s="464"/>
      <c r="C969" s="465"/>
      <c r="D969" s="436"/>
      <c r="E969" s="461" t="e">
        <f>VLOOKUP(D969,PAÍSES!$A$2:$C$200,3,FALSE)</f>
        <v>#N/A</v>
      </c>
      <c r="F969" s="432"/>
      <c r="G969" s="364"/>
      <c r="H969" s="443"/>
      <c r="I969" s="361"/>
      <c r="J969" s="361"/>
      <c r="K969" s="364"/>
      <c r="L969" s="432"/>
      <c r="M969" s="361"/>
      <c r="N969" s="364"/>
      <c r="O969"/>
    </row>
    <row r="970" spans="2:15" ht="35.1" customHeight="1" x14ac:dyDescent="0.25">
      <c r="B970" s="464"/>
      <c r="C970" s="465"/>
      <c r="D970" s="436"/>
      <c r="E970" s="461" t="e">
        <f>VLOOKUP(D970,PAÍSES!$A$2:$C$200,3,FALSE)</f>
        <v>#N/A</v>
      </c>
      <c r="F970" s="432"/>
      <c r="G970" s="364"/>
      <c r="H970" s="443"/>
      <c r="I970" s="361"/>
      <c r="J970" s="361"/>
      <c r="K970" s="364"/>
      <c r="L970" s="432"/>
      <c r="M970" s="361"/>
      <c r="N970" s="364"/>
      <c r="O970"/>
    </row>
    <row r="971" spans="2:15" ht="35.1" customHeight="1" x14ac:dyDescent="0.25">
      <c r="B971" s="464"/>
      <c r="C971" s="465"/>
      <c r="D971" s="436"/>
      <c r="E971" s="461" t="e">
        <f>VLOOKUP(D971,PAÍSES!$A$2:$C$200,3,FALSE)</f>
        <v>#N/A</v>
      </c>
      <c r="F971" s="432"/>
      <c r="G971" s="364"/>
      <c r="H971" s="443"/>
      <c r="I971" s="361"/>
      <c r="J971" s="361"/>
      <c r="K971" s="364"/>
      <c r="L971" s="432"/>
      <c r="M971" s="361"/>
      <c r="N971" s="364"/>
      <c r="O971"/>
    </row>
    <row r="972" spans="2:15" ht="35.1" customHeight="1" x14ac:dyDescent="0.25">
      <c r="B972" s="464"/>
      <c r="C972" s="465"/>
      <c r="D972" s="436"/>
      <c r="E972" s="461" t="e">
        <f>VLOOKUP(D972,PAÍSES!$A$2:$C$200,3,FALSE)</f>
        <v>#N/A</v>
      </c>
      <c r="F972" s="432"/>
      <c r="G972" s="364"/>
      <c r="H972" s="443"/>
      <c r="I972" s="361"/>
      <c r="J972" s="361"/>
      <c r="K972" s="364"/>
      <c r="L972" s="432"/>
      <c r="M972" s="361"/>
      <c r="N972" s="364"/>
      <c r="O972"/>
    </row>
    <row r="973" spans="2:15" ht="35.1" customHeight="1" x14ac:dyDescent="0.25">
      <c r="B973" s="464"/>
      <c r="C973" s="465"/>
      <c r="D973" s="436"/>
      <c r="E973" s="461" t="e">
        <f>VLOOKUP(D973,PAÍSES!$A$2:$C$200,3,FALSE)</f>
        <v>#N/A</v>
      </c>
      <c r="F973" s="432"/>
      <c r="G973" s="364"/>
      <c r="H973" s="443"/>
      <c r="I973" s="361"/>
      <c r="J973" s="361"/>
      <c r="K973" s="364"/>
      <c r="L973" s="432"/>
      <c r="M973" s="361"/>
      <c r="N973" s="364"/>
      <c r="O973"/>
    </row>
    <row r="974" spans="2:15" ht="35.1" customHeight="1" x14ac:dyDescent="0.25">
      <c r="B974" s="464"/>
      <c r="C974" s="465"/>
      <c r="D974" s="436"/>
      <c r="E974" s="461" t="e">
        <f>VLOOKUP(D974,PAÍSES!$A$2:$C$200,3,FALSE)</f>
        <v>#N/A</v>
      </c>
      <c r="F974" s="432"/>
      <c r="G974" s="364"/>
      <c r="H974" s="443"/>
      <c r="I974" s="361"/>
      <c r="J974" s="361"/>
      <c r="K974" s="364"/>
      <c r="L974" s="432"/>
      <c r="M974" s="361"/>
      <c r="N974" s="364"/>
      <c r="O974"/>
    </row>
    <row r="975" spans="2:15" ht="35.1" customHeight="1" x14ac:dyDescent="0.25">
      <c r="B975" s="464"/>
      <c r="C975" s="465"/>
      <c r="D975" s="436"/>
      <c r="E975" s="461" t="e">
        <f>VLOOKUP(D975,PAÍSES!$A$2:$C$200,3,FALSE)</f>
        <v>#N/A</v>
      </c>
      <c r="F975" s="432"/>
      <c r="G975" s="364"/>
      <c r="H975" s="443"/>
      <c r="I975" s="361"/>
      <c r="J975" s="361"/>
      <c r="K975" s="364"/>
      <c r="L975" s="432"/>
      <c r="M975" s="361"/>
      <c r="N975" s="364"/>
      <c r="O975"/>
    </row>
    <row r="976" spans="2:15" ht="35.1" customHeight="1" x14ac:dyDescent="0.25">
      <c r="B976" s="464"/>
      <c r="C976" s="465"/>
      <c r="D976" s="436"/>
      <c r="E976" s="461" t="e">
        <f>VLOOKUP(D976,PAÍSES!$A$2:$C$200,3,FALSE)</f>
        <v>#N/A</v>
      </c>
      <c r="F976" s="432"/>
      <c r="G976" s="364"/>
      <c r="H976" s="443"/>
      <c r="I976" s="361"/>
      <c r="J976" s="361"/>
      <c r="K976" s="364"/>
      <c r="L976" s="432"/>
      <c r="M976" s="361"/>
      <c r="N976" s="364"/>
      <c r="O976"/>
    </row>
    <row r="977" spans="2:15" ht="35.1" customHeight="1" x14ac:dyDescent="0.25">
      <c r="B977" s="464"/>
      <c r="C977" s="465"/>
      <c r="D977" s="436"/>
      <c r="E977" s="461" t="e">
        <f>VLOOKUP(D977,PAÍSES!$A$2:$C$200,3,FALSE)</f>
        <v>#N/A</v>
      </c>
      <c r="F977" s="432"/>
      <c r="G977" s="364"/>
      <c r="H977" s="443"/>
      <c r="I977" s="361"/>
      <c r="J977" s="361"/>
      <c r="K977" s="364"/>
      <c r="L977" s="432"/>
      <c r="M977" s="361"/>
      <c r="N977" s="364"/>
      <c r="O977"/>
    </row>
    <row r="978" spans="2:15" ht="35.1" customHeight="1" x14ac:dyDescent="0.25">
      <c r="B978" s="464"/>
      <c r="C978" s="465"/>
      <c r="D978" s="436"/>
      <c r="E978" s="461" t="e">
        <f>VLOOKUP(D978,PAÍSES!$A$2:$C$200,3,FALSE)</f>
        <v>#N/A</v>
      </c>
      <c r="F978" s="432"/>
      <c r="G978" s="364"/>
      <c r="H978" s="443"/>
      <c r="I978" s="361"/>
      <c r="J978" s="361"/>
      <c r="K978" s="364"/>
      <c r="L978" s="432"/>
      <c r="M978" s="361"/>
      <c r="N978" s="364"/>
      <c r="O978"/>
    </row>
    <row r="979" spans="2:15" ht="35.1" customHeight="1" x14ac:dyDescent="0.25">
      <c r="B979" s="464"/>
      <c r="C979" s="465"/>
      <c r="D979" s="436"/>
      <c r="E979" s="461" t="e">
        <f>VLOOKUP(D979,PAÍSES!$A$2:$C$200,3,FALSE)</f>
        <v>#N/A</v>
      </c>
      <c r="F979" s="432"/>
      <c r="G979" s="364"/>
      <c r="H979" s="443"/>
      <c r="I979" s="361"/>
      <c r="J979" s="361"/>
      <c r="K979" s="364"/>
      <c r="L979" s="432"/>
      <c r="M979" s="361"/>
      <c r="N979" s="364"/>
      <c r="O979"/>
    </row>
    <row r="980" spans="2:15" ht="35.1" customHeight="1" x14ac:dyDescent="0.25">
      <c r="B980" s="464"/>
      <c r="C980" s="465"/>
      <c r="D980" s="436"/>
      <c r="E980" s="461" t="e">
        <f>VLOOKUP(D980,PAÍSES!$A$2:$C$200,3,FALSE)</f>
        <v>#N/A</v>
      </c>
      <c r="F980" s="432"/>
      <c r="G980" s="364"/>
      <c r="H980" s="443"/>
      <c r="I980" s="361"/>
      <c r="J980" s="361"/>
      <c r="K980" s="364"/>
      <c r="L980" s="432"/>
      <c r="M980" s="361"/>
      <c r="N980" s="364"/>
      <c r="O980"/>
    </row>
    <row r="981" spans="2:15" ht="35.1" customHeight="1" x14ac:dyDescent="0.25">
      <c r="B981" s="464"/>
      <c r="C981" s="465"/>
      <c r="D981" s="436"/>
      <c r="E981" s="461" t="e">
        <f>VLOOKUP(D981,PAÍSES!$A$2:$C$200,3,FALSE)</f>
        <v>#N/A</v>
      </c>
      <c r="F981" s="432"/>
      <c r="G981" s="364"/>
      <c r="H981" s="443"/>
      <c r="I981" s="361"/>
      <c r="J981" s="361"/>
      <c r="K981" s="364"/>
      <c r="L981" s="432"/>
      <c r="M981" s="361"/>
      <c r="N981" s="364"/>
      <c r="O981"/>
    </row>
    <row r="982" spans="2:15" ht="35.1" customHeight="1" x14ac:dyDescent="0.25">
      <c r="B982" s="464"/>
      <c r="C982" s="465"/>
      <c r="D982" s="436"/>
      <c r="E982" s="461" t="e">
        <f>VLOOKUP(D982,PAÍSES!$A$2:$C$200,3,FALSE)</f>
        <v>#N/A</v>
      </c>
      <c r="F982" s="432"/>
      <c r="G982" s="364"/>
      <c r="H982" s="443"/>
      <c r="I982" s="361"/>
      <c r="J982" s="361"/>
      <c r="K982" s="364"/>
      <c r="L982" s="432"/>
      <c r="M982" s="361"/>
      <c r="N982" s="364"/>
      <c r="O982"/>
    </row>
    <row r="983" spans="2:15" ht="35.1" customHeight="1" x14ac:dyDescent="0.25">
      <c r="B983" s="464"/>
      <c r="C983" s="465"/>
      <c r="D983" s="436"/>
      <c r="E983" s="461" t="e">
        <f>VLOOKUP(D983,PAÍSES!$A$2:$C$200,3,FALSE)</f>
        <v>#N/A</v>
      </c>
      <c r="F983" s="432"/>
      <c r="G983" s="364"/>
      <c r="H983" s="443"/>
      <c r="I983" s="361"/>
      <c r="J983" s="361"/>
      <c r="K983" s="364"/>
      <c r="L983" s="432"/>
      <c r="M983" s="361"/>
      <c r="N983" s="364"/>
      <c r="O983"/>
    </row>
    <row r="984" spans="2:15" ht="35.1" customHeight="1" x14ac:dyDescent="0.25">
      <c r="B984" s="464"/>
      <c r="C984" s="465"/>
      <c r="D984" s="436"/>
      <c r="E984" s="461" t="e">
        <f>VLOOKUP(D984,PAÍSES!$A$2:$C$200,3,FALSE)</f>
        <v>#N/A</v>
      </c>
      <c r="F984" s="432"/>
      <c r="G984" s="364"/>
      <c r="H984" s="443"/>
      <c r="I984" s="361"/>
      <c r="J984" s="361"/>
      <c r="K984" s="364"/>
      <c r="L984" s="432"/>
      <c r="M984" s="361"/>
      <c r="N984" s="364"/>
      <c r="O984"/>
    </row>
    <row r="985" spans="2:15" ht="35.1" customHeight="1" x14ac:dyDescent="0.25">
      <c r="B985" s="464"/>
      <c r="C985" s="465"/>
      <c r="D985" s="436"/>
      <c r="E985" s="461" t="e">
        <f>VLOOKUP(D985,PAÍSES!$A$2:$C$200,3,FALSE)</f>
        <v>#N/A</v>
      </c>
      <c r="F985" s="432"/>
      <c r="G985" s="364"/>
      <c r="H985" s="443"/>
      <c r="I985" s="361"/>
      <c r="J985" s="361"/>
      <c r="K985" s="364"/>
      <c r="L985" s="432"/>
      <c r="M985" s="361"/>
      <c r="N985" s="364"/>
      <c r="O985"/>
    </row>
    <row r="986" spans="2:15" ht="35.1" customHeight="1" x14ac:dyDescent="0.25">
      <c r="B986" s="464"/>
      <c r="C986" s="465"/>
      <c r="D986" s="436"/>
      <c r="E986" s="461" t="e">
        <f>VLOOKUP(D986,PAÍSES!$A$2:$C$200,3,FALSE)</f>
        <v>#N/A</v>
      </c>
      <c r="F986" s="432"/>
      <c r="G986" s="364"/>
      <c r="H986" s="443"/>
      <c r="I986" s="361"/>
      <c r="J986" s="361"/>
      <c r="K986" s="364"/>
      <c r="L986" s="432"/>
      <c r="M986" s="361"/>
      <c r="N986" s="364"/>
      <c r="O986"/>
    </row>
    <row r="987" spans="2:15" ht="35.1" customHeight="1" x14ac:dyDescent="0.25">
      <c r="B987" s="464"/>
      <c r="C987" s="465"/>
      <c r="D987" s="436"/>
      <c r="E987" s="461" t="e">
        <f>VLOOKUP(D987,PAÍSES!$A$2:$C$200,3,FALSE)</f>
        <v>#N/A</v>
      </c>
      <c r="F987" s="432"/>
      <c r="G987" s="364"/>
      <c r="H987" s="443"/>
      <c r="I987" s="361"/>
      <c r="J987" s="361"/>
      <c r="K987" s="364"/>
      <c r="L987" s="432"/>
      <c r="M987" s="361"/>
      <c r="N987" s="364"/>
      <c r="O987"/>
    </row>
    <row r="988" spans="2:15" ht="35.1" customHeight="1" x14ac:dyDescent="0.25">
      <c r="B988" s="464"/>
      <c r="C988" s="465"/>
      <c r="D988" s="436"/>
      <c r="E988" s="461" t="e">
        <f>VLOOKUP(D988,PAÍSES!$A$2:$C$200,3,FALSE)</f>
        <v>#N/A</v>
      </c>
      <c r="F988" s="432"/>
      <c r="G988" s="364"/>
      <c r="H988" s="443"/>
      <c r="I988" s="361"/>
      <c r="J988" s="361"/>
      <c r="K988" s="364"/>
      <c r="L988" s="432"/>
      <c r="M988" s="361"/>
      <c r="N988" s="364"/>
      <c r="O988"/>
    </row>
    <row r="989" spans="2:15" ht="35.1" customHeight="1" x14ac:dyDescent="0.25">
      <c r="B989" s="464"/>
      <c r="C989" s="465"/>
      <c r="D989" s="436"/>
      <c r="E989" s="461" t="e">
        <f>VLOOKUP(D989,PAÍSES!$A$2:$C$200,3,FALSE)</f>
        <v>#N/A</v>
      </c>
      <c r="F989" s="432"/>
      <c r="G989" s="364"/>
      <c r="H989" s="443"/>
      <c r="I989" s="361"/>
      <c r="J989" s="361"/>
      <c r="K989" s="364"/>
      <c r="L989" s="432"/>
      <c r="M989" s="361"/>
      <c r="N989" s="364"/>
      <c r="O989"/>
    </row>
    <row r="990" spans="2:15" ht="35.1" customHeight="1" x14ac:dyDescent="0.25">
      <c r="B990" s="464"/>
      <c r="C990" s="465"/>
      <c r="D990" s="436"/>
      <c r="E990" s="461" t="e">
        <f>VLOOKUP(D990,PAÍSES!$A$2:$C$200,3,FALSE)</f>
        <v>#N/A</v>
      </c>
      <c r="F990" s="432"/>
      <c r="G990" s="364"/>
      <c r="H990" s="443"/>
      <c r="I990" s="361"/>
      <c r="J990" s="361"/>
      <c r="K990" s="364"/>
      <c r="L990" s="432"/>
      <c r="M990" s="361"/>
      <c r="N990" s="364"/>
      <c r="O990"/>
    </row>
    <row r="991" spans="2:15" ht="35.1" customHeight="1" x14ac:dyDescent="0.25">
      <c r="B991" s="464"/>
      <c r="C991" s="465"/>
      <c r="D991" s="436"/>
      <c r="E991" s="461" t="e">
        <f>VLOOKUP(D991,PAÍSES!$A$2:$C$200,3,FALSE)</f>
        <v>#N/A</v>
      </c>
      <c r="F991" s="432"/>
      <c r="G991" s="364"/>
      <c r="H991" s="443"/>
      <c r="I991" s="361"/>
      <c r="J991" s="361"/>
      <c r="K991" s="364"/>
      <c r="L991" s="432"/>
      <c r="M991" s="361"/>
      <c r="N991" s="364"/>
      <c r="O991"/>
    </row>
    <row r="992" spans="2:15" ht="35.1" customHeight="1" x14ac:dyDescent="0.25">
      <c r="B992" s="464"/>
      <c r="C992" s="465"/>
      <c r="D992" s="436"/>
      <c r="E992" s="461" t="e">
        <f>VLOOKUP(D992,PAÍSES!$A$2:$C$200,3,FALSE)</f>
        <v>#N/A</v>
      </c>
      <c r="F992" s="432"/>
      <c r="G992" s="364"/>
      <c r="H992" s="443"/>
      <c r="I992" s="361"/>
      <c r="J992" s="361"/>
      <c r="K992" s="364"/>
      <c r="L992" s="432"/>
      <c r="M992" s="361"/>
      <c r="N992" s="364"/>
      <c r="O992"/>
    </row>
    <row r="993" spans="2:15" ht="35.1" customHeight="1" x14ac:dyDescent="0.25">
      <c r="B993" s="464"/>
      <c r="C993" s="465"/>
      <c r="D993" s="436"/>
      <c r="E993" s="461" t="e">
        <f>VLOOKUP(D993,PAÍSES!$A$2:$C$200,3,FALSE)</f>
        <v>#N/A</v>
      </c>
      <c r="F993" s="432"/>
      <c r="G993" s="364"/>
      <c r="H993" s="443"/>
      <c r="I993" s="361"/>
      <c r="J993" s="361"/>
      <c r="K993" s="364"/>
      <c r="L993" s="432"/>
      <c r="M993" s="361"/>
      <c r="N993" s="364"/>
      <c r="O993"/>
    </row>
    <row r="994" spans="2:15" ht="35.1" customHeight="1" x14ac:dyDescent="0.25">
      <c r="B994" s="464"/>
      <c r="C994" s="465"/>
      <c r="D994" s="436"/>
      <c r="E994" s="461" t="e">
        <f>VLOOKUP(D994,PAÍSES!$A$2:$C$200,3,FALSE)</f>
        <v>#N/A</v>
      </c>
      <c r="F994" s="432"/>
      <c r="G994" s="364"/>
      <c r="H994" s="443"/>
      <c r="I994" s="361"/>
      <c r="J994" s="361"/>
      <c r="K994" s="364"/>
      <c r="L994" s="432"/>
      <c r="M994" s="361"/>
      <c r="N994" s="364"/>
      <c r="O994"/>
    </row>
    <row r="995" spans="2:15" ht="35.1" customHeight="1" x14ac:dyDescent="0.25">
      <c r="B995" s="464"/>
      <c r="C995" s="465"/>
      <c r="D995" s="436"/>
      <c r="E995" s="461" t="e">
        <f>VLOOKUP(D995,PAÍSES!$A$2:$C$200,3,FALSE)</f>
        <v>#N/A</v>
      </c>
      <c r="F995" s="432"/>
      <c r="G995" s="364"/>
      <c r="H995" s="443"/>
      <c r="I995" s="361"/>
      <c r="J995" s="361"/>
      <c r="K995" s="364"/>
      <c r="L995" s="432"/>
      <c r="M995" s="361"/>
      <c r="N995" s="364"/>
      <c r="O995"/>
    </row>
    <row r="996" spans="2:15" ht="35.1" customHeight="1" x14ac:dyDescent="0.25">
      <c r="B996" s="464"/>
      <c r="C996" s="465"/>
      <c r="D996" s="436"/>
      <c r="E996" s="461" t="e">
        <f>VLOOKUP(D996,PAÍSES!$A$2:$C$200,3,FALSE)</f>
        <v>#N/A</v>
      </c>
      <c r="F996" s="432"/>
      <c r="G996" s="364"/>
      <c r="H996" s="443"/>
      <c r="I996" s="361"/>
      <c r="J996" s="361"/>
      <c r="K996" s="364"/>
      <c r="L996" s="432"/>
      <c r="M996" s="361"/>
      <c r="N996" s="364"/>
      <c r="O996"/>
    </row>
    <row r="997" spans="2:15" ht="35.1" customHeight="1" x14ac:dyDescent="0.25">
      <c r="B997" s="464"/>
      <c r="C997" s="465"/>
      <c r="D997" s="436"/>
      <c r="E997" s="461" t="e">
        <f>VLOOKUP(D997,PAÍSES!$A$2:$C$200,3,FALSE)</f>
        <v>#N/A</v>
      </c>
      <c r="F997" s="432"/>
      <c r="G997" s="364"/>
      <c r="H997" s="443"/>
      <c r="I997" s="361"/>
      <c r="J997" s="361"/>
      <c r="K997" s="364"/>
      <c r="L997" s="432"/>
      <c r="M997" s="361"/>
      <c r="N997" s="364"/>
      <c r="O997"/>
    </row>
    <row r="998" spans="2:15" ht="35.1" customHeight="1" x14ac:dyDescent="0.25">
      <c r="B998" s="464"/>
      <c r="C998" s="465"/>
      <c r="D998" s="436"/>
      <c r="E998" s="461" t="e">
        <f>VLOOKUP(D998,PAÍSES!$A$2:$C$200,3,FALSE)</f>
        <v>#N/A</v>
      </c>
      <c r="F998" s="432"/>
      <c r="G998" s="364"/>
      <c r="H998" s="443"/>
      <c r="I998" s="361"/>
      <c r="J998" s="361"/>
      <c r="K998" s="364"/>
      <c r="L998" s="432"/>
      <c r="M998" s="361"/>
      <c r="N998" s="364"/>
      <c r="O998"/>
    </row>
    <row r="999" spans="2:15" ht="35.1" customHeight="1" x14ac:dyDescent="0.25">
      <c r="B999" s="464"/>
      <c r="C999" s="465"/>
      <c r="D999" s="436"/>
      <c r="E999" s="461" t="e">
        <f>VLOOKUP(D999,PAÍSES!$A$2:$C$200,3,FALSE)</f>
        <v>#N/A</v>
      </c>
      <c r="F999" s="432"/>
      <c r="G999" s="364"/>
      <c r="H999" s="443"/>
      <c r="I999" s="361"/>
      <c r="J999" s="361"/>
      <c r="K999" s="364"/>
      <c r="L999" s="432"/>
      <c r="M999" s="361"/>
      <c r="N999" s="364"/>
      <c r="O999"/>
    </row>
    <row r="1000" spans="2:15" ht="35.1" customHeight="1" x14ac:dyDescent="0.25">
      <c r="B1000" s="464"/>
      <c r="C1000" s="465"/>
      <c r="D1000" s="436"/>
      <c r="E1000" s="461" t="e">
        <f>VLOOKUP(D1000,PAÍSES!$A$2:$C$200,3,FALSE)</f>
        <v>#N/A</v>
      </c>
      <c r="F1000" s="432"/>
      <c r="G1000" s="364"/>
      <c r="H1000" s="443"/>
      <c r="I1000" s="361"/>
      <c r="J1000" s="361"/>
      <c r="K1000" s="364"/>
      <c r="L1000" s="432"/>
      <c r="M1000" s="361"/>
      <c r="N1000" s="364"/>
      <c r="O1000"/>
    </row>
    <row r="1001" spans="2:15" ht="35.1" customHeight="1" x14ac:dyDescent="0.25">
      <c r="B1001" s="464"/>
      <c r="C1001" s="465"/>
      <c r="D1001" s="436"/>
      <c r="E1001" s="461" t="e">
        <f>VLOOKUP(D1001,PAÍSES!$A$2:$C$200,3,FALSE)</f>
        <v>#N/A</v>
      </c>
      <c r="F1001" s="432"/>
      <c r="G1001" s="364"/>
      <c r="H1001" s="443"/>
      <c r="I1001" s="361"/>
      <c r="J1001" s="361"/>
      <c r="K1001" s="364"/>
      <c r="L1001" s="432"/>
      <c r="M1001" s="361"/>
      <c r="N1001" s="364"/>
      <c r="O1001"/>
    </row>
    <row r="1002" spans="2:15" ht="35.1" customHeight="1" x14ac:dyDescent="0.25">
      <c r="B1002" s="464"/>
      <c r="C1002" s="465"/>
      <c r="D1002" s="436"/>
      <c r="E1002" s="461" t="e">
        <f>VLOOKUP(D1002,PAÍSES!$A$2:$C$200,3,FALSE)</f>
        <v>#N/A</v>
      </c>
      <c r="F1002" s="432"/>
      <c r="G1002" s="364"/>
      <c r="H1002" s="443"/>
      <c r="I1002" s="361"/>
      <c r="J1002" s="361"/>
      <c r="K1002" s="364"/>
      <c r="L1002" s="432"/>
      <c r="M1002" s="361"/>
      <c r="N1002" s="364"/>
      <c r="O1002"/>
    </row>
    <row r="1003" spans="2:15" ht="35.1" customHeight="1" x14ac:dyDescent="0.25">
      <c r="B1003" s="464"/>
      <c r="C1003" s="465"/>
      <c r="D1003" s="436"/>
      <c r="E1003" s="461" t="e">
        <f>VLOOKUP(D1003,PAÍSES!$A$2:$C$200,3,FALSE)</f>
        <v>#N/A</v>
      </c>
      <c r="F1003" s="432"/>
      <c r="G1003" s="364"/>
      <c r="H1003" s="443"/>
      <c r="I1003" s="361"/>
      <c r="J1003" s="361"/>
      <c r="K1003" s="364"/>
      <c r="L1003" s="432"/>
      <c r="M1003" s="361"/>
      <c r="N1003" s="364"/>
      <c r="O1003"/>
    </row>
    <row r="1004" spans="2:15" ht="35.1" customHeight="1" x14ac:dyDescent="0.25">
      <c r="B1004" s="464"/>
      <c r="C1004" s="465"/>
      <c r="D1004" s="436"/>
      <c r="E1004" s="461" t="e">
        <f>VLOOKUP(D1004,PAÍSES!$A$2:$C$200,3,FALSE)</f>
        <v>#N/A</v>
      </c>
      <c r="F1004" s="432"/>
      <c r="G1004" s="364"/>
      <c r="H1004" s="443"/>
      <c r="I1004" s="361"/>
      <c r="J1004" s="361"/>
      <c r="K1004" s="364"/>
      <c r="L1004" s="432"/>
      <c r="M1004" s="361"/>
      <c r="N1004" s="364"/>
      <c r="O1004"/>
    </row>
    <row r="1005" spans="2:15" ht="35.1" customHeight="1" x14ac:dyDescent="0.25">
      <c r="B1005" s="464"/>
      <c r="C1005" s="465"/>
      <c r="D1005" s="436"/>
      <c r="E1005" s="461" t="e">
        <f>VLOOKUP(D1005,PAÍSES!$A$2:$C$200,3,FALSE)</f>
        <v>#N/A</v>
      </c>
      <c r="F1005" s="432"/>
      <c r="G1005" s="364"/>
      <c r="H1005" s="443"/>
      <c r="I1005" s="361"/>
      <c r="J1005" s="361"/>
      <c r="K1005" s="364"/>
      <c r="L1005" s="432"/>
      <c r="M1005" s="361"/>
      <c r="N1005" s="364"/>
      <c r="O1005"/>
    </row>
    <row r="1006" spans="2:15" ht="35.1" customHeight="1" x14ac:dyDescent="0.25">
      <c r="B1006" s="464"/>
      <c r="C1006" s="465"/>
      <c r="D1006" s="436"/>
      <c r="E1006" s="461" t="e">
        <f>VLOOKUP(D1006,PAÍSES!$A$2:$C$200,3,FALSE)</f>
        <v>#N/A</v>
      </c>
      <c r="F1006" s="432"/>
      <c r="G1006" s="364"/>
      <c r="H1006" s="443"/>
      <c r="I1006" s="361"/>
      <c r="J1006" s="361"/>
      <c r="K1006" s="364"/>
      <c r="L1006" s="432"/>
      <c r="M1006" s="361"/>
      <c r="N1006" s="364"/>
      <c r="O1006"/>
    </row>
    <row r="1007" spans="2:15" ht="35.1" customHeight="1" x14ac:dyDescent="0.25">
      <c r="B1007" s="464"/>
      <c r="C1007" s="465"/>
      <c r="D1007" s="436"/>
      <c r="E1007" s="461" t="e">
        <f>VLOOKUP(D1007,PAÍSES!$A$2:$C$200,3,FALSE)</f>
        <v>#N/A</v>
      </c>
      <c r="F1007" s="432"/>
      <c r="G1007" s="364"/>
      <c r="H1007" s="443"/>
      <c r="I1007" s="361"/>
      <c r="J1007" s="361"/>
      <c r="K1007" s="364"/>
      <c r="L1007" s="432"/>
      <c r="M1007" s="361"/>
      <c r="N1007" s="364"/>
      <c r="O1007"/>
    </row>
    <row r="1008" spans="2:15" ht="35.1" customHeight="1" x14ac:dyDescent="0.25">
      <c r="B1008" s="464"/>
      <c r="C1008" s="465"/>
      <c r="D1008" s="436"/>
      <c r="E1008" s="461" t="e">
        <f>VLOOKUP(D1008,PAÍSES!$A$2:$C$200,3,FALSE)</f>
        <v>#N/A</v>
      </c>
      <c r="F1008" s="432"/>
      <c r="G1008" s="364"/>
      <c r="H1008" s="443"/>
      <c r="I1008" s="361"/>
      <c r="J1008" s="361"/>
      <c r="K1008" s="364"/>
      <c r="L1008" s="432"/>
      <c r="M1008" s="361"/>
      <c r="N1008" s="364"/>
      <c r="O1008"/>
    </row>
    <row r="1009" spans="2:15" ht="35.1" customHeight="1" x14ac:dyDescent="0.25">
      <c r="B1009" s="464"/>
      <c r="C1009" s="465"/>
      <c r="D1009" s="436"/>
      <c r="E1009" s="461" t="e">
        <f>VLOOKUP(D1009,PAÍSES!$A$2:$C$200,3,FALSE)</f>
        <v>#N/A</v>
      </c>
      <c r="F1009" s="432"/>
      <c r="G1009" s="364"/>
      <c r="H1009" s="443"/>
      <c r="I1009" s="361"/>
      <c r="J1009" s="361"/>
      <c r="K1009" s="364"/>
      <c r="L1009" s="432"/>
      <c r="M1009" s="361"/>
      <c r="N1009" s="364"/>
      <c r="O1009"/>
    </row>
    <row r="1010" spans="2:15" ht="35.1" customHeight="1" x14ac:dyDescent="0.25">
      <c r="B1010" s="464"/>
      <c r="C1010" s="465"/>
      <c r="D1010" s="436"/>
      <c r="E1010" s="461" t="e">
        <f>VLOOKUP(D1010,PAÍSES!$A$2:$C$200,3,FALSE)</f>
        <v>#N/A</v>
      </c>
      <c r="F1010" s="432"/>
      <c r="G1010" s="364"/>
      <c r="H1010" s="443"/>
      <c r="I1010" s="361"/>
      <c r="J1010" s="361"/>
      <c r="K1010" s="364"/>
      <c r="L1010" s="432"/>
      <c r="M1010" s="361"/>
      <c r="N1010" s="364"/>
      <c r="O1010"/>
    </row>
    <row r="1011" spans="2:15" ht="35.1" customHeight="1" x14ac:dyDescent="0.25">
      <c r="B1011" s="464"/>
      <c r="C1011" s="465"/>
      <c r="D1011" s="436"/>
      <c r="E1011" s="461" t="e">
        <f>VLOOKUP(D1011,PAÍSES!$A$2:$C$200,3,FALSE)</f>
        <v>#N/A</v>
      </c>
      <c r="F1011" s="432"/>
      <c r="G1011" s="364"/>
      <c r="H1011" s="443"/>
      <c r="I1011" s="361"/>
      <c r="J1011" s="361"/>
      <c r="K1011" s="364"/>
      <c r="L1011" s="432"/>
      <c r="M1011" s="361"/>
      <c r="N1011" s="364"/>
      <c r="O1011"/>
    </row>
    <row r="1012" spans="2:15" ht="35.1" customHeight="1" x14ac:dyDescent="0.25">
      <c r="B1012" s="464"/>
      <c r="C1012" s="465"/>
      <c r="D1012" s="436"/>
      <c r="E1012" s="461" t="e">
        <f>VLOOKUP(D1012,PAÍSES!$A$2:$C$200,3,FALSE)</f>
        <v>#N/A</v>
      </c>
      <c r="F1012" s="432"/>
      <c r="G1012" s="364"/>
      <c r="H1012" s="443"/>
      <c r="I1012" s="361"/>
      <c r="J1012" s="361"/>
      <c r="K1012" s="364"/>
      <c r="L1012" s="432"/>
      <c r="M1012" s="361"/>
      <c r="N1012" s="364"/>
      <c r="O1012"/>
    </row>
    <row r="1013" spans="2:15" ht="35.1" customHeight="1" x14ac:dyDescent="0.25">
      <c r="B1013" s="464"/>
      <c r="C1013" s="465"/>
      <c r="D1013" s="436"/>
      <c r="E1013" s="461" t="e">
        <f>VLOOKUP(D1013,PAÍSES!$A$2:$C$200,3,FALSE)</f>
        <v>#N/A</v>
      </c>
      <c r="F1013" s="432"/>
      <c r="G1013" s="364"/>
      <c r="H1013" s="443"/>
      <c r="I1013" s="361"/>
      <c r="J1013" s="361"/>
      <c r="K1013" s="364"/>
      <c r="L1013" s="432"/>
      <c r="M1013" s="361"/>
      <c r="N1013" s="364"/>
      <c r="O1013"/>
    </row>
    <row r="1014" spans="2:15" ht="35.1" customHeight="1" x14ac:dyDescent="0.25">
      <c r="B1014" s="464"/>
      <c r="C1014" s="465"/>
      <c r="D1014" s="436"/>
      <c r="E1014" s="461" t="e">
        <f>VLOOKUP(D1014,PAÍSES!$A$2:$C$200,3,FALSE)</f>
        <v>#N/A</v>
      </c>
      <c r="F1014" s="432"/>
      <c r="G1014" s="364"/>
      <c r="H1014" s="443"/>
      <c r="I1014" s="361"/>
      <c r="J1014" s="361"/>
      <c r="K1014" s="364"/>
      <c r="L1014" s="432"/>
      <c r="M1014" s="361"/>
      <c r="N1014" s="364"/>
      <c r="O1014"/>
    </row>
    <row r="1015" spans="2:15" ht="35.1" customHeight="1" x14ac:dyDescent="0.25">
      <c r="B1015" s="464"/>
      <c r="C1015" s="465"/>
      <c r="D1015" s="436"/>
      <c r="E1015" s="461" t="e">
        <f>VLOOKUP(D1015,PAÍSES!$A$2:$C$200,3,FALSE)</f>
        <v>#N/A</v>
      </c>
      <c r="F1015" s="432"/>
      <c r="G1015" s="364"/>
      <c r="H1015" s="443"/>
      <c r="I1015" s="361"/>
      <c r="J1015" s="361"/>
      <c r="K1015" s="364"/>
      <c r="L1015" s="432"/>
      <c r="M1015" s="361"/>
      <c r="N1015" s="364"/>
      <c r="O1015"/>
    </row>
    <row r="1016" spans="2:15" ht="35.1" customHeight="1" x14ac:dyDescent="0.25">
      <c r="B1016" s="464"/>
      <c r="C1016" s="465"/>
      <c r="D1016" s="436"/>
      <c r="E1016" s="461" t="e">
        <f>VLOOKUP(D1016,PAÍSES!$A$2:$C$200,3,FALSE)</f>
        <v>#N/A</v>
      </c>
      <c r="F1016" s="432"/>
      <c r="G1016" s="364"/>
      <c r="H1016" s="443"/>
      <c r="I1016" s="361"/>
      <c r="J1016" s="361"/>
      <c r="K1016" s="364"/>
      <c r="L1016" s="432"/>
      <c r="M1016" s="361"/>
      <c r="N1016" s="364"/>
      <c r="O1016"/>
    </row>
    <row r="1017" spans="2:15" ht="35.1" customHeight="1" x14ac:dyDescent="0.25">
      <c r="B1017" s="464"/>
      <c r="C1017" s="465"/>
      <c r="D1017" s="436"/>
      <c r="E1017" s="461" t="e">
        <f>VLOOKUP(D1017,PAÍSES!$A$2:$C$200,3,FALSE)</f>
        <v>#N/A</v>
      </c>
      <c r="F1017" s="432"/>
      <c r="G1017" s="364"/>
      <c r="H1017" s="443"/>
      <c r="I1017" s="361"/>
      <c r="J1017" s="361"/>
      <c r="K1017" s="364"/>
      <c r="L1017" s="432"/>
      <c r="M1017" s="361"/>
      <c r="N1017" s="364"/>
      <c r="O1017"/>
    </row>
    <row r="1018" spans="2:15" ht="35.1" customHeight="1" x14ac:dyDescent="0.25">
      <c r="B1018" s="464"/>
      <c r="C1018" s="465"/>
      <c r="D1018" s="436"/>
      <c r="E1018" s="461" t="e">
        <f>VLOOKUP(D1018,PAÍSES!$A$2:$C$200,3,FALSE)</f>
        <v>#N/A</v>
      </c>
      <c r="F1018" s="432"/>
      <c r="G1018" s="364"/>
      <c r="H1018" s="443"/>
      <c r="I1018" s="361"/>
      <c r="J1018" s="361"/>
      <c r="K1018" s="364"/>
      <c r="L1018" s="432"/>
      <c r="M1018" s="361"/>
      <c r="N1018" s="364"/>
      <c r="O1018"/>
    </row>
    <row r="1019" spans="2:15" ht="35.1" customHeight="1" x14ac:dyDescent="0.25">
      <c r="B1019" s="464"/>
      <c r="C1019" s="465"/>
      <c r="D1019" s="436"/>
      <c r="E1019" s="461" t="e">
        <f>VLOOKUP(D1019,PAÍSES!$A$2:$C$200,3,FALSE)</f>
        <v>#N/A</v>
      </c>
      <c r="F1019" s="432"/>
      <c r="G1019" s="364"/>
      <c r="H1019" s="443"/>
      <c r="I1019" s="361"/>
      <c r="J1019" s="361"/>
      <c r="K1019" s="364"/>
      <c r="L1019" s="432"/>
      <c r="M1019" s="361"/>
      <c r="N1019" s="364"/>
      <c r="O1019"/>
    </row>
    <row r="1020" spans="2:15" ht="35.1" customHeight="1" x14ac:dyDescent="0.25">
      <c r="B1020" s="464"/>
      <c r="C1020" s="465"/>
      <c r="D1020" s="436"/>
      <c r="E1020" s="461" t="e">
        <f>VLOOKUP(D1020,PAÍSES!$A$2:$C$200,3,FALSE)</f>
        <v>#N/A</v>
      </c>
      <c r="F1020" s="432"/>
      <c r="G1020" s="364"/>
      <c r="H1020" s="443"/>
      <c r="I1020" s="361"/>
      <c r="J1020" s="361"/>
      <c r="K1020" s="364"/>
      <c r="L1020" s="432"/>
      <c r="M1020" s="361"/>
      <c r="N1020" s="364"/>
      <c r="O1020"/>
    </row>
    <row r="1021" spans="2:15" ht="35.1" customHeight="1" x14ac:dyDescent="0.25">
      <c r="B1021" s="464"/>
      <c r="C1021" s="465"/>
      <c r="D1021" s="436"/>
      <c r="E1021" s="461" t="e">
        <f>VLOOKUP(D1021,PAÍSES!$A$2:$C$200,3,FALSE)</f>
        <v>#N/A</v>
      </c>
      <c r="F1021" s="432"/>
      <c r="G1021" s="364"/>
      <c r="H1021" s="443"/>
      <c r="I1021" s="361"/>
      <c r="J1021" s="361"/>
      <c r="K1021" s="364"/>
      <c r="L1021" s="432"/>
      <c r="M1021" s="361"/>
      <c r="N1021" s="364"/>
      <c r="O1021"/>
    </row>
    <row r="1022" spans="2:15" ht="35.1" customHeight="1" x14ac:dyDescent="0.25">
      <c r="B1022" s="464"/>
      <c r="C1022" s="465"/>
      <c r="D1022" s="436"/>
      <c r="E1022" s="461" t="e">
        <f>VLOOKUP(D1022,PAÍSES!$A$2:$C$200,3,FALSE)</f>
        <v>#N/A</v>
      </c>
      <c r="F1022" s="432"/>
      <c r="G1022" s="364"/>
      <c r="H1022" s="443"/>
      <c r="I1022" s="361"/>
      <c r="J1022" s="361"/>
      <c r="K1022" s="364"/>
      <c r="L1022" s="432"/>
      <c r="M1022" s="361"/>
      <c r="N1022" s="364"/>
      <c r="O1022"/>
    </row>
    <row r="1023" spans="2:15" ht="35.1" customHeight="1" x14ac:dyDescent="0.25">
      <c r="B1023" s="464"/>
      <c r="C1023" s="465"/>
      <c r="D1023" s="436"/>
      <c r="E1023" s="461" t="e">
        <f>VLOOKUP(D1023,PAÍSES!$A$2:$C$200,3,FALSE)</f>
        <v>#N/A</v>
      </c>
      <c r="F1023" s="432"/>
      <c r="G1023" s="364"/>
      <c r="H1023" s="443"/>
      <c r="I1023" s="361"/>
      <c r="J1023" s="361"/>
      <c r="K1023" s="364"/>
      <c r="L1023" s="432"/>
      <c r="M1023" s="361"/>
      <c r="N1023" s="364"/>
      <c r="O1023"/>
    </row>
    <row r="1024" spans="2:15" ht="35.1" customHeight="1" x14ac:dyDescent="0.25">
      <c r="B1024" s="464"/>
      <c r="C1024" s="465"/>
      <c r="D1024" s="436"/>
      <c r="E1024" s="461" t="e">
        <f>VLOOKUP(D1024,PAÍSES!$A$2:$C$200,3,FALSE)</f>
        <v>#N/A</v>
      </c>
      <c r="F1024" s="432"/>
      <c r="G1024" s="364"/>
      <c r="H1024" s="443"/>
      <c r="I1024" s="361"/>
      <c r="J1024" s="361"/>
      <c r="K1024" s="364"/>
      <c r="L1024" s="432"/>
      <c r="M1024" s="361"/>
      <c r="N1024" s="364"/>
      <c r="O1024"/>
    </row>
    <row r="1025" spans="2:15" ht="35.1" customHeight="1" x14ac:dyDescent="0.25">
      <c r="B1025" s="464"/>
      <c r="C1025" s="465"/>
      <c r="D1025" s="436"/>
      <c r="E1025" s="461" t="e">
        <f>VLOOKUP(D1025,PAÍSES!$A$2:$C$200,3,FALSE)</f>
        <v>#N/A</v>
      </c>
      <c r="F1025" s="432"/>
      <c r="G1025" s="364"/>
      <c r="H1025" s="443"/>
      <c r="I1025" s="361"/>
      <c r="J1025" s="361"/>
      <c r="K1025" s="364"/>
      <c r="L1025" s="432"/>
      <c r="M1025" s="361"/>
      <c r="N1025" s="364"/>
      <c r="O1025"/>
    </row>
    <row r="1026" spans="2:15" ht="35.1" customHeight="1" x14ac:dyDescent="0.25">
      <c r="B1026" s="464"/>
      <c r="C1026" s="465"/>
      <c r="D1026" s="436"/>
      <c r="E1026" s="461" t="e">
        <f>VLOOKUP(D1026,PAÍSES!$A$2:$C$200,3,FALSE)</f>
        <v>#N/A</v>
      </c>
      <c r="F1026" s="432"/>
      <c r="G1026" s="364"/>
      <c r="H1026" s="443"/>
      <c r="I1026" s="361"/>
      <c r="J1026" s="361"/>
      <c r="K1026" s="364"/>
      <c r="L1026" s="432"/>
      <c r="M1026" s="361"/>
      <c r="N1026" s="364"/>
      <c r="O1026"/>
    </row>
    <row r="1027" spans="2:15" ht="35.1" customHeight="1" x14ac:dyDescent="0.25">
      <c r="B1027" s="464"/>
      <c r="C1027" s="465"/>
      <c r="D1027" s="436"/>
      <c r="E1027" s="461" t="e">
        <f>VLOOKUP(D1027,PAÍSES!$A$2:$C$200,3,FALSE)</f>
        <v>#N/A</v>
      </c>
      <c r="F1027" s="432"/>
      <c r="G1027" s="364"/>
      <c r="H1027" s="443"/>
      <c r="I1027" s="361"/>
      <c r="J1027" s="361"/>
      <c r="K1027" s="364"/>
      <c r="L1027" s="432"/>
      <c r="M1027" s="361"/>
      <c r="N1027" s="364"/>
      <c r="O1027"/>
    </row>
    <row r="1028" spans="2:15" ht="35.1" customHeight="1" x14ac:dyDescent="0.25">
      <c r="B1028" s="464"/>
      <c r="C1028" s="465"/>
      <c r="D1028" s="436"/>
      <c r="E1028" s="461" t="e">
        <f>VLOOKUP(D1028,PAÍSES!$A$2:$C$200,3,FALSE)</f>
        <v>#N/A</v>
      </c>
      <c r="F1028" s="432"/>
      <c r="G1028" s="364"/>
      <c r="H1028" s="443"/>
      <c r="I1028" s="361"/>
      <c r="J1028" s="361"/>
      <c r="K1028" s="364"/>
      <c r="L1028" s="432"/>
      <c r="M1028" s="361"/>
      <c r="N1028" s="364"/>
      <c r="O1028"/>
    </row>
    <row r="1029" spans="2:15" ht="35.1" customHeight="1" x14ac:dyDescent="0.25">
      <c r="B1029" s="464"/>
      <c r="C1029" s="465"/>
      <c r="D1029" s="436"/>
      <c r="E1029" s="461" t="e">
        <f>VLOOKUP(D1029,PAÍSES!$A$2:$C$200,3,FALSE)</f>
        <v>#N/A</v>
      </c>
      <c r="F1029" s="432"/>
      <c r="G1029" s="364"/>
      <c r="H1029" s="443"/>
      <c r="I1029" s="361"/>
      <c r="J1029" s="361"/>
      <c r="K1029" s="364"/>
      <c r="L1029" s="432"/>
      <c r="M1029" s="361"/>
      <c r="N1029" s="364"/>
      <c r="O1029"/>
    </row>
    <row r="1030" spans="2:15" ht="35.1" customHeight="1" x14ac:dyDescent="0.25">
      <c r="B1030" s="464"/>
      <c r="C1030" s="465"/>
      <c r="D1030" s="436"/>
      <c r="E1030" s="461" t="e">
        <f>VLOOKUP(D1030,PAÍSES!$A$2:$C$200,3,FALSE)</f>
        <v>#N/A</v>
      </c>
      <c r="F1030" s="432"/>
      <c r="G1030" s="364"/>
      <c r="H1030" s="443"/>
      <c r="I1030" s="361"/>
      <c r="J1030" s="361"/>
      <c r="K1030" s="364"/>
      <c r="L1030" s="432"/>
      <c r="M1030" s="361"/>
      <c r="N1030" s="364"/>
      <c r="O1030"/>
    </row>
    <row r="1031" spans="2:15" ht="35.1" customHeight="1" x14ac:dyDescent="0.25">
      <c r="B1031" s="464"/>
      <c r="C1031" s="465"/>
      <c r="D1031" s="436"/>
      <c r="E1031" s="461" t="e">
        <f>VLOOKUP(D1031,PAÍSES!$A$2:$C$200,3,FALSE)</f>
        <v>#N/A</v>
      </c>
      <c r="F1031" s="432"/>
      <c r="G1031" s="364"/>
      <c r="H1031" s="443"/>
      <c r="I1031" s="361"/>
      <c r="J1031" s="361"/>
      <c r="K1031" s="364"/>
      <c r="L1031" s="432"/>
      <c r="M1031" s="361"/>
      <c r="N1031" s="364"/>
      <c r="O1031"/>
    </row>
    <row r="1032" spans="2:15" ht="35.1" customHeight="1" x14ac:dyDescent="0.25">
      <c r="B1032" s="464"/>
      <c r="C1032" s="465"/>
      <c r="D1032" s="436"/>
      <c r="E1032" s="461" t="e">
        <f>VLOOKUP(D1032,PAÍSES!$A$2:$C$200,3,FALSE)</f>
        <v>#N/A</v>
      </c>
      <c r="F1032" s="432"/>
      <c r="G1032" s="364"/>
      <c r="H1032" s="443"/>
      <c r="I1032" s="361"/>
      <c r="J1032" s="361"/>
      <c r="K1032" s="364"/>
      <c r="L1032" s="432"/>
      <c r="M1032" s="361"/>
      <c r="N1032" s="364"/>
      <c r="O1032"/>
    </row>
    <row r="1033" spans="2:15" ht="35.1" customHeight="1" x14ac:dyDescent="0.25">
      <c r="B1033" s="464"/>
      <c r="C1033" s="465"/>
      <c r="D1033" s="436"/>
      <c r="E1033" s="461" t="e">
        <f>VLOOKUP(D1033,PAÍSES!$A$2:$C$200,3,FALSE)</f>
        <v>#N/A</v>
      </c>
      <c r="F1033" s="432"/>
      <c r="G1033" s="364"/>
      <c r="H1033" s="443"/>
      <c r="I1033" s="361"/>
      <c r="J1033" s="361"/>
      <c r="K1033" s="364"/>
      <c r="L1033" s="432"/>
      <c r="M1033" s="361"/>
      <c r="N1033" s="364"/>
      <c r="O1033"/>
    </row>
    <row r="1034" spans="2:15" ht="35.1" customHeight="1" x14ac:dyDescent="0.25">
      <c r="B1034" s="464"/>
      <c r="C1034" s="465"/>
      <c r="D1034" s="436"/>
      <c r="E1034" s="461" t="e">
        <f>VLOOKUP(D1034,PAÍSES!$A$2:$C$200,3,FALSE)</f>
        <v>#N/A</v>
      </c>
      <c r="F1034" s="432"/>
      <c r="G1034" s="364"/>
      <c r="H1034" s="443"/>
      <c r="I1034" s="361"/>
      <c r="J1034" s="361"/>
      <c r="K1034" s="364"/>
      <c r="L1034" s="432"/>
      <c r="M1034" s="361"/>
      <c r="N1034" s="364"/>
      <c r="O1034"/>
    </row>
    <row r="1035" spans="2:15" ht="35.1" customHeight="1" x14ac:dyDescent="0.25">
      <c r="B1035" s="464"/>
      <c r="C1035" s="465"/>
      <c r="D1035" s="436"/>
      <c r="E1035" s="461" t="e">
        <f>VLOOKUP(D1035,PAÍSES!$A$2:$C$200,3,FALSE)</f>
        <v>#N/A</v>
      </c>
      <c r="F1035" s="432"/>
      <c r="G1035" s="364"/>
      <c r="H1035" s="443"/>
      <c r="I1035" s="361"/>
      <c r="J1035" s="361"/>
      <c r="K1035" s="364"/>
      <c r="L1035" s="432"/>
      <c r="M1035" s="361"/>
      <c r="N1035" s="364"/>
      <c r="O1035"/>
    </row>
    <row r="1036" spans="2:15" ht="35.1" customHeight="1" x14ac:dyDescent="0.25">
      <c r="B1036" s="464"/>
      <c r="C1036" s="465"/>
      <c r="D1036" s="436"/>
      <c r="E1036" s="461" t="e">
        <f>VLOOKUP(D1036,PAÍSES!$A$2:$C$200,3,FALSE)</f>
        <v>#N/A</v>
      </c>
      <c r="F1036" s="432"/>
      <c r="G1036" s="364"/>
      <c r="H1036" s="443"/>
      <c r="I1036" s="361"/>
      <c r="J1036" s="361"/>
      <c r="K1036" s="364"/>
      <c r="L1036" s="432"/>
      <c r="M1036" s="361"/>
      <c r="N1036" s="364"/>
      <c r="O1036"/>
    </row>
    <row r="1037" spans="2:15" ht="35.1" customHeight="1" x14ac:dyDescent="0.25">
      <c r="B1037" s="464"/>
      <c r="C1037" s="465"/>
      <c r="D1037" s="436"/>
      <c r="E1037" s="461" t="e">
        <f>VLOOKUP(D1037,PAÍSES!$A$2:$C$200,3,FALSE)</f>
        <v>#N/A</v>
      </c>
      <c r="F1037" s="432"/>
      <c r="G1037" s="364"/>
      <c r="H1037" s="443"/>
      <c r="I1037" s="361"/>
      <c r="J1037" s="361"/>
      <c r="K1037" s="364"/>
      <c r="L1037" s="432"/>
      <c r="M1037" s="361"/>
      <c r="N1037" s="364"/>
      <c r="O1037"/>
    </row>
    <row r="1038" spans="2:15" ht="35.1" customHeight="1" x14ac:dyDescent="0.25">
      <c r="B1038" s="464"/>
      <c r="C1038" s="465"/>
      <c r="D1038" s="436"/>
      <c r="E1038" s="461" t="e">
        <f>VLOOKUP(D1038,PAÍSES!$A$2:$C$200,3,FALSE)</f>
        <v>#N/A</v>
      </c>
      <c r="F1038" s="432"/>
      <c r="G1038" s="364"/>
      <c r="H1038" s="443"/>
      <c r="I1038" s="361"/>
      <c r="J1038" s="361"/>
      <c r="K1038" s="364"/>
      <c r="L1038" s="432"/>
      <c r="M1038" s="361"/>
      <c r="N1038" s="364"/>
      <c r="O1038"/>
    </row>
    <row r="1039" spans="2:15" ht="35.1" customHeight="1" x14ac:dyDescent="0.25">
      <c r="B1039" s="464"/>
      <c r="C1039" s="465"/>
      <c r="D1039" s="436"/>
      <c r="E1039" s="461" t="e">
        <f>VLOOKUP(D1039,PAÍSES!$A$2:$C$200,3,FALSE)</f>
        <v>#N/A</v>
      </c>
      <c r="F1039" s="432"/>
      <c r="G1039" s="364"/>
      <c r="H1039" s="443"/>
      <c r="I1039" s="361"/>
      <c r="J1039" s="361"/>
      <c r="K1039" s="364"/>
      <c r="L1039" s="432"/>
      <c r="M1039" s="361"/>
      <c r="N1039" s="364"/>
      <c r="O1039"/>
    </row>
    <row r="1040" spans="2:15" ht="35.1" customHeight="1" x14ac:dyDescent="0.25">
      <c r="B1040" s="464"/>
      <c r="C1040" s="465"/>
      <c r="D1040" s="436"/>
      <c r="E1040" s="461" t="e">
        <f>VLOOKUP(D1040,PAÍSES!$A$2:$C$200,3,FALSE)</f>
        <v>#N/A</v>
      </c>
      <c r="F1040" s="432"/>
      <c r="G1040" s="364"/>
      <c r="H1040" s="443"/>
      <c r="I1040" s="361"/>
      <c r="J1040" s="361"/>
      <c r="K1040" s="364"/>
      <c r="L1040" s="432"/>
      <c r="M1040" s="361"/>
      <c r="N1040" s="364"/>
      <c r="O1040"/>
    </row>
    <row r="1041" spans="2:15" ht="35.1" customHeight="1" x14ac:dyDescent="0.25">
      <c r="B1041" s="464"/>
      <c r="C1041" s="465"/>
      <c r="D1041" s="436"/>
      <c r="E1041" s="461" t="e">
        <f>VLOOKUP(D1041,PAÍSES!$A$2:$C$200,3,FALSE)</f>
        <v>#N/A</v>
      </c>
      <c r="F1041" s="432"/>
      <c r="G1041" s="364"/>
      <c r="H1041" s="443"/>
      <c r="I1041" s="361"/>
      <c r="J1041" s="361"/>
      <c r="K1041" s="364"/>
      <c r="L1041" s="432"/>
      <c r="M1041" s="361"/>
      <c r="N1041" s="364"/>
      <c r="O1041"/>
    </row>
    <row r="1042" spans="2:15" ht="35.1" customHeight="1" x14ac:dyDescent="0.25">
      <c r="B1042" s="464"/>
      <c r="C1042" s="465"/>
      <c r="D1042" s="436"/>
      <c r="E1042" s="461" t="e">
        <f>VLOOKUP(D1042,PAÍSES!$A$2:$C$200,3,FALSE)</f>
        <v>#N/A</v>
      </c>
      <c r="F1042" s="432"/>
      <c r="G1042" s="364"/>
      <c r="H1042" s="443"/>
      <c r="I1042" s="361"/>
      <c r="J1042" s="361"/>
      <c r="K1042" s="364"/>
      <c r="L1042" s="432"/>
      <c r="M1042" s="361"/>
      <c r="N1042" s="364"/>
      <c r="O1042"/>
    </row>
    <row r="1043" spans="2:15" ht="35.1" customHeight="1" x14ac:dyDescent="0.25">
      <c r="B1043" s="464"/>
      <c r="C1043" s="465"/>
      <c r="D1043" s="436"/>
      <c r="E1043" s="461" t="e">
        <f>VLOOKUP(D1043,PAÍSES!$A$2:$C$200,3,FALSE)</f>
        <v>#N/A</v>
      </c>
      <c r="F1043" s="432"/>
      <c r="G1043" s="364"/>
      <c r="H1043" s="443"/>
      <c r="I1043" s="361"/>
      <c r="J1043" s="361"/>
      <c r="K1043" s="364"/>
      <c r="L1043" s="432"/>
      <c r="M1043" s="361"/>
      <c r="N1043" s="364"/>
      <c r="O1043"/>
    </row>
    <row r="1044" spans="2:15" ht="35.1" customHeight="1" x14ac:dyDescent="0.25">
      <c r="B1044" s="464"/>
      <c r="C1044" s="465"/>
      <c r="D1044" s="436"/>
      <c r="E1044" s="461" t="e">
        <f>VLOOKUP(D1044,PAÍSES!$A$2:$C$200,3,FALSE)</f>
        <v>#N/A</v>
      </c>
      <c r="F1044" s="432"/>
      <c r="G1044" s="364"/>
      <c r="H1044" s="443"/>
      <c r="I1044" s="361"/>
      <c r="J1044" s="361"/>
      <c r="K1044" s="364"/>
      <c r="L1044" s="432"/>
      <c r="M1044" s="361"/>
      <c r="N1044" s="364"/>
      <c r="O1044"/>
    </row>
    <row r="1045" spans="2:15" ht="35.1" customHeight="1" x14ac:dyDescent="0.25">
      <c r="B1045" s="464"/>
      <c r="C1045" s="465"/>
      <c r="D1045" s="436"/>
      <c r="E1045" s="461" t="e">
        <f>VLOOKUP(D1045,PAÍSES!$A$2:$C$200,3,FALSE)</f>
        <v>#N/A</v>
      </c>
      <c r="F1045" s="432"/>
      <c r="G1045" s="364"/>
      <c r="H1045" s="443"/>
      <c r="I1045" s="361"/>
      <c r="J1045" s="361"/>
      <c r="K1045" s="364"/>
      <c r="L1045" s="432"/>
      <c r="M1045" s="361"/>
      <c r="N1045" s="364"/>
      <c r="O1045"/>
    </row>
    <row r="1046" spans="2:15" ht="35.1" customHeight="1" x14ac:dyDescent="0.25">
      <c r="B1046" s="464"/>
      <c r="C1046" s="465"/>
      <c r="D1046" s="436"/>
      <c r="E1046" s="461" t="e">
        <f>VLOOKUP(D1046,PAÍSES!$A$2:$C$200,3,FALSE)</f>
        <v>#N/A</v>
      </c>
      <c r="F1046" s="432"/>
      <c r="G1046" s="364"/>
      <c r="H1046" s="443"/>
      <c r="I1046" s="361"/>
      <c r="J1046" s="361"/>
      <c r="K1046" s="364"/>
      <c r="L1046" s="432"/>
      <c r="M1046" s="361"/>
      <c r="N1046" s="364"/>
      <c r="O1046"/>
    </row>
    <row r="1047" spans="2:15" ht="35.1" customHeight="1" x14ac:dyDescent="0.25">
      <c r="B1047" s="464"/>
      <c r="C1047" s="465"/>
      <c r="D1047" s="436"/>
      <c r="E1047" s="461" t="e">
        <f>VLOOKUP(D1047,PAÍSES!$A$2:$C$200,3,FALSE)</f>
        <v>#N/A</v>
      </c>
      <c r="F1047" s="432"/>
      <c r="G1047" s="364"/>
      <c r="H1047" s="443"/>
      <c r="I1047" s="361"/>
      <c r="J1047" s="361"/>
      <c r="K1047" s="364"/>
      <c r="L1047" s="432"/>
      <c r="M1047" s="361"/>
      <c r="N1047" s="364"/>
      <c r="O1047"/>
    </row>
    <row r="1048" spans="2:15" ht="35.1" customHeight="1" x14ac:dyDescent="0.25">
      <c r="B1048" s="464"/>
      <c r="C1048" s="465"/>
      <c r="D1048" s="436"/>
      <c r="E1048" s="461" t="e">
        <f>VLOOKUP(D1048,PAÍSES!$A$2:$C$200,3,FALSE)</f>
        <v>#N/A</v>
      </c>
      <c r="F1048" s="432"/>
      <c r="G1048" s="364"/>
      <c r="H1048" s="443"/>
      <c r="I1048" s="361"/>
      <c r="J1048" s="361"/>
      <c r="K1048" s="364"/>
      <c r="L1048" s="432"/>
      <c r="M1048" s="361"/>
      <c r="N1048" s="364"/>
      <c r="O1048"/>
    </row>
    <row r="1049" spans="2:15" ht="35.1" customHeight="1" x14ac:dyDescent="0.25">
      <c r="B1049" s="464"/>
      <c r="C1049" s="465"/>
      <c r="D1049" s="436"/>
      <c r="E1049" s="461" t="e">
        <f>VLOOKUP(D1049,PAÍSES!$A$2:$C$200,3,FALSE)</f>
        <v>#N/A</v>
      </c>
      <c r="F1049" s="432"/>
      <c r="G1049" s="364"/>
      <c r="H1049" s="443"/>
      <c r="I1049" s="361"/>
      <c r="J1049" s="361"/>
      <c r="K1049" s="364"/>
      <c r="L1049" s="432"/>
      <c r="M1049" s="361"/>
      <c r="N1049" s="364"/>
      <c r="O1049"/>
    </row>
    <row r="1050" spans="2:15" ht="35.1" customHeight="1" x14ac:dyDescent="0.25">
      <c r="B1050" s="464"/>
      <c r="C1050" s="465"/>
      <c r="D1050" s="436"/>
      <c r="E1050" s="461" t="e">
        <f>VLOOKUP(D1050,PAÍSES!$A$2:$C$200,3,FALSE)</f>
        <v>#N/A</v>
      </c>
      <c r="F1050" s="432"/>
      <c r="G1050" s="364"/>
      <c r="H1050" s="443"/>
      <c r="I1050" s="361"/>
      <c r="J1050" s="361"/>
      <c r="K1050" s="364"/>
      <c r="L1050" s="432"/>
      <c r="M1050" s="361"/>
      <c r="N1050" s="364"/>
      <c r="O1050"/>
    </row>
    <row r="1051" spans="2:15" ht="35.1" customHeight="1" x14ac:dyDescent="0.25">
      <c r="B1051" s="464"/>
      <c r="C1051" s="465"/>
      <c r="D1051" s="436"/>
      <c r="E1051" s="461" t="e">
        <f>VLOOKUP(D1051,PAÍSES!$A$2:$C$200,3,FALSE)</f>
        <v>#N/A</v>
      </c>
      <c r="F1051" s="432"/>
      <c r="G1051" s="364"/>
      <c r="H1051" s="443"/>
      <c r="I1051" s="361"/>
      <c r="J1051" s="361"/>
      <c r="K1051" s="364"/>
      <c r="L1051" s="432"/>
      <c r="M1051" s="361"/>
      <c r="N1051" s="364"/>
      <c r="O1051"/>
    </row>
    <row r="1052" spans="2:15" ht="35.1" customHeight="1" x14ac:dyDescent="0.25">
      <c r="B1052" s="464"/>
      <c r="C1052" s="465"/>
      <c r="D1052" s="436"/>
      <c r="E1052" s="461" t="e">
        <f>VLOOKUP(D1052,PAÍSES!$A$2:$C$200,3,FALSE)</f>
        <v>#N/A</v>
      </c>
      <c r="F1052" s="432"/>
      <c r="G1052" s="364"/>
      <c r="H1052" s="443"/>
      <c r="I1052" s="361"/>
      <c r="J1052" s="361"/>
      <c r="K1052" s="364"/>
      <c r="L1052" s="432"/>
      <c r="M1052" s="361"/>
      <c r="N1052" s="364"/>
      <c r="O1052"/>
    </row>
    <row r="1053" spans="2:15" ht="35.1" customHeight="1" x14ac:dyDescent="0.25">
      <c r="B1053" s="464"/>
      <c r="C1053" s="465"/>
      <c r="D1053" s="436"/>
      <c r="E1053" s="461" t="e">
        <f>VLOOKUP(D1053,PAÍSES!$A$2:$C$200,3,FALSE)</f>
        <v>#N/A</v>
      </c>
      <c r="F1053" s="432"/>
      <c r="G1053" s="364"/>
      <c r="H1053" s="443"/>
      <c r="I1053" s="361"/>
      <c r="J1053" s="361"/>
      <c r="K1053" s="364"/>
      <c r="L1053" s="432"/>
      <c r="M1053" s="361"/>
      <c r="N1053" s="364"/>
      <c r="O1053"/>
    </row>
    <row r="1054" spans="2:15" ht="35.1" customHeight="1" x14ac:dyDescent="0.25">
      <c r="B1054" s="464"/>
      <c r="C1054" s="465"/>
      <c r="D1054" s="436"/>
      <c r="E1054" s="461" t="e">
        <f>VLOOKUP(D1054,PAÍSES!$A$2:$C$200,3,FALSE)</f>
        <v>#N/A</v>
      </c>
      <c r="F1054" s="432"/>
      <c r="G1054" s="364"/>
      <c r="H1054" s="443"/>
      <c r="I1054" s="361"/>
      <c r="J1054" s="361"/>
      <c r="K1054" s="364"/>
      <c r="L1054" s="432"/>
      <c r="M1054" s="361"/>
      <c r="N1054" s="364"/>
      <c r="O1054"/>
    </row>
    <row r="1055" spans="2:15" ht="35.1" customHeight="1" x14ac:dyDescent="0.25">
      <c r="B1055" s="464"/>
      <c r="C1055" s="465"/>
      <c r="D1055" s="436"/>
      <c r="E1055" s="461" t="e">
        <f>VLOOKUP(D1055,PAÍSES!$A$2:$C$200,3,FALSE)</f>
        <v>#N/A</v>
      </c>
      <c r="F1055" s="432"/>
      <c r="G1055" s="364"/>
      <c r="H1055" s="443"/>
      <c r="I1055" s="361"/>
      <c r="J1055" s="361"/>
      <c r="K1055" s="364"/>
      <c r="L1055" s="432"/>
      <c r="M1055" s="361"/>
      <c r="N1055" s="364"/>
      <c r="O1055"/>
    </row>
    <row r="1056" spans="2:15" ht="35.1" customHeight="1" x14ac:dyDescent="0.25">
      <c r="B1056" s="464"/>
      <c r="C1056" s="465"/>
      <c r="D1056" s="436"/>
      <c r="E1056" s="461" t="e">
        <f>VLOOKUP(D1056,PAÍSES!$A$2:$C$200,3,FALSE)</f>
        <v>#N/A</v>
      </c>
      <c r="F1056" s="432"/>
      <c r="G1056" s="364"/>
      <c r="H1056" s="443"/>
      <c r="I1056" s="361"/>
      <c r="J1056" s="361"/>
      <c r="K1056" s="364"/>
      <c r="L1056" s="432"/>
      <c r="M1056" s="361"/>
      <c r="N1056" s="364"/>
      <c r="O1056"/>
    </row>
    <row r="1057" spans="2:15" ht="35.1" customHeight="1" x14ac:dyDescent="0.25">
      <c r="B1057" s="464"/>
      <c r="C1057" s="465"/>
      <c r="D1057" s="436"/>
      <c r="E1057" s="461" t="e">
        <f>VLOOKUP(D1057,PAÍSES!$A$2:$C$200,3,FALSE)</f>
        <v>#N/A</v>
      </c>
      <c r="F1057" s="432"/>
      <c r="G1057" s="364"/>
      <c r="H1057" s="443"/>
      <c r="I1057" s="361"/>
      <c r="J1057" s="361"/>
      <c r="K1057" s="364"/>
      <c r="L1057" s="432"/>
      <c r="M1057" s="361"/>
      <c r="N1057" s="364"/>
      <c r="O1057"/>
    </row>
    <row r="1058" spans="2:15" ht="35.1" customHeight="1" x14ac:dyDescent="0.25">
      <c r="B1058" s="464"/>
      <c r="C1058" s="465"/>
      <c r="D1058" s="436"/>
      <c r="E1058" s="461" t="e">
        <f>VLOOKUP(D1058,PAÍSES!$A$2:$C$200,3,FALSE)</f>
        <v>#N/A</v>
      </c>
      <c r="F1058" s="432"/>
      <c r="G1058" s="364"/>
      <c r="H1058" s="443"/>
      <c r="I1058" s="361"/>
      <c r="J1058" s="361"/>
      <c r="K1058" s="364"/>
      <c r="L1058" s="432"/>
      <c r="M1058" s="361"/>
      <c r="N1058" s="364"/>
      <c r="O1058"/>
    </row>
    <row r="1059" spans="2:15" ht="35.1" customHeight="1" x14ac:dyDescent="0.25">
      <c r="B1059" s="464"/>
      <c r="C1059" s="465"/>
      <c r="D1059" s="436"/>
      <c r="E1059" s="461" t="e">
        <f>VLOOKUP(D1059,PAÍSES!$A$2:$C$200,3,FALSE)</f>
        <v>#N/A</v>
      </c>
      <c r="F1059" s="432"/>
      <c r="G1059" s="364"/>
      <c r="H1059" s="443"/>
      <c r="I1059" s="361"/>
      <c r="J1059" s="361"/>
      <c r="K1059" s="364"/>
      <c r="L1059" s="432"/>
      <c r="M1059" s="361"/>
      <c r="N1059" s="364"/>
      <c r="O1059"/>
    </row>
    <row r="1060" spans="2:15" ht="35.1" customHeight="1" x14ac:dyDescent="0.25">
      <c r="B1060" s="464"/>
      <c r="C1060" s="465"/>
      <c r="D1060" s="436"/>
      <c r="E1060" s="461" t="e">
        <f>VLOOKUP(D1060,PAÍSES!$A$2:$C$200,3,FALSE)</f>
        <v>#N/A</v>
      </c>
      <c r="F1060" s="432"/>
      <c r="G1060" s="364"/>
      <c r="H1060" s="443"/>
      <c r="I1060" s="361"/>
      <c r="J1060" s="361"/>
      <c r="K1060" s="364"/>
      <c r="L1060" s="432"/>
      <c r="M1060" s="361"/>
      <c r="N1060" s="364"/>
      <c r="O1060"/>
    </row>
    <row r="1061" spans="2:15" ht="35.1" customHeight="1" x14ac:dyDescent="0.25">
      <c r="B1061" s="464"/>
      <c r="C1061" s="465"/>
      <c r="D1061" s="436"/>
      <c r="E1061" s="461" t="e">
        <f>VLOOKUP(D1061,PAÍSES!$A$2:$C$200,3,FALSE)</f>
        <v>#N/A</v>
      </c>
      <c r="F1061" s="432"/>
      <c r="G1061" s="364"/>
      <c r="H1061" s="443"/>
      <c r="I1061" s="361"/>
      <c r="J1061" s="361"/>
      <c r="K1061" s="364"/>
      <c r="L1061" s="432"/>
      <c r="M1061" s="361"/>
      <c r="N1061" s="364"/>
      <c r="O1061"/>
    </row>
    <row r="1062" spans="2:15" ht="35.1" customHeight="1" x14ac:dyDescent="0.25">
      <c r="B1062" s="464"/>
      <c r="C1062" s="465"/>
      <c r="D1062" s="436"/>
      <c r="E1062" s="461" t="e">
        <f>VLOOKUP(D1062,PAÍSES!$A$2:$C$200,3,FALSE)</f>
        <v>#N/A</v>
      </c>
      <c r="F1062" s="432"/>
      <c r="G1062" s="364"/>
      <c r="H1062" s="443"/>
      <c r="I1062" s="361"/>
      <c r="J1062" s="361"/>
      <c r="K1062" s="364"/>
      <c r="L1062" s="432"/>
      <c r="M1062" s="361"/>
      <c r="N1062" s="364"/>
      <c r="O1062"/>
    </row>
    <row r="1063" spans="2:15" ht="35.1" customHeight="1" x14ac:dyDescent="0.25">
      <c r="B1063" s="464"/>
      <c r="C1063" s="465"/>
      <c r="D1063" s="436"/>
      <c r="E1063" s="461" t="e">
        <f>VLOOKUP(D1063,PAÍSES!$A$2:$C$200,3,FALSE)</f>
        <v>#N/A</v>
      </c>
      <c r="F1063" s="432"/>
      <c r="G1063" s="364"/>
      <c r="H1063" s="443"/>
      <c r="I1063" s="361"/>
      <c r="J1063" s="361"/>
      <c r="K1063" s="364"/>
      <c r="L1063" s="432"/>
      <c r="M1063" s="361"/>
      <c r="N1063" s="364"/>
      <c r="O1063"/>
    </row>
    <row r="1064" spans="2:15" ht="35.1" customHeight="1" x14ac:dyDescent="0.25">
      <c r="B1064" s="464"/>
      <c r="C1064" s="465"/>
      <c r="D1064" s="436"/>
      <c r="E1064" s="461" t="e">
        <f>VLOOKUP(D1064,PAÍSES!$A$2:$C$200,3,FALSE)</f>
        <v>#N/A</v>
      </c>
      <c r="F1064" s="432"/>
      <c r="G1064" s="364"/>
      <c r="H1064" s="443"/>
      <c r="I1064" s="361"/>
      <c r="J1064" s="361"/>
      <c r="K1064" s="364"/>
      <c r="L1064" s="432"/>
      <c r="M1064" s="361"/>
      <c r="N1064" s="364"/>
      <c r="O1064"/>
    </row>
    <row r="1065" spans="2:15" ht="35.1" customHeight="1" x14ac:dyDescent="0.25">
      <c r="B1065" s="464"/>
      <c r="C1065" s="465"/>
      <c r="D1065" s="436"/>
      <c r="E1065" s="461" t="e">
        <f>VLOOKUP(D1065,PAÍSES!$A$2:$C$200,3,FALSE)</f>
        <v>#N/A</v>
      </c>
      <c r="F1065" s="432"/>
      <c r="G1065" s="364"/>
      <c r="H1065" s="443"/>
      <c r="I1065" s="361"/>
      <c r="J1065" s="361"/>
      <c r="K1065" s="364"/>
      <c r="L1065" s="432"/>
      <c r="M1065" s="361"/>
      <c r="N1065" s="364"/>
      <c r="O1065"/>
    </row>
    <row r="1066" spans="2:15" ht="35.1" customHeight="1" x14ac:dyDescent="0.25">
      <c r="B1066" s="464"/>
      <c r="C1066" s="465"/>
      <c r="D1066" s="436"/>
      <c r="E1066" s="461" t="e">
        <f>VLOOKUP(D1066,PAÍSES!$A$2:$C$200,3,FALSE)</f>
        <v>#N/A</v>
      </c>
      <c r="F1066" s="432"/>
      <c r="G1066" s="364"/>
      <c r="H1066" s="443"/>
      <c r="I1066" s="361"/>
      <c r="J1066" s="361"/>
      <c r="K1066" s="364"/>
      <c r="L1066" s="432"/>
      <c r="M1066" s="361"/>
      <c r="N1066" s="364"/>
      <c r="O1066"/>
    </row>
    <row r="1067" spans="2:15" ht="35.1" customHeight="1" x14ac:dyDescent="0.25">
      <c r="B1067" s="464"/>
      <c r="C1067" s="465"/>
      <c r="D1067" s="436"/>
      <c r="E1067" s="461" t="e">
        <f>VLOOKUP(D1067,PAÍSES!$A$2:$C$200,3,FALSE)</f>
        <v>#N/A</v>
      </c>
      <c r="F1067" s="432"/>
      <c r="G1067" s="364"/>
      <c r="H1067" s="443"/>
      <c r="I1067" s="361"/>
      <c r="J1067" s="361"/>
      <c r="K1067" s="364"/>
      <c r="L1067" s="432"/>
      <c r="M1067" s="361"/>
      <c r="N1067" s="364"/>
      <c r="O1067"/>
    </row>
    <row r="1068" spans="2:15" ht="35.1" customHeight="1" x14ac:dyDescent="0.25">
      <c r="B1068" s="464"/>
      <c r="C1068" s="465"/>
      <c r="D1068" s="436"/>
      <c r="E1068" s="461" t="e">
        <f>VLOOKUP(D1068,PAÍSES!$A$2:$C$200,3,FALSE)</f>
        <v>#N/A</v>
      </c>
      <c r="F1068" s="432"/>
      <c r="G1068" s="364"/>
      <c r="H1068" s="443"/>
      <c r="I1068" s="361"/>
      <c r="J1068" s="361"/>
      <c r="K1068" s="364"/>
      <c r="L1068" s="432"/>
      <c r="M1068" s="361"/>
      <c r="N1068" s="364"/>
      <c r="O1068"/>
    </row>
    <row r="1069" spans="2:15" ht="35.1" customHeight="1" x14ac:dyDescent="0.25">
      <c r="B1069" s="464"/>
      <c r="C1069" s="465"/>
      <c r="D1069" s="436"/>
      <c r="E1069" s="461" t="e">
        <f>VLOOKUP(D1069,PAÍSES!$A$2:$C$200,3,FALSE)</f>
        <v>#N/A</v>
      </c>
      <c r="F1069" s="432"/>
      <c r="G1069" s="364"/>
      <c r="H1069" s="443"/>
      <c r="I1069" s="361"/>
      <c r="J1069" s="361"/>
      <c r="K1069" s="364"/>
      <c r="L1069" s="432"/>
      <c r="M1069" s="361"/>
      <c r="N1069" s="364"/>
      <c r="O1069"/>
    </row>
    <row r="1070" spans="2:15" ht="35.1" customHeight="1" x14ac:dyDescent="0.25">
      <c r="B1070" s="464"/>
      <c r="C1070" s="465"/>
      <c r="D1070" s="436"/>
      <c r="E1070" s="461" t="e">
        <f>VLOOKUP(D1070,PAÍSES!$A$2:$C$200,3,FALSE)</f>
        <v>#N/A</v>
      </c>
      <c r="F1070" s="432"/>
      <c r="G1070" s="364"/>
      <c r="H1070" s="443"/>
      <c r="I1070" s="361"/>
      <c r="J1070" s="361"/>
      <c r="K1070" s="364"/>
      <c r="L1070" s="432"/>
      <c r="M1070" s="361"/>
      <c r="N1070" s="364"/>
      <c r="O1070"/>
    </row>
    <row r="1071" spans="2:15" ht="35.1" customHeight="1" x14ac:dyDescent="0.25">
      <c r="B1071" s="464"/>
      <c r="C1071" s="465"/>
      <c r="D1071" s="436"/>
      <c r="E1071" s="461" t="e">
        <f>VLOOKUP(D1071,PAÍSES!$A$2:$C$200,3,FALSE)</f>
        <v>#N/A</v>
      </c>
      <c r="F1071" s="432"/>
      <c r="G1071" s="364"/>
      <c r="H1071" s="443"/>
      <c r="I1071" s="361"/>
      <c r="J1071" s="361"/>
      <c r="K1071" s="364"/>
      <c r="L1071" s="432"/>
      <c r="M1071" s="361"/>
      <c r="N1071" s="364"/>
      <c r="O1071"/>
    </row>
    <row r="1072" spans="2:15" ht="35.1" customHeight="1" x14ac:dyDescent="0.25">
      <c r="B1072" s="464"/>
      <c r="C1072" s="465"/>
      <c r="D1072" s="436"/>
      <c r="E1072" s="461" t="e">
        <f>VLOOKUP(D1072,PAÍSES!$A$2:$C$200,3,FALSE)</f>
        <v>#N/A</v>
      </c>
      <c r="F1072" s="432"/>
      <c r="G1072" s="364"/>
      <c r="H1072" s="443"/>
      <c r="I1072" s="361"/>
      <c r="J1072" s="361"/>
      <c r="K1072" s="364"/>
      <c r="L1072" s="432"/>
      <c r="M1072" s="361"/>
      <c r="N1072" s="364"/>
      <c r="O1072"/>
    </row>
    <row r="1073" spans="2:15" ht="35.1" customHeight="1" x14ac:dyDescent="0.25">
      <c r="B1073" s="464"/>
      <c r="C1073" s="465"/>
      <c r="D1073" s="436"/>
      <c r="E1073" s="461" t="e">
        <f>VLOOKUP(D1073,PAÍSES!$A$2:$C$200,3,FALSE)</f>
        <v>#N/A</v>
      </c>
      <c r="F1073" s="432"/>
      <c r="G1073" s="364"/>
      <c r="H1073" s="443"/>
      <c r="I1073" s="361"/>
      <c r="J1073" s="361"/>
      <c r="K1073" s="364"/>
      <c r="L1073" s="432"/>
      <c r="M1073" s="361"/>
      <c r="N1073" s="364"/>
      <c r="O1073"/>
    </row>
    <row r="1074" spans="2:15" ht="35.1" customHeight="1" x14ac:dyDescent="0.25">
      <c r="B1074" s="464"/>
      <c r="C1074" s="465"/>
      <c r="D1074" s="436"/>
      <c r="E1074" s="461" t="e">
        <f>VLOOKUP(D1074,PAÍSES!$A$2:$C$200,3,FALSE)</f>
        <v>#N/A</v>
      </c>
      <c r="F1074" s="432"/>
      <c r="G1074" s="364"/>
      <c r="H1074" s="443"/>
      <c r="I1074" s="361"/>
      <c r="J1074" s="361"/>
      <c r="K1074" s="364"/>
      <c r="L1074" s="432"/>
      <c r="M1074" s="361"/>
      <c r="N1074" s="364"/>
      <c r="O1074"/>
    </row>
    <row r="1075" spans="2:15" ht="35.1" customHeight="1" x14ac:dyDescent="0.25">
      <c r="B1075" s="464"/>
      <c r="C1075" s="465"/>
      <c r="D1075" s="436"/>
      <c r="E1075" s="461" t="e">
        <f>VLOOKUP(D1075,PAÍSES!$A$2:$C$200,3,FALSE)</f>
        <v>#N/A</v>
      </c>
      <c r="F1075" s="432"/>
      <c r="G1075" s="364"/>
      <c r="H1075" s="443"/>
      <c r="I1075" s="361"/>
      <c r="J1075" s="361"/>
      <c r="K1075" s="364"/>
      <c r="L1075" s="432"/>
      <c r="M1075" s="361"/>
      <c r="N1075" s="364"/>
      <c r="O1075"/>
    </row>
    <row r="1076" spans="2:15" ht="35.1" customHeight="1" x14ac:dyDescent="0.25">
      <c r="B1076" s="464"/>
      <c r="C1076" s="465"/>
      <c r="D1076" s="436"/>
      <c r="E1076" s="461" t="e">
        <f>VLOOKUP(D1076,PAÍSES!$A$2:$C$200,3,FALSE)</f>
        <v>#N/A</v>
      </c>
      <c r="F1076" s="432"/>
      <c r="G1076" s="364"/>
      <c r="H1076" s="443"/>
      <c r="I1076" s="361"/>
      <c r="J1076" s="361"/>
      <c r="K1076" s="364"/>
      <c r="L1076" s="432"/>
      <c r="M1076" s="361"/>
      <c r="N1076" s="364"/>
      <c r="O1076"/>
    </row>
    <row r="1077" spans="2:15" ht="35.1" customHeight="1" x14ac:dyDescent="0.25">
      <c r="B1077" s="464"/>
      <c r="C1077" s="465"/>
      <c r="D1077" s="436"/>
      <c r="E1077" s="461" t="e">
        <f>VLOOKUP(D1077,PAÍSES!$A$2:$C$200,3,FALSE)</f>
        <v>#N/A</v>
      </c>
      <c r="F1077" s="432"/>
      <c r="G1077" s="364"/>
      <c r="H1077" s="443"/>
      <c r="I1077" s="361"/>
      <c r="J1077" s="361"/>
      <c r="K1077" s="364"/>
      <c r="L1077" s="432"/>
      <c r="M1077" s="361"/>
      <c r="N1077" s="364"/>
      <c r="O1077"/>
    </row>
    <row r="1078" spans="2:15" ht="35.1" customHeight="1" x14ac:dyDescent="0.25">
      <c r="B1078" s="464"/>
      <c r="C1078" s="465"/>
      <c r="D1078" s="436"/>
      <c r="E1078" s="461" t="e">
        <f>VLOOKUP(D1078,PAÍSES!$A$2:$C$200,3,FALSE)</f>
        <v>#N/A</v>
      </c>
      <c r="F1078" s="432"/>
      <c r="G1078" s="364"/>
      <c r="H1078" s="443"/>
      <c r="I1078" s="361"/>
      <c r="J1078" s="361"/>
      <c r="K1078" s="364"/>
      <c r="L1078" s="432"/>
      <c r="M1078" s="361"/>
      <c r="N1078" s="364"/>
      <c r="O1078"/>
    </row>
    <row r="1079" spans="2:15" ht="35.1" customHeight="1" x14ac:dyDescent="0.25">
      <c r="B1079" s="464"/>
      <c r="C1079" s="465"/>
      <c r="D1079" s="436"/>
      <c r="E1079" s="461" t="e">
        <f>VLOOKUP(D1079,PAÍSES!$A$2:$C$200,3,FALSE)</f>
        <v>#N/A</v>
      </c>
      <c r="F1079" s="432"/>
      <c r="G1079" s="364"/>
      <c r="H1079" s="443"/>
      <c r="I1079" s="361"/>
      <c r="J1079" s="361"/>
      <c r="K1079" s="364"/>
      <c r="L1079" s="432"/>
      <c r="M1079" s="361"/>
      <c r="N1079" s="364"/>
      <c r="O1079"/>
    </row>
    <row r="1080" spans="2:15" ht="35.1" customHeight="1" x14ac:dyDescent="0.25">
      <c r="B1080" s="464"/>
      <c r="C1080" s="465"/>
      <c r="D1080" s="436"/>
      <c r="E1080" s="461" t="e">
        <f>VLOOKUP(D1080,PAÍSES!$A$2:$C$200,3,FALSE)</f>
        <v>#N/A</v>
      </c>
      <c r="F1080" s="432"/>
      <c r="G1080" s="364"/>
      <c r="H1080" s="443"/>
      <c r="I1080" s="361"/>
      <c r="J1080" s="361"/>
      <c r="K1080" s="364"/>
      <c r="L1080" s="432"/>
      <c r="M1080" s="361"/>
      <c r="N1080" s="364"/>
      <c r="O1080"/>
    </row>
    <row r="1081" spans="2:15" ht="35.1" customHeight="1" x14ac:dyDescent="0.25">
      <c r="B1081" s="464"/>
      <c r="C1081" s="465"/>
      <c r="D1081" s="436"/>
      <c r="E1081" s="461" t="e">
        <f>VLOOKUP(D1081,PAÍSES!$A$2:$C$200,3,FALSE)</f>
        <v>#N/A</v>
      </c>
      <c r="F1081" s="432"/>
      <c r="G1081" s="364"/>
      <c r="H1081" s="443"/>
      <c r="I1081" s="361"/>
      <c r="J1081" s="361"/>
      <c r="K1081" s="364"/>
      <c r="L1081" s="432"/>
      <c r="M1081" s="361"/>
      <c r="N1081" s="364"/>
      <c r="O1081"/>
    </row>
    <row r="1082" spans="2:15" ht="35.1" customHeight="1" x14ac:dyDescent="0.25">
      <c r="B1082" s="464"/>
      <c r="C1082" s="465"/>
      <c r="D1082" s="436"/>
      <c r="E1082" s="461" t="e">
        <f>VLOOKUP(D1082,PAÍSES!$A$2:$C$200,3,FALSE)</f>
        <v>#N/A</v>
      </c>
      <c r="F1082" s="432"/>
      <c r="G1082" s="364"/>
      <c r="H1082" s="443"/>
      <c r="I1082" s="361"/>
      <c r="J1082" s="361"/>
      <c r="K1082" s="364"/>
      <c r="L1082" s="432"/>
      <c r="M1082" s="361"/>
      <c r="N1082" s="364"/>
      <c r="O1082"/>
    </row>
    <row r="1083" spans="2:15" ht="35.1" customHeight="1" x14ac:dyDescent="0.25">
      <c r="B1083" s="464"/>
      <c r="C1083" s="465"/>
      <c r="D1083" s="436"/>
      <c r="E1083" s="461" t="e">
        <f>VLOOKUP(D1083,PAÍSES!$A$2:$C$200,3,FALSE)</f>
        <v>#N/A</v>
      </c>
      <c r="F1083" s="432"/>
      <c r="G1083" s="364"/>
      <c r="H1083" s="443"/>
      <c r="I1083" s="361"/>
      <c r="J1083" s="361"/>
      <c r="K1083" s="364"/>
      <c r="L1083" s="432"/>
      <c r="M1083" s="361"/>
      <c r="N1083" s="364"/>
      <c r="O1083"/>
    </row>
    <row r="1084" spans="2:15" ht="35.1" customHeight="1" x14ac:dyDescent="0.25">
      <c r="B1084" s="464"/>
      <c r="C1084" s="465"/>
      <c r="D1084" s="436"/>
      <c r="E1084" s="461" t="e">
        <f>VLOOKUP(D1084,PAÍSES!$A$2:$C$200,3,FALSE)</f>
        <v>#N/A</v>
      </c>
      <c r="F1084" s="432"/>
      <c r="G1084" s="364"/>
      <c r="H1084" s="443"/>
      <c r="I1084" s="361"/>
      <c r="J1084" s="361"/>
      <c r="K1084" s="364"/>
      <c r="L1084" s="432"/>
      <c r="M1084" s="361"/>
      <c r="N1084" s="364"/>
      <c r="O1084"/>
    </row>
    <row r="1085" spans="2:15" ht="35.1" customHeight="1" x14ac:dyDescent="0.25">
      <c r="B1085" s="464"/>
      <c r="C1085" s="465"/>
      <c r="D1085" s="436"/>
      <c r="E1085" s="461" t="e">
        <f>VLOOKUP(D1085,PAÍSES!$A$2:$C$200,3,FALSE)</f>
        <v>#N/A</v>
      </c>
      <c r="F1085" s="432"/>
      <c r="G1085" s="364"/>
      <c r="H1085" s="443"/>
      <c r="I1085" s="361"/>
      <c r="J1085" s="361"/>
      <c r="K1085" s="364"/>
      <c r="L1085" s="432"/>
      <c r="M1085" s="361"/>
      <c r="N1085" s="364"/>
      <c r="O1085"/>
    </row>
    <row r="1086" spans="2:15" ht="35.1" customHeight="1" x14ac:dyDescent="0.25">
      <c r="B1086" s="464"/>
      <c r="C1086" s="465"/>
      <c r="D1086" s="436"/>
      <c r="E1086" s="461" t="e">
        <f>VLOOKUP(D1086,PAÍSES!$A$2:$C$200,3,FALSE)</f>
        <v>#N/A</v>
      </c>
      <c r="F1086" s="432"/>
      <c r="G1086" s="364"/>
      <c r="H1086" s="443"/>
      <c r="I1086" s="361"/>
      <c r="J1086" s="361"/>
      <c r="K1086" s="364"/>
      <c r="L1086" s="432"/>
      <c r="M1086" s="361"/>
      <c r="N1086" s="364"/>
      <c r="O1086"/>
    </row>
    <row r="1087" spans="2:15" ht="35.1" customHeight="1" x14ac:dyDescent="0.25">
      <c r="B1087" s="464"/>
      <c r="C1087" s="465"/>
      <c r="D1087" s="436"/>
      <c r="E1087" s="461" t="e">
        <f>VLOOKUP(D1087,PAÍSES!$A$2:$C$200,3,FALSE)</f>
        <v>#N/A</v>
      </c>
      <c r="F1087" s="432"/>
      <c r="G1087" s="364"/>
      <c r="H1087" s="443"/>
      <c r="I1087" s="361"/>
      <c r="J1087" s="361"/>
      <c r="K1087" s="364"/>
      <c r="L1087" s="432"/>
      <c r="M1087" s="361"/>
      <c r="N1087" s="364"/>
      <c r="O1087"/>
    </row>
    <row r="1088" spans="2:15" ht="35.1" customHeight="1" x14ac:dyDescent="0.25">
      <c r="B1088" s="464"/>
      <c r="C1088" s="465"/>
      <c r="D1088" s="436"/>
      <c r="E1088" s="461" t="e">
        <f>VLOOKUP(D1088,PAÍSES!$A$2:$C$200,3,FALSE)</f>
        <v>#N/A</v>
      </c>
      <c r="F1088" s="432"/>
      <c r="G1088" s="364"/>
      <c r="H1088" s="443"/>
      <c r="I1088" s="361"/>
      <c r="J1088" s="361"/>
      <c r="K1088" s="364"/>
      <c r="L1088" s="432"/>
      <c r="M1088" s="361"/>
      <c r="N1088" s="364"/>
      <c r="O1088"/>
    </row>
    <row r="1089" spans="2:15" ht="35.1" customHeight="1" x14ac:dyDescent="0.25">
      <c r="B1089" s="464"/>
      <c r="C1089" s="465"/>
      <c r="D1089" s="436"/>
      <c r="E1089" s="461" t="e">
        <f>VLOOKUP(D1089,PAÍSES!$A$2:$C$200,3,FALSE)</f>
        <v>#N/A</v>
      </c>
      <c r="F1089" s="432"/>
      <c r="G1089" s="364"/>
      <c r="H1089" s="443"/>
      <c r="I1089" s="361"/>
      <c r="J1089" s="361"/>
      <c r="K1089" s="364"/>
      <c r="L1089" s="432"/>
      <c r="M1089" s="361"/>
      <c r="N1089" s="364"/>
      <c r="O1089"/>
    </row>
    <row r="1090" spans="2:15" ht="35.1" customHeight="1" x14ac:dyDescent="0.25">
      <c r="B1090" s="464"/>
      <c r="C1090" s="465"/>
      <c r="D1090" s="436"/>
      <c r="E1090" s="461" t="e">
        <f>VLOOKUP(D1090,PAÍSES!$A$2:$C$200,3,FALSE)</f>
        <v>#N/A</v>
      </c>
      <c r="F1090" s="432"/>
      <c r="G1090" s="364"/>
      <c r="H1090" s="443"/>
      <c r="I1090" s="361"/>
      <c r="J1090" s="361"/>
      <c r="K1090" s="364"/>
      <c r="L1090" s="432"/>
      <c r="M1090" s="361"/>
      <c r="N1090" s="364"/>
      <c r="O1090"/>
    </row>
    <row r="1091" spans="2:15" ht="35.1" customHeight="1" x14ac:dyDescent="0.25">
      <c r="B1091" s="464"/>
      <c r="C1091" s="465"/>
      <c r="D1091" s="436"/>
      <c r="E1091" s="461" t="e">
        <f>VLOOKUP(D1091,PAÍSES!$A$2:$C$200,3,FALSE)</f>
        <v>#N/A</v>
      </c>
      <c r="F1091" s="432"/>
      <c r="G1091" s="364"/>
      <c r="H1091" s="443"/>
      <c r="I1091" s="361"/>
      <c r="J1091" s="361"/>
      <c r="K1091" s="364"/>
      <c r="L1091" s="432"/>
      <c r="M1091" s="361"/>
      <c r="N1091" s="364"/>
      <c r="O1091"/>
    </row>
    <row r="1092" spans="2:15" ht="35.1" customHeight="1" x14ac:dyDescent="0.25">
      <c r="B1092" s="464"/>
      <c r="C1092" s="465"/>
      <c r="D1092" s="436"/>
      <c r="E1092" s="461" t="e">
        <f>VLOOKUP(D1092,PAÍSES!$A$2:$C$200,3,FALSE)</f>
        <v>#N/A</v>
      </c>
      <c r="F1092" s="432"/>
      <c r="G1092" s="364"/>
      <c r="H1092" s="443"/>
      <c r="I1092" s="361"/>
      <c r="J1092" s="361"/>
      <c r="K1092" s="364"/>
      <c r="L1092" s="432"/>
      <c r="M1092" s="361"/>
      <c r="N1092" s="364"/>
      <c r="O1092"/>
    </row>
    <row r="1093" spans="2:15" ht="35.1" customHeight="1" x14ac:dyDescent="0.25">
      <c r="B1093" s="464"/>
      <c r="C1093" s="465"/>
      <c r="D1093" s="436"/>
      <c r="E1093" s="461" t="e">
        <f>VLOOKUP(D1093,PAÍSES!$A$2:$C$200,3,FALSE)</f>
        <v>#N/A</v>
      </c>
      <c r="F1093" s="432"/>
      <c r="G1093" s="364"/>
      <c r="H1093" s="443"/>
      <c r="I1093" s="361"/>
      <c r="J1093" s="361"/>
      <c r="K1093" s="364"/>
      <c r="L1093" s="432"/>
      <c r="M1093" s="361"/>
      <c r="N1093" s="364"/>
      <c r="O1093"/>
    </row>
    <row r="1094" spans="2:15" ht="35.1" customHeight="1" x14ac:dyDescent="0.25">
      <c r="B1094" s="464"/>
      <c r="C1094" s="465"/>
      <c r="D1094" s="436"/>
      <c r="E1094" s="461" t="e">
        <f>VLOOKUP(D1094,PAÍSES!$A$2:$C$200,3,FALSE)</f>
        <v>#N/A</v>
      </c>
      <c r="F1094" s="432"/>
      <c r="G1094" s="364"/>
      <c r="H1094" s="443"/>
      <c r="I1094" s="361"/>
      <c r="J1094" s="361"/>
      <c r="K1094" s="364"/>
      <c r="L1094" s="432"/>
      <c r="M1094" s="361"/>
      <c r="N1094" s="364"/>
      <c r="O1094"/>
    </row>
    <row r="1095" spans="2:15" ht="35.1" customHeight="1" x14ac:dyDescent="0.25">
      <c r="B1095" s="464"/>
      <c r="C1095" s="465"/>
      <c r="D1095" s="436"/>
      <c r="E1095" s="461" t="e">
        <f>VLOOKUP(D1095,PAÍSES!$A$2:$C$200,3,FALSE)</f>
        <v>#N/A</v>
      </c>
      <c r="F1095" s="432"/>
      <c r="G1095" s="364"/>
      <c r="H1095" s="443"/>
      <c r="I1095" s="361"/>
      <c r="J1095" s="361"/>
      <c r="K1095" s="364"/>
      <c r="L1095" s="432"/>
      <c r="M1095" s="361"/>
      <c r="N1095" s="364"/>
      <c r="O1095"/>
    </row>
    <row r="1096" spans="2:15" ht="35.1" customHeight="1" x14ac:dyDescent="0.25">
      <c r="B1096" s="464"/>
      <c r="C1096" s="465"/>
      <c r="D1096" s="436"/>
      <c r="E1096" s="461" t="e">
        <f>VLOOKUP(D1096,PAÍSES!$A$2:$C$200,3,FALSE)</f>
        <v>#N/A</v>
      </c>
      <c r="F1096" s="432"/>
      <c r="G1096" s="364"/>
      <c r="H1096" s="443"/>
      <c r="I1096" s="361"/>
      <c r="J1096" s="361"/>
      <c r="K1096" s="364"/>
      <c r="L1096" s="432"/>
      <c r="M1096" s="361"/>
      <c r="N1096" s="364"/>
      <c r="O1096"/>
    </row>
    <row r="1097" spans="2:15" ht="35.1" customHeight="1" x14ac:dyDescent="0.25">
      <c r="B1097" s="464"/>
      <c r="C1097" s="465"/>
      <c r="D1097" s="436"/>
      <c r="E1097" s="461" t="e">
        <f>VLOOKUP(D1097,PAÍSES!$A$2:$C$200,3,FALSE)</f>
        <v>#N/A</v>
      </c>
      <c r="F1097" s="432"/>
      <c r="G1097" s="364"/>
      <c r="H1097" s="443"/>
      <c r="I1097" s="361"/>
      <c r="J1097" s="361"/>
      <c r="K1097" s="364"/>
      <c r="L1097" s="432"/>
      <c r="M1097" s="361"/>
      <c r="N1097" s="364"/>
      <c r="O1097"/>
    </row>
    <row r="1098" spans="2:15" ht="35.1" customHeight="1" x14ac:dyDescent="0.25">
      <c r="B1098" s="464"/>
      <c r="C1098" s="465"/>
      <c r="D1098" s="436"/>
      <c r="E1098" s="461" t="e">
        <f>VLOOKUP(D1098,PAÍSES!$A$2:$C$200,3,FALSE)</f>
        <v>#N/A</v>
      </c>
      <c r="F1098" s="432"/>
      <c r="G1098" s="364"/>
      <c r="H1098" s="443"/>
      <c r="I1098" s="361"/>
      <c r="J1098" s="361"/>
      <c r="K1098" s="364"/>
      <c r="L1098" s="432"/>
      <c r="M1098" s="361"/>
      <c r="N1098" s="364"/>
      <c r="O1098"/>
    </row>
    <row r="1099" spans="2:15" ht="35.1" customHeight="1" x14ac:dyDescent="0.25">
      <c r="B1099" s="464"/>
      <c r="C1099" s="465"/>
      <c r="D1099" s="436"/>
      <c r="E1099" s="461" t="e">
        <f>VLOOKUP(D1099,PAÍSES!$A$2:$C$200,3,FALSE)</f>
        <v>#N/A</v>
      </c>
      <c r="F1099" s="432"/>
      <c r="G1099" s="364"/>
      <c r="H1099" s="443"/>
      <c r="I1099" s="361"/>
      <c r="J1099" s="361"/>
      <c r="K1099" s="364"/>
      <c r="L1099" s="432"/>
      <c r="M1099" s="361"/>
      <c r="N1099" s="364"/>
      <c r="O1099"/>
    </row>
    <row r="1100" spans="2:15" ht="35.1" customHeight="1" x14ac:dyDescent="0.25">
      <c r="B1100" s="464"/>
      <c r="C1100" s="465"/>
      <c r="D1100" s="436"/>
      <c r="E1100" s="461" t="e">
        <f>VLOOKUP(D1100,PAÍSES!$A$2:$C$200,3,FALSE)</f>
        <v>#N/A</v>
      </c>
      <c r="F1100" s="432"/>
      <c r="G1100" s="364"/>
      <c r="H1100" s="443"/>
      <c r="I1100" s="361"/>
      <c r="J1100" s="361"/>
      <c r="K1100" s="364"/>
      <c r="L1100" s="432"/>
      <c r="M1100" s="361"/>
      <c r="N1100" s="364"/>
      <c r="O1100"/>
    </row>
    <row r="1101" spans="2:15" ht="35.1" customHeight="1" x14ac:dyDescent="0.25">
      <c r="B1101" s="464"/>
      <c r="C1101" s="465"/>
      <c r="D1101" s="436"/>
      <c r="E1101" s="461" t="e">
        <f>VLOOKUP(D1101,PAÍSES!$A$2:$C$200,3,FALSE)</f>
        <v>#N/A</v>
      </c>
      <c r="F1101" s="432"/>
      <c r="G1101" s="364"/>
      <c r="H1101" s="443"/>
      <c r="I1101" s="361"/>
      <c r="J1101" s="361"/>
      <c r="K1101" s="364"/>
      <c r="L1101" s="432"/>
      <c r="M1101" s="361"/>
      <c r="N1101" s="364"/>
      <c r="O1101"/>
    </row>
    <row r="1102" spans="2:15" ht="35.1" customHeight="1" x14ac:dyDescent="0.25">
      <c r="B1102" s="464"/>
      <c r="C1102" s="465"/>
      <c r="D1102" s="436"/>
      <c r="E1102" s="461" t="e">
        <f>VLOOKUP(D1102,PAÍSES!$A$2:$C$200,3,FALSE)</f>
        <v>#N/A</v>
      </c>
      <c r="F1102" s="432"/>
      <c r="G1102" s="364"/>
      <c r="H1102" s="443"/>
      <c r="I1102" s="361"/>
      <c r="J1102" s="361"/>
      <c r="K1102" s="364"/>
      <c r="L1102" s="432"/>
      <c r="M1102" s="361"/>
      <c r="N1102" s="364"/>
      <c r="O1102"/>
    </row>
    <row r="1103" spans="2:15" ht="35.1" customHeight="1" x14ac:dyDescent="0.25">
      <c r="B1103" s="464"/>
      <c r="C1103" s="465"/>
      <c r="D1103" s="436"/>
      <c r="E1103" s="461" t="e">
        <f>VLOOKUP(D1103,PAÍSES!$A$2:$C$200,3,FALSE)</f>
        <v>#N/A</v>
      </c>
      <c r="F1103" s="432"/>
      <c r="G1103" s="364"/>
      <c r="H1103" s="443"/>
      <c r="I1103" s="361"/>
      <c r="J1103" s="361"/>
      <c r="K1103" s="364"/>
      <c r="L1103" s="432"/>
      <c r="M1103" s="361"/>
      <c r="N1103" s="364"/>
      <c r="O1103"/>
    </row>
    <row r="1104" spans="2:15" ht="35.1" customHeight="1" x14ac:dyDescent="0.25">
      <c r="B1104" s="464"/>
      <c r="C1104" s="465"/>
      <c r="D1104" s="436"/>
      <c r="E1104" s="461" t="e">
        <f>VLOOKUP(D1104,PAÍSES!$A$2:$C$200,3,FALSE)</f>
        <v>#N/A</v>
      </c>
      <c r="F1104" s="432"/>
      <c r="G1104" s="364"/>
      <c r="H1104" s="443"/>
      <c r="I1104" s="361"/>
      <c r="J1104" s="361"/>
      <c r="K1104" s="364"/>
      <c r="L1104" s="432"/>
      <c r="M1104" s="361"/>
      <c r="N1104" s="364"/>
      <c r="O1104"/>
    </row>
    <row r="1105" spans="2:15" ht="35.1" customHeight="1" x14ac:dyDescent="0.25">
      <c r="B1105" s="464"/>
      <c r="C1105" s="465"/>
      <c r="D1105" s="436"/>
      <c r="E1105" s="461" t="e">
        <f>VLOOKUP(D1105,PAÍSES!$A$2:$C$200,3,FALSE)</f>
        <v>#N/A</v>
      </c>
      <c r="F1105" s="432"/>
      <c r="G1105" s="364"/>
      <c r="H1105" s="443"/>
      <c r="I1105" s="361"/>
      <c r="J1105" s="361"/>
      <c r="K1105" s="364"/>
      <c r="L1105" s="432"/>
      <c r="M1105" s="361"/>
      <c r="N1105" s="364"/>
      <c r="O1105"/>
    </row>
    <row r="1106" spans="2:15" ht="35.1" customHeight="1" x14ac:dyDescent="0.25">
      <c r="B1106" s="464"/>
      <c r="C1106" s="465"/>
      <c r="D1106" s="436"/>
      <c r="E1106" s="461" t="e">
        <f>VLOOKUP(D1106,PAÍSES!$A$2:$C$200,3,FALSE)</f>
        <v>#N/A</v>
      </c>
      <c r="F1106" s="432"/>
      <c r="G1106" s="364"/>
      <c r="H1106" s="443"/>
      <c r="I1106" s="361"/>
      <c r="J1106" s="361"/>
      <c r="K1106" s="364"/>
      <c r="L1106" s="432"/>
      <c r="M1106" s="361"/>
      <c r="N1106" s="364"/>
      <c r="O1106"/>
    </row>
    <row r="1107" spans="2:15" ht="35.1" customHeight="1" x14ac:dyDescent="0.25">
      <c r="B1107" s="464"/>
      <c r="C1107" s="465"/>
      <c r="D1107" s="436"/>
      <c r="E1107" s="461" t="e">
        <f>VLOOKUP(D1107,PAÍSES!$A$2:$C$200,3,FALSE)</f>
        <v>#N/A</v>
      </c>
      <c r="F1107" s="432"/>
      <c r="G1107" s="364"/>
      <c r="H1107" s="443"/>
      <c r="I1107" s="361"/>
      <c r="J1107" s="361"/>
      <c r="K1107" s="364"/>
      <c r="L1107" s="432"/>
      <c r="M1107" s="361"/>
      <c r="N1107" s="364"/>
      <c r="O1107"/>
    </row>
    <row r="1108" spans="2:15" ht="35.1" customHeight="1" x14ac:dyDescent="0.25">
      <c r="B1108" s="464"/>
      <c r="C1108" s="465"/>
      <c r="D1108" s="436"/>
      <c r="E1108" s="461" t="e">
        <f>VLOOKUP(D1108,PAÍSES!$A$2:$C$200,3,FALSE)</f>
        <v>#N/A</v>
      </c>
      <c r="F1108" s="432"/>
      <c r="G1108" s="364"/>
      <c r="H1108" s="443"/>
      <c r="I1108" s="361"/>
      <c r="J1108" s="361"/>
      <c r="K1108" s="364"/>
      <c r="L1108" s="432"/>
      <c r="M1108" s="361"/>
      <c r="N1108" s="364"/>
      <c r="O1108"/>
    </row>
    <row r="1109" spans="2:15" ht="35.1" customHeight="1" x14ac:dyDescent="0.25">
      <c r="B1109" s="464"/>
      <c r="C1109" s="465"/>
      <c r="D1109" s="436"/>
      <c r="E1109" s="461" t="e">
        <f>VLOOKUP(D1109,PAÍSES!$A$2:$C$200,3,FALSE)</f>
        <v>#N/A</v>
      </c>
      <c r="F1109" s="432"/>
      <c r="G1109" s="364"/>
      <c r="H1109" s="443"/>
      <c r="I1109" s="361"/>
      <c r="J1109" s="361"/>
      <c r="K1109" s="364"/>
      <c r="L1109" s="432"/>
      <c r="M1109" s="361"/>
      <c r="N1109" s="364"/>
      <c r="O1109"/>
    </row>
    <row r="1110" spans="2:15" ht="35.1" customHeight="1" x14ac:dyDescent="0.25">
      <c r="B1110" s="464"/>
      <c r="C1110" s="465"/>
      <c r="D1110" s="436"/>
      <c r="E1110" s="461" t="e">
        <f>VLOOKUP(D1110,PAÍSES!$A$2:$C$200,3,FALSE)</f>
        <v>#N/A</v>
      </c>
      <c r="F1110" s="432"/>
      <c r="G1110" s="364"/>
      <c r="H1110" s="443"/>
      <c r="I1110" s="361"/>
      <c r="J1110" s="361"/>
      <c r="K1110" s="364"/>
      <c r="L1110" s="432"/>
      <c r="M1110" s="361"/>
      <c r="N1110" s="364"/>
      <c r="O1110"/>
    </row>
    <row r="1111" spans="2:15" ht="35.1" customHeight="1" x14ac:dyDescent="0.25">
      <c r="B1111" s="464"/>
      <c r="C1111" s="465"/>
      <c r="D1111" s="436"/>
      <c r="E1111" s="461" t="e">
        <f>VLOOKUP(D1111,PAÍSES!$A$2:$C$200,3,FALSE)</f>
        <v>#N/A</v>
      </c>
      <c r="F1111" s="432"/>
      <c r="G1111" s="364"/>
      <c r="H1111" s="443"/>
      <c r="I1111" s="361"/>
      <c r="J1111" s="361"/>
      <c r="K1111" s="364"/>
      <c r="L1111" s="432"/>
      <c r="M1111" s="361"/>
      <c r="N1111" s="364"/>
      <c r="O1111"/>
    </row>
    <row r="1112" spans="2:15" ht="35.1" customHeight="1" x14ac:dyDescent="0.25">
      <c r="B1112" s="464"/>
      <c r="C1112" s="465"/>
      <c r="D1112" s="436"/>
      <c r="E1112" s="461" t="e">
        <f>VLOOKUP(D1112,PAÍSES!$A$2:$C$200,3,FALSE)</f>
        <v>#N/A</v>
      </c>
      <c r="F1112" s="432"/>
      <c r="G1112" s="364"/>
      <c r="H1112" s="443"/>
      <c r="I1112" s="361"/>
      <c r="J1112" s="361"/>
      <c r="K1112" s="364"/>
      <c r="L1112" s="432"/>
      <c r="M1112" s="361"/>
      <c r="N1112" s="364"/>
      <c r="O1112"/>
    </row>
    <row r="1113" spans="2:15" ht="35.1" customHeight="1" x14ac:dyDescent="0.25">
      <c r="B1113" s="464"/>
      <c r="C1113" s="465"/>
      <c r="D1113" s="436"/>
      <c r="E1113" s="461" t="e">
        <f>VLOOKUP(D1113,PAÍSES!$A$2:$C$200,3,FALSE)</f>
        <v>#N/A</v>
      </c>
      <c r="F1113" s="432"/>
      <c r="G1113" s="364"/>
      <c r="H1113" s="443"/>
      <c r="I1113" s="361"/>
      <c r="J1113" s="361"/>
      <c r="K1113" s="364"/>
      <c r="L1113" s="432"/>
      <c r="M1113" s="361"/>
      <c r="N1113" s="364"/>
      <c r="O1113"/>
    </row>
    <row r="1114" spans="2:15" ht="35.1" customHeight="1" x14ac:dyDescent="0.25">
      <c r="B1114" s="464"/>
      <c r="C1114" s="465"/>
      <c r="D1114" s="436"/>
      <c r="E1114" s="461" t="e">
        <f>VLOOKUP(D1114,PAÍSES!$A$2:$C$200,3,FALSE)</f>
        <v>#N/A</v>
      </c>
      <c r="F1114" s="432"/>
      <c r="G1114" s="364"/>
      <c r="H1114" s="443"/>
      <c r="I1114" s="361"/>
      <c r="J1114" s="361"/>
      <c r="K1114" s="364"/>
      <c r="L1114" s="432"/>
      <c r="M1114" s="361"/>
      <c r="N1114" s="364"/>
      <c r="O1114"/>
    </row>
    <row r="1115" spans="2:15" ht="35.1" customHeight="1" x14ac:dyDescent="0.25">
      <c r="B1115" s="464"/>
      <c r="C1115" s="465"/>
      <c r="D1115" s="436"/>
      <c r="E1115" s="461" t="e">
        <f>VLOOKUP(D1115,PAÍSES!$A$2:$C$200,3,FALSE)</f>
        <v>#N/A</v>
      </c>
      <c r="F1115" s="432"/>
      <c r="G1115" s="364"/>
      <c r="H1115" s="443"/>
      <c r="I1115" s="361"/>
      <c r="J1115" s="361"/>
      <c r="K1115" s="364"/>
      <c r="L1115" s="432"/>
      <c r="M1115" s="361"/>
      <c r="N1115" s="364"/>
      <c r="O1115"/>
    </row>
    <row r="1116" spans="2:15" ht="35.1" customHeight="1" x14ac:dyDescent="0.25">
      <c r="B1116" s="464"/>
      <c r="C1116" s="465"/>
      <c r="D1116" s="436"/>
      <c r="E1116" s="461" t="e">
        <f>VLOOKUP(D1116,PAÍSES!$A$2:$C$200,3,FALSE)</f>
        <v>#N/A</v>
      </c>
      <c r="F1116" s="432"/>
      <c r="G1116" s="364"/>
      <c r="H1116" s="443"/>
      <c r="I1116" s="361"/>
      <c r="J1116" s="361"/>
      <c r="K1116" s="364"/>
      <c r="L1116" s="432"/>
      <c r="M1116" s="361"/>
      <c r="N1116" s="364"/>
      <c r="O1116"/>
    </row>
    <row r="1117" spans="2:15" ht="35.1" customHeight="1" x14ac:dyDescent="0.25">
      <c r="B1117" s="464"/>
      <c r="C1117" s="465"/>
      <c r="D1117" s="436"/>
      <c r="E1117" s="461" t="e">
        <f>VLOOKUP(D1117,PAÍSES!$A$2:$C$200,3,FALSE)</f>
        <v>#N/A</v>
      </c>
      <c r="F1117" s="432"/>
      <c r="G1117" s="364"/>
      <c r="H1117" s="443"/>
      <c r="I1117" s="361"/>
      <c r="J1117" s="361"/>
      <c r="K1117" s="364"/>
      <c r="L1117" s="432"/>
      <c r="M1117" s="361"/>
      <c r="N1117" s="364"/>
      <c r="O1117"/>
    </row>
    <row r="1118" spans="2:15" ht="35.1" customHeight="1" x14ac:dyDescent="0.25">
      <c r="B1118" s="464"/>
      <c r="C1118" s="465"/>
      <c r="D1118" s="436"/>
      <c r="E1118" s="461" t="e">
        <f>VLOOKUP(D1118,PAÍSES!$A$2:$C$200,3,FALSE)</f>
        <v>#N/A</v>
      </c>
      <c r="F1118" s="432"/>
      <c r="G1118" s="364"/>
      <c r="H1118" s="443"/>
      <c r="I1118" s="361"/>
      <c r="J1118" s="361"/>
      <c r="K1118" s="364"/>
      <c r="L1118" s="432"/>
      <c r="M1118" s="361"/>
      <c r="N1118" s="364"/>
      <c r="O1118"/>
    </row>
    <row r="1119" spans="2:15" ht="35.1" customHeight="1" x14ac:dyDescent="0.25">
      <c r="B1119" s="464"/>
      <c r="C1119" s="465"/>
      <c r="D1119" s="436"/>
      <c r="E1119" s="461" t="e">
        <f>VLOOKUP(D1119,PAÍSES!$A$2:$C$200,3,FALSE)</f>
        <v>#N/A</v>
      </c>
      <c r="F1119" s="432"/>
      <c r="G1119" s="364"/>
      <c r="H1119" s="443"/>
      <c r="I1119" s="361"/>
      <c r="J1119" s="361"/>
      <c r="K1119" s="364"/>
      <c r="L1119" s="432"/>
      <c r="M1119" s="361"/>
      <c r="N1119" s="364"/>
      <c r="O1119"/>
    </row>
    <row r="1120" spans="2:15" ht="35.1" customHeight="1" x14ac:dyDescent="0.25">
      <c r="B1120" s="464"/>
      <c r="C1120" s="465"/>
      <c r="D1120" s="436"/>
      <c r="E1120" s="461" t="e">
        <f>VLOOKUP(D1120,PAÍSES!$A$2:$C$200,3,FALSE)</f>
        <v>#N/A</v>
      </c>
      <c r="F1120" s="432"/>
      <c r="G1120" s="364"/>
      <c r="H1120" s="443"/>
      <c r="I1120" s="361"/>
      <c r="J1120" s="361"/>
      <c r="K1120" s="364"/>
      <c r="L1120" s="432"/>
      <c r="M1120" s="361"/>
      <c r="N1120" s="364"/>
      <c r="O1120"/>
    </row>
    <row r="1121" spans="2:15" ht="35.1" customHeight="1" x14ac:dyDescent="0.25">
      <c r="B1121" s="464"/>
      <c r="C1121" s="465"/>
      <c r="D1121" s="436"/>
      <c r="E1121" s="461" t="e">
        <f>VLOOKUP(D1121,PAÍSES!$A$2:$C$200,3,FALSE)</f>
        <v>#N/A</v>
      </c>
      <c r="F1121" s="432"/>
      <c r="G1121" s="364"/>
      <c r="H1121" s="443"/>
      <c r="I1121" s="361"/>
      <c r="J1121" s="361"/>
      <c r="K1121" s="364"/>
      <c r="L1121" s="432"/>
      <c r="M1121" s="361"/>
      <c r="N1121" s="364"/>
      <c r="O1121"/>
    </row>
    <row r="1122" spans="2:15" ht="35.1" customHeight="1" x14ac:dyDescent="0.25">
      <c r="B1122" s="464"/>
      <c r="C1122" s="465"/>
      <c r="D1122" s="436"/>
      <c r="E1122" s="461" t="e">
        <f>VLOOKUP(D1122,PAÍSES!$A$2:$C$200,3,FALSE)</f>
        <v>#N/A</v>
      </c>
      <c r="F1122" s="432"/>
      <c r="G1122" s="364"/>
      <c r="H1122" s="443"/>
      <c r="I1122" s="361"/>
      <c r="J1122" s="361"/>
      <c r="K1122" s="364"/>
      <c r="L1122" s="432"/>
      <c r="M1122" s="361"/>
      <c r="N1122" s="364"/>
      <c r="O1122"/>
    </row>
    <row r="1123" spans="2:15" ht="35.1" customHeight="1" x14ac:dyDescent="0.25">
      <c r="B1123" s="464"/>
      <c r="C1123" s="465"/>
      <c r="D1123" s="436"/>
      <c r="E1123" s="461" t="e">
        <f>VLOOKUP(D1123,PAÍSES!$A$2:$C$200,3,FALSE)</f>
        <v>#N/A</v>
      </c>
      <c r="F1123" s="432"/>
      <c r="G1123" s="364"/>
      <c r="H1123" s="443"/>
      <c r="I1123" s="361"/>
      <c r="J1123" s="361"/>
      <c r="K1123" s="364"/>
      <c r="L1123" s="432"/>
      <c r="M1123" s="361"/>
      <c r="N1123" s="364"/>
      <c r="O1123"/>
    </row>
    <row r="1124" spans="2:15" ht="35.1" customHeight="1" x14ac:dyDescent="0.25">
      <c r="B1124" s="464"/>
      <c r="C1124" s="465"/>
      <c r="D1124" s="436"/>
      <c r="E1124" s="461" t="e">
        <f>VLOOKUP(D1124,PAÍSES!$A$2:$C$200,3,FALSE)</f>
        <v>#N/A</v>
      </c>
      <c r="F1124" s="432"/>
      <c r="G1124" s="364"/>
      <c r="H1124" s="443"/>
      <c r="I1124" s="361"/>
      <c r="J1124" s="361"/>
      <c r="K1124" s="364"/>
      <c r="L1124" s="432"/>
      <c r="M1124" s="361"/>
      <c r="N1124" s="364"/>
      <c r="O1124"/>
    </row>
    <row r="1125" spans="2:15" ht="35.1" customHeight="1" x14ac:dyDescent="0.25">
      <c r="B1125" s="464"/>
      <c r="C1125" s="465"/>
      <c r="D1125" s="436"/>
      <c r="E1125" s="461" t="e">
        <f>VLOOKUP(D1125,PAÍSES!$A$2:$C$200,3,FALSE)</f>
        <v>#N/A</v>
      </c>
      <c r="F1125" s="432"/>
      <c r="G1125" s="364"/>
      <c r="H1125" s="443"/>
      <c r="I1125" s="361"/>
      <c r="J1125" s="361"/>
      <c r="K1125" s="364"/>
      <c r="L1125" s="432"/>
      <c r="M1125" s="361"/>
      <c r="N1125" s="364"/>
      <c r="O1125"/>
    </row>
    <row r="1126" spans="2:15" ht="35.1" customHeight="1" x14ac:dyDescent="0.25">
      <c r="B1126" s="464"/>
      <c r="C1126" s="465"/>
      <c r="D1126" s="436"/>
      <c r="E1126" s="461" t="e">
        <f>VLOOKUP(D1126,PAÍSES!$A$2:$C$200,3,FALSE)</f>
        <v>#N/A</v>
      </c>
      <c r="F1126" s="432"/>
      <c r="G1126" s="364"/>
      <c r="H1126" s="443"/>
      <c r="I1126" s="361"/>
      <c r="J1126" s="361"/>
      <c r="K1126" s="364"/>
      <c r="L1126" s="432"/>
      <c r="M1126" s="361"/>
      <c r="N1126" s="364"/>
      <c r="O1126"/>
    </row>
    <row r="1127" spans="2:15" ht="35.1" customHeight="1" x14ac:dyDescent="0.25">
      <c r="B1127" s="464"/>
      <c r="C1127" s="465"/>
      <c r="D1127" s="436"/>
      <c r="E1127" s="461" t="e">
        <f>VLOOKUP(D1127,PAÍSES!$A$2:$C$200,3,FALSE)</f>
        <v>#N/A</v>
      </c>
      <c r="F1127" s="432"/>
      <c r="G1127" s="364"/>
      <c r="H1127" s="443"/>
      <c r="I1127" s="361"/>
      <c r="J1127" s="361"/>
      <c r="K1127" s="364"/>
      <c r="L1127" s="432"/>
      <c r="M1127" s="361"/>
      <c r="N1127" s="364"/>
      <c r="O1127"/>
    </row>
    <row r="1128" spans="2:15" ht="35.1" customHeight="1" x14ac:dyDescent="0.25">
      <c r="B1128" s="464"/>
      <c r="C1128" s="465"/>
      <c r="D1128" s="436"/>
      <c r="E1128" s="461" t="e">
        <f>VLOOKUP(D1128,PAÍSES!$A$2:$C$200,3,FALSE)</f>
        <v>#N/A</v>
      </c>
      <c r="F1128" s="432"/>
      <c r="G1128" s="364"/>
      <c r="H1128" s="443"/>
      <c r="I1128" s="361"/>
      <c r="J1128" s="361"/>
      <c r="K1128" s="364"/>
      <c r="L1128" s="432"/>
      <c r="M1128" s="361"/>
      <c r="N1128" s="364"/>
      <c r="O1128"/>
    </row>
    <row r="1129" spans="2:15" ht="35.1" customHeight="1" x14ac:dyDescent="0.25">
      <c r="B1129" s="464"/>
      <c r="C1129" s="465"/>
      <c r="D1129" s="436"/>
      <c r="E1129" s="461" t="e">
        <f>VLOOKUP(D1129,PAÍSES!$A$2:$C$200,3,FALSE)</f>
        <v>#N/A</v>
      </c>
      <c r="F1129" s="432"/>
      <c r="G1129" s="364"/>
      <c r="H1129" s="443"/>
      <c r="I1129" s="361"/>
      <c r="J1129" s="361"/>
      <c r="K1129" s="364"/>
      <c r="L1129" s="432"/>
      <c r="M1129" s="361"/>
      <c r="N1129" s="364"/>
      <c r="O1129"/>
    </row>
    <row r="1130" spans="2:15" ht="35.1" customHeight="1" x14ac:dyDescent="0.25">
      <c r="B1130" s="464"/>
      <c r="C1130" s="465"/>
      <c r="D1130" s="436"/>
      <c r="E1130" s="461" t="e">
        <f>VLOOKUP(D1130,PAÍSES!$A$2:$C$200,3,FALSE)</f>
        <v>#N/A</v>
      </c>
      <c r="F1130" s="432"/>
      <c r="G1130" s="364"/>
      <c r="H1130" s="443"/>
      <c r="I1130" s="361"/>
      <c r="J1130" s="361"/>
      <c r="K1130" s="364"/>
      <c r="L1130" s="432"/>
      <c r="M1130" s="361"/>
      <c r="N1130" s="364"/>
      <c r="O1130"/>
    </row>
    <row r="1131" spans="2:15" ht="35.1" customHeight="1" x14ac:dyDescent="0.25">
      <c r="B1131" s="464"/>
      <c r="C1131" s="465"/>
      <c r="D1131" s="436"/>
      <c r="E1131" s="461" t="e">
        <f>VLOOKUP(D1131,PAÍSES!$A$2:$C$200,3,FALSE)</f>
        <v>#N/A</v>
      </c>
      <c r="F1131" s="432"/>
      <c r="G1131" s="364"/>
      <c r="H1131" s="443"/>
      <c r="I1131" s="361"/>
      <c r="J1131" s="361"/>
      <c r="K1131" s="364"/>
      <c r="L1131" s="432"/>
      <c r="M1131" s="361"/>
      <c r="N1131" s="364"/>
      <c r="O1131"/>
    </row>
    <row r="1132" spans="2:15" ht="35.1" customHeight="1" x14ac:dyDescent="0.25">
      <c r="B1132" s="464"/>
      <c r="C1132" s="465"/>
      <c r="D1132" s="436"/>
      <c r="E1132" s="461" t="e">
        <f>VLOOKUP(D1132,PAÍSES!$A$2:$C$200,3,FALSE)</f>
        <v>#N/A</v>
      </c>
      <c r="F1132" s="432"/>
      <c r="G1132" s="364"/>
      <c r="H1132" s="443"/>
      <c r="I1132" s="361"/>
      <c r="J1132" s="361"/>
      <c r="K1132" s="364"/>
      <c r="L1132" s="432"/>
      <c r="M1132" s="361"/>
      <c r="N1132" s="364"/>
      <c r="O1132"/>
    </row>
    <row r="1133" spans="2:15" ht="35.1" customHeight="1" x14ac:dyDescent="0.25">
      <c r="B1133" s="464"/>
      <c r="C1133" s="465"/>
      <c r="D1133" s="436"/>
      <c r="E1133" s="461" t="e">
        <f>VLOOKUP(D1133,PAÍSES!$A$2:$C$200,3,FALSE)</f>
        <v>#N/A</v>
      </c>
      <c r="F1133" s="432"/>
      <c r="G1133" s="364"/>
      <c r="H1133" s="443"/>
      <c r="I1133" s="361"/>
      <c r="J1133" s="361"/>
      <c r="K1133" s="364"/>
      <c r="L1133" s="432"/>
      <c r="M1133" s="361"/>
      <c r="N1133" s="364"/>
      <c r="O1133"/>
    </row>
    <row r="1134" spans="2:15" ht="35.1" customHeight="1" x14ac:dyDescent="0.25">
      <c r="B1134" s="464"/>
      <c r="C1134" s="465"/>
      <c r="D1134" s="436"/>
      <c r="E1134" s="461" t="e">
        <f>VLOOKUP(D1134,PAÍSES!$A$2:$C$200,3,FALSE)</f>
        <v>#N/A</v>
      </c>
      <c r="F1134" s="432"/>
      <c r="G1134" s="364"/>
      <c r="H1134" s="443"/>
      <c r="I1134" s="361"/>
      <c r="J1134" s="361"/>
      <c r="K1134" s="364"/>
      <c r="L1134" s="432"/>
      <c r="M1134" s="361"/>
      <c r="N1134" s="364"/>
      <c r="O1134"/>
    </row>
    <row r="1135" spans="2:15" ht="35.1" customHeight="1" x14ac:dyDescent="0.25">
      <c r="B1135" s="464"/>
      <c r="C1135" s="465"/>
      <c r="D1135" s="436"/>
      <c r="E1135" s="461" t="e">
        <f>VLOOKUP(D1135,PAÍSES!$A$2:$C$200,3,FALSE)</f>
        <v>#N/A</v>
      </c>
      <c r="F1135" s="432"/>
      <c r="G1135" s="364"/>
      <c r="H1135" s="443"/>
      <c r="I1135" s="361"/>
      <c r="J1135" s="361"/>
      <c r="K1135" s="364"/>
      <c r="L1135" s="432"/>
      <c r="M1135" s="361"/>
      <c r="N1135" s="364"/>
      <c r="O1135"/>
    </row>
    <row r="1136" spans="2:15" ht="35.1" customHeight="1" x14ac:dyDescent="0.25">
      <c r="B1136" s="464"/>
      <c r="C1136" s="465"/>
      <c r="D1136" s="436"/>
      <c r="E1136" s="461" t="e">
        <f>VLOOKUP(D1136,PAÍSES!$A$2:$C$200,3,FALSE)</f>
        <v>#N/A</v>
      </c>
      <c r="F1136" s="432"/>
      <c r="G1136" s="364"/>
      <c r="H1136" s="443"/>
      <c r="I1136" s="361"/>
      <c r="J1136" s="361"/>
      <c r="K1136" s="364"/>
      <c r="L1136" s="432"/>
      <c r="M1136" s="361"/>
      <c r="N1136" s="364"/>
      <c r="O1136"/>
    </row>
    <row r="1137" spans="2:15" ht="35.1" customHeight="1" x14ac:dyDescent="0.25">
      <c r="B1137" s="464"/>
      <c r="C1137" s="465"/>
      <c r="D1137" s="436"/>
      <c r="E1137" s="461" t="e">
        <f>VLOOKUP(D1137,PAÍSES!$A$2:$C$200,3,FALSE)</f>
        <v>#N/A</v>
      </c>
      <c r="F1137" s="432"/>
      <c r="G1137" s="364"/>
      <c r="H1137" s="443"/>
      <c r="I1137" s="361"/>
      <c r="J1137" s="361"/>
      <c r="K1137" s="364"/>
      <c r="L1137" s="432"/>
      <c r="M1137" s="361"/>
      <c r="N1137" s="364"/>
      <c r="O1137"/>
    </row>
    <row r="1138" spans="2:15" ht="35.1" customHeight="1" x14ac:dyDescent="0.25">
      <c r="B1138" s="464"/>
      <c r="C1138" s="465"/>
      <c r="D1138" s="436"/>
      <c r="E1138" s="461" t="e">
        <f>VLOOKUP(D1138,PAÍSES!$A$2:$C$200,3,FALSE)</f>
        <v>#N/A</v>
      </c>
      <c r="F1138" s="432"/>
      <c r="G1138" s="364"/>
      <c r="H1138" s="443"/>
      <c r="I1138" s="361"/>
      <c r="J1138" s="361"/>
      <c r="K1138" s="364"/>
      <c r="L1138" s="432"/>
      <c r="M1138" s="361"/>
      <c r="N1138" s="364"/>
      <c r="O1138"/>
    </row>
    <row r="1139" spans="2:15" ht="35.1" customHeight="1" x14ac:dyDescent="0.25">
      <c r="B1139" s="464"/>
      <c r="C1139" s="465"/>
      <c r="D1139" s="436"/>
      <c r="E1139" s="461" t="e">
        <f>VLOOKUP(D1139,PAÍSES!$A$2:$C$200,3,FALSE)</f>
        <v>#N/A</v>
      </c>
      <c r="F1139" s="432"/>
      <c r="G1139" s="364"/>
      <c r="H1139" s="443"/>
      <c r="I1139" s="361"/>
      <c r="J1139" s="361"/>
      <c r="K1139" s="364"/>
      <c r="L1139" s="432"/>
      <c r="M1139" s="361"/>
      <c r="N1139" s="364"/>
      <c r="O1139"/>
    </row>
    <row r="1140" spans="2:15" ht="35.1" customHeight="1" x14ac:dyDescent="0.25">
      <c r="B1140" s="464"/>
      <c r="C1140" s="465"/>
      <c r="D1140" s="436"/>
      <c r="E1140" s="461" t="e">
        <f>VLOOKUP(D1140,PAÍSES!$A$2:$C$200,3,FALSE)</f>
        <v>#N/A</v>
      </c>
      <c r="F1140" s="432"/>
      <c r="G1140" s="364"/>
      <c r="H1140" s="443"/>
      <c r="I1140" s="361"/>
      <c r="J1140" s="361"/>
      <c r="K1140" s="364"/>
      <c r="L1140" s="432"/>
      <c r="M1140" s="361"/>
      <c r="N1140" s="364"/>
      <c r="O1140"/>
    </row>
    <row r="1141" spans="2:15" ht="35.1" customHeight="1" x14ac:dyDescent="0.25">
      <c r="B1141" s="464"/>
      <c r="C1141" s="465"/>
      <c r="D1141" s="436"/>
      <c r="E1141" s="461" t="e">
        <f>VLOOKUP(D1141,PAÍSES!$A$2:$C$200,3,FALSE)</f>
        <v>#N/A</v>
      </c>
      <c r="F1141" s="432"/>
      <c r="G1141" s="364"/>
      <c r="H1141" s="443"/>
      <c r="I1141" s="361"/>
      <c r="J1141" s="361"/>
      <c r="K1141" s="364"/>
      <c r="L1141" s="432"/>
      <c r="M1141" s="361"/>
      <c r="N1141" s="364"/>
      <c r="O1141"/>
    </row>
    <row r="1142" spans="2:15" ht="35.1" customHeight="1" x14ac:dyDescent="0.25">
      <c r="B1142" s="464"/>
      <c r="C1142" s="465"/>
      <c r="D1142" s="436"/>
      <c r="E1142" s="461" t="e">
        <f>VLOOKUP(D1142,PAÍSES!$A$2:$C$200,3,FALSE)</f>
        <v>#N/A</v>
      </c>
      <c r="F1142" s="432"/>
      <c r="G1142" s="364"/>
      <c r="H1142" s="443"/>
      <c r="I1142" s="361"/>
      <c r="J1142" s="361"/>
      <c r="K1142" s="364"/>
      <c r="L1142" s="432"/>
      <c r="M1142" s="361"/>
      <c r="N1142" s="364"/>
      <c r="O1142"/>
    </row>
    <row r="1143" spans="2:15" ht="35.1" customHeight="1" x14ac:dyDescent="0.25">
      <c r="B1143" s="464"/>
      <c r="C1143" s="465"/>
      <c r="D1143" s="436"/>
      <c r="E1143" s="461" t="e">
        <f>VLOOKUP(D1143,PAÍSES!$A$2:$C$200,3,FALSE)</f>
        <v>#N/A</v>
      </c>
      <c r="F1143" s="432"/>
      <c r="G1143" s="364"/>
      <c r="H1143" s="443"/>
      <c r="I1143" s="361"/>
      <c r="J1143" s="361"/>
      <c r="K1143" s="364"/>
      <c r="L1143" s="432"/>
      <c r="M1143" s="361"/>
      <c r="N1143" s="364"/>
      <c r="O1143"/>
    </row>
    <row r="1144" spans="2:15" ht="35.1" customHeight="1" x14ac:dyDescent="0.25">
      <c r="B1144" s="464"/>
      <c r="C1144" s="465"/>
      <c r="D1144" s="436"/>
      <c r="E1144" s="461" t="e">
        <f>VLOOKUP(D1144,PAÍSES!$A$2:$C$200,3,FALSE)</f>
        <v>#N/A</v>
      </c>
      <c r="F1144" s="432"/>
      <c r="G1144" s="364"/>
      <c r="H1144" s="443"/>
      <c r="I1144" s="361"/>
      <c r="J1144" s="361"/>
      <c r="K1144" s="364"/>
      <c r="L1144" s="432"/>
      <c r="M1144" s="361"/>
      <c r="N1144" s="364"/>
      <c r="O1144"/>
    </row>
    <row r="1145" spans="2:15" ht="35.1" customHeight="1" x14ac:dyDescent="0.25">
      <c r="B1145" s="464"/>
      <c r="C1145" s="465"/>
      <c r="D1145" s="436"/>
      <c r="E1145" s="461" t="e">
        <f>VLOOKUP(D1145,PAÍSES!$A$2:$C$200,3,FALSE)</f>
        <v>#N/A</v>
      </c>
      <c r="F1145" s="432"/>
      <c r="G1145" s="364"/>
      <c r="H1145" s="443"/>
      <c r="I1145" s="361"/>
      <c r="J1145" s="361"/>
      <c r="K1145" s="364"/>
      <c r="L1145" s="432"/>
      <c r="M1145" s="361"/>
      <c r="N1145" s="364"/>
      <c r="O1145"/>
    </row>
    <row r="1146" spans="2:15" ht="35.1" customHeight="1" x14ac:dyDescent="0.25">
      <c r="B1146" s="464"/>
      <c r="C1146" s="465"/>
      <c r="D1146" s="436"/>
      <c r="E1146" s="461" t="e">
        <f>VLOOKUP(D1146,PAÍSES!$A$2:$C$200,3,FALSE)</f>
        <v>#N/A</v>
      </c>
      <c r="F1146" s="432"/>
      <c r="G1146" s="364"/>
      <c r="H1146" s="443"/>
      <c r="I1146" s="361"/>
      <c r="J1146" s="361"/>
      <c r="K1146" s="364"/>
      <c r="L1146" s="432"/>
      <c r="M1146" s="361"/>
      <c r="N1146" s="364"/>
      <c r="O1146"/>
    </row>
    <row r="1147" spans="2:15" ht="35.1" customHeight="1" x14ac:dyDescent="0.25">
      <c r="B1147" s="464"/>
      <c r="C1147" s="465"/>
      <c r="D1147" s="436"/>
      <c r="E1147" s="461" t="e">
        <f>VLOOKUP(D1147,PAÍSES!$A$2:$C$200,3,FALSE)</f>
        <v>#N/A</v>
      </c>
      <c r="F1147" s="432"/>
      <c r="G1147" s="364"/>
      <c r="H1147" s="443"/>
      <c r="I1147" s="361"/>
      <c r="J1147" s="361"/>
      <c r="K1147" s="364"/>
      <c r="L1147" s="432"/>
      <c r="M1147" s="361"/>
      <c r="N1147" s="364"/>
      <c r="O1147"/>
    </row>
    <row r="1148" spans="2:15" ht="35.1" customHeight="1" x14ac:dyDescent="0.25">
      <c r="B1148" s="464"/>
      <c r="C1148" s="465"/>
      <c r="D1148" s="436"/>
      <c r="E1148" s="461" t="e">
        <f>VLOOKUP(D1148,PAÍSES!$A$2:$C$200,3,FALSE)</f>
        <v>#N/A</v>
      </c>
      <c r="F1148" s="432"/>
      <c r="G1148" s="364"/>
      <c r="H1148" s="443"/>
      <c r="I1148" s="361"/>
      <c r="J1148" s="361"/>
      <c r="K1148" s="364"/>
      <c r="L1148" s="432"/>
      <c r="M1148" s="361"/>
      <c r="N1148" s="364"/>
      <c r="O1148"/>
    </row>
    <row r="1149" spans="2:15" ht="35.1" customHeight="1" x14ac:dyDescent="0.25">
      <c r="B1149" s="464"/>
      <c r="C1149" s="465"/>
      <c r="D1149" s="436"/>
      <c r="E1149" s="461" t="e">
        <f>VLOOKUP(D1149,PAÍSES!$A$2:$C$200,3,FALSE)</f>
        <v>#N/A</v>
      </c>
      <c r="F1149" s="432"/>
      <c r="G1149" s="364"/>
      <c r="H1149" s="443"/>
      <c r="I1149" s="361"/>
      <c r="J1149" s="361"/>
      <c r="K1149" s="364"/>
      <c r="L1149" s="432"/>
      <c r="M1149" s="361"/>
      <c r="N1149" s="364"/>
      <c r="O1149"/>
    </row>
    <row r="1150" spans="2:15" ht="35.1" customHeight="1" x14ac:dyDescent="0.25">
      <c r="B1150" s="464"/>
      <c r="C1150" s="465"/>
      <c r="D1150" s="436"/>
      <c r="E1150" s="461" t="e">
        <f>VLOOKUP(D1150,PAÍSES!$A$2:$C$200,3,FALSE)</f>
        <v>#N/A</v>
      </c>
      <c r="F1150" s="432"/>
      <c r="G1150" s="364"/>
      <c r="H1150" s="443"/>
      <c r="I1150" s="361"/>
      <c r="J1150" s="361"/>
      <c r="K1150" s="364"/>
      <c r="L1150" s="432"/>
      <c r="M1150" s="361"/>
      <c r="N1150" s="364"/>
      <c r="O1150"/>
    </row>
    <row r="1151" spans="2:15" ht="35.1" customHeight="1" x14ac:dyDescent="0.25">
      <c r="B1151" s="464"/>
      <c r="C1151" s="465"/>
      <c r="D1151" s="436"/>
      <c r="E1151" s="461" t="e">
        <f>VLOOKUP(D1151,PAÍSES!$A$2:$C$200,3,FALSE)</f>
        <v>#N/A</v>
      </c>
      <c r="F1151" s="432"/>
      <c r="G1151" s="364"/>
      <c r="H1151" s="443"/>
      <c r="I1151" s="361"/>
      <c r="J1151" s="361"/>
      <c r="K1151" s="364"/>
      <c r="L1151" s="432"/>
      <c r="M1151" s="361"/>
      <c r="N1151" s="364"/>
      <c r="O1151"/>
    </row>
    <row r="1152" spans="2:15" ht="35.1" customHeight="1" x14ac:dyDescent="0.25">
      <c r="B1152" s="464"/>
      <c r="C1152" s="465"/>
      <c r="D1152" s="436"/>
      <c r="E1152" s="461" t="e">
        <f>VLOOKUP(D1152,PAÍSES!$A$2:$C$200,3,FALSE)</f>
        <v>#N/A</v>
      </c>
      <c r="F1152" s="432"/>
      <c r="G1152" s="364"/>
      <c r="H1152" s="443"/>
      <c r="I1152" s="361"/>
      <c r="J1152" s="361"/>
      <c r="K1152" s="364"/>
      <c r="L1152" s="432"/>
      <c r="M1152" s="361"/>
      <c r="N1152" s="364"/>
      <c r="O1152"/>
    </row>
    <row r="1153" spans="2:15" ht="35.1" customHeight="1" x14ac:dyDescent="0.25">
      <c r="B1153" s="464"/>
      <c r="C1153" s="465"/>
      <c r="D1153" s="436"/>
      <c r="E1153" s="461" t="e">
        <f>VLOOKUP(D1153,PAÍSES!$A$2:$C$200,3,FALSE)</f>
        <v>#N/A</v>
      </c>
      <c r="F1153" s="432"/>
      <c r="G1153" s="364"/>
      <c r="H1153" s="443"/>
      <c r="I1153" s="361"/>
      <c r="J1153" s="361"/>
      <c r="K1153" s="364"/>
      <c r="L1153" s="432"/>
      <c r="M1153" s="361"/>
      <c r="N1153" s="364"/>
      <c r="O1153"/>
    </row>
    <row r="1154" spans="2:15" ht="35.1" customHeight="1" x14ac:dyDescent="0.25">
      <c r="B1154" s="464"/>
      <c r="C1154" s="465"/>
      <c r="D1154" s="436"/>
      <c r="E1154" s="461" t="e">
        <f>VLOOKUP(D1154,PAÍSES!$A$2:$C$200,3,FALSE)</f>
        <v>#N/A</v>
      </c>
      <c r="F1154" s="432"/>
      <c r="G1154" s="364"/>
      <c r="H1154" s="443"/>
      <c r="I1154" s="361"/>
      <c r="J1154" s="361"/>
      <c r="K1154" s="364"/>
      <c r="L1154" s="432"/>
      <c r="M1154" s="361"/>
      <c r="N1154" s="364"/>
      <c r="O1154"/>
    </row>
    <row r="1155" spans="2:15" ht="35.1" customHeight="1" x14ac:dyDescent="0.25">
      <c r="B1155" s="464"/>
      <c r="C1155" s="465"/>
      <c r="D1155" s="436"/>
      <c r="E1155" s="461" t="e">
        <f>VLOOKUP(D1155,PAÍSES!$A$2:$C$200,3,FALSE)</f>
        <v>#N/A</v>
      </c>
      <c r="F1155" s="432"/>
      <c r="G1155" s="364"/>
      <c r="H1155" s="443"/>
      <c r="I1155" s="361"/>
      <c r="J1155" s="361"/>
      <c r="K1155" s="364"/>
      <c r="L1155" s="432"/>
      <c r="M1155" s="361"/>
      <c r="N1155" s="364"/>
      <c r="O1155"/>
    </row>
    <row r="1156" spans="2:15" ht="35.1" customHeight="1" x14ac:dyDescent="0.25">
      <c r="B1156" s="464"/>
      <c r="C1156" s="465"/>
      <c r="D1156" s="436"/>
      <c r="E1156" s="461" t="e">
        <f>VLOOKUP(D1156,PAÍSES!$A$2:$C$200,3,FALSE)</f>
        <v>#N/A</v>
      </c>
      <c r="F1156" s="432"/>
      <c r="G1156" s="364"/>
      <c r="H1156" s="443"/>
      <c r="I1156" s="361"/>
      <c r="J1156" s="361"/>
      <c r="K1156" s="364"/>
      <c r="L1156" s="432"/>
      <c r="M1156" s="361"/>
      <c r="N1156" s="364"/>
      <c r="O1156"/>
    </row>
    <row r="1157" spans="2:15" ht="35.1" customHeight="1" x14ac:dyDescent="0.25">
      <c r="B1157" s="464"/>
      <c r="C1157" s="465"/>
      <c r="D1157" s="436"/>
      <c r="E1157" s="461" t="e">
        <f>VLOOKUP(D1157,PAÍSES!$A$2:$C$200,3,FALSE)</f>
        <v>#N/A</v>
      </c>
      <c r="F1157" s="432"/>
      <c r="G1157" s="364"/>
      <c r="H1157" s="443"/>
      <c r="I1157" s="361"/>
      <c r="J1157" s="361"/>
      <c r="K1157" s="364"/>
      <c r="L1157" s="432"/>
      <c r="M1157" s="361"/>
      <c r="N1157" s="364"/>
      <c r="O1157"/>
    </row>
    <row r="1158" spans="2:15" ht="35.1" customHeight="1" x14ac:dyDescent="0.25">
      <c r="B1158" s="464"/>
      <c r="C1158" s="465"/>
      <c r="D1158" s="436"/>
      <c r="E1158" s="461" t="e">
        <f>VLOOKUP(D1158,PAÍSES!$A$2:$C$200,3,FALSE)</f>
        <v>#N/A</v>
      </c>
      <c r="F1158" s="432"/>
      <c r="G1158" s="364"/>
      <c r="H1158" s="443"/>
      <c r="I1158" s="361"/>
      <c r="J1158" s="361"/>
      <c r="K1158" s="364"/>
      <c r="L1158" s="432"/>
      <c r="M1158" s="361"/>
      <c r="N1158" s="364"/>
      <c r="O1158"/>
    </row>
    <row r="1159" spans="2:15" ht="35.1" customHeight="1" x14ac:dyDescent="0.25">
      <c r="B1159" s="464"/>
      <c r="C1159" s="465"/>
      <c r="D1159" s="436"/>
      <c r="E1159" s="461" t="e">
        <f>VLOOKUP(D1159,PAÍSES!$A$2:$C$200,3,FALSE)</f>
        <v>#N/A</v>
      </c>
      <c r="F1159" s="432"/>
      <c r="G1159" s="364"/>
      <c r="H1159" s="443"/>
      <c r="I1159" s="361"/>
      <c r="J1159" s="361"/>
      <c r="K1159" s="364"/>
      <c r="L1159" s="432"/>
      <c r="M1159" s="361"/>
      <c r="N1159" s="364"/>
      <c r="O1159"/>
    </row>
    <row r="1160" spans="2:15" ht="35.1" customHeight="1" x14ac:dyDescent="0.25">
      <c r="B1160" s="464"/>
      <c r="C1160" s="465"/>
      <c r="D1160" s="436"/>
      <c r="E1160" s="461" t="e">
        <f>VLOOKUP(D1160,PAÍSES!$A$2:$C$200,3,FALSE)</f>
        <v>#N/A</v>
      </c>
      <c r="F1160" s="432"/>
      <c r="G1160" s="364"/>
      <c r="H1160" s="443"/>
      <c r="I1160" s="361"/>
      <c r="J1160" s="361"/>
      <c r="K1160" s="364"/>
      <c r="L1160" s="432"/>
      <c r="M1160" s="361"/>
      <c r="N1160" s="364"/>
      <c r="O1160"/>
    </row>
    <row r="1161" spans="2:15" ht="35.1" customHeight="1" x14ac:dyDescent="0.25">
      <c r="B1161" s="464"/>
      <c r="C1161" s="465"/>
      <c r="D1161" s="436"/>
      <c r="E1161" s="461" t="e">
        <f>VLOOKUP(D1161,PAÍSES!$A$2:$C$200,3,FALSE)</f>
        <v>#N/A</v>
      </c>
      <c r="F1161" s="432"/>
      <c r="G1161" s="364"/>
      <c r="H1161" s="443"/>
      <c r="I1161" s="361"/>
      <c r="J1161" s="361"/>
      <c r="K1161" s="364"/>
      <c r="L1161" s="432"/>
      <c r="M1161" s="361"/>
      <c r="N1161" s="364"/>
      <c r="O1161"/>
    </row>
    <row r="1162" spans="2:15" ht="35.1" customHeight="1" x14ac:dyDescent="0.25">
      <c r="B1162" s="464"/>
      <c r="C1162" s="465"/>
      <c r="D1162" s="436"/>
      <c r="E1162" s="461" t="e">
        <f>VLOOKUP(D1162,PAÍSES!$A$2:$C$200,3,FALSE)</f>
        <v>#N/A</v>
      </c>
      <c r="F1162" s="432"/>
      <c r="G1162" s="364"/>
      <c r="H1162" s="443"/>
      <c r="I1162" s="361"/>
      <c r="J1162" s="361"/>
      <c r="K1162" s="364"/>
      <c r="L1162" s="432"/>
      <c r="M1162" s="361"/>
      <c r="N1162" s="364"/>
      <c r="O1162"/>
    </row>
    <row r="1163" spans="2:15" ht="35.1" customHeight="1" x14ac:dyDescent="0.25">
      <c r="B1163" s="464"/>
      <c r="C1163" s="465"/>
      <c r="D1163" s="436"/>
      <c r="E1163" s="461" t="e">
        <f>VLOOKUP(D1163,PAÍSES!$A$2:$C$200,3,FALSE)</f>
        <v>#N/A</v>
      </c>
      <c r="F1163" s="432"/>
      <c r="G1163" s="364"/>
      <c r="H1163" s="443"/>
      <c r="I1163" s="361"/>
      <c r="J1163" s="361"/>
      <c r="K1163" s="364"/>
      <c r="L1163" s="432"/>
      <c r="M1163" s="361"/>
      <c r="N1163" s="364"/>
      <c r="O1163"/>
    </row>
    <row r="1164" spans="2:15" ht="35.1" customHeight="1" x14ac:dyDescent="0.25">
      <c r="B1164" s="464"/>
      <c r="C1164" s="465"/>
      <c r="D1164" s="436"/>
      <c r="E1164" s="461" t="e">
        <f>VLOOKUP(D1164,PAÍSES!$A$2:$C$200,3,FALSE)</f>
        <v>#N/A</v>
      </c>
      <c r="F1164" s="432"/>
      <c r="G1164" s="364"/>
      <c r="H1164" s="443"/>
      <c r="I1164" s="361"/>
      <c r="J1164" s="361"/>
      <c r="K1164" s="364"/>
      <c r="L1164" s="432"/>
      <c r="M1164" s="361"/>
      <c r="N1164" s="364"/>
      <c r="O1164"/>
    </row>
    <row r="1165" spans="2:15" ht="35.1" customHeight="1" x14ac:dyDescent="0.25">
      <c r="B1165" s="464"/>
      <c r="C1165" s="465"/>
      <c r="D1165" s="436"/>
      <c r="E1165" s="461" t="e">
        <f>VLOOKUP(D1165,PAÍSES!$A$2:$C$200,3,FALSE)</f>
        <v>#N/A</v>
      </c>
      <c r="F1165" s="432"/>
      <c r="G1165" s="364"/>
      <c r="H1165" s="443"/>
      <c r="I1165" s="361"/>
      <c r="J1165" s="361"/>
      <c r="K1165" s="364"/>
      <c r="L1165" s="432"/>
      <c r="M1165" s="361"/>
      <c r="N1165" s="364"/>
      <c r="O1165"/>
    </row>
    <row r="1166" spans="2:15" ht="35.1" customHeight="1" x14ac:dyDescent="0.25">
      <c r="B1166" s="464"/>
      <c r="C1166" s="465"/>
      <c r="D1166" s="436"/>
      <c r="E1166" s="461" t="e">
        <f>VLOOKUP(D1166,PAÍSES!$A$2:$C$200,3,FALSE)</f>
        <v>#N/A</v>
      </c>
      <c r="F1166" s="432"/>
      <c r="G1166" s="364"/>
      <c r="H1166" s="443"/>
      <c r="I1166" s="361"/>
      <c r="J1166" s="361"/>
      <c r="K1166" s="364"/>
      <c r="L1166" s="432"/>
      <c r="M1166" s="361"/>
      <c r="N1166" s="364"/>
      <c r="O1166"/>
    </row>
    <row r="1167" spans="2:15" ht="35.1" customHeight="1" x14ac:dyDescent="0.25">
      <c r="B1167" s="464"/>
      <c r="C1167" s="465"/>
      <c r="D1167" s="436"/>
      <c r="E1167" s="461" t="e">
        <f>VLOOKUP(D1167,PAÍSES!$A$2:$C$200,3,FALSE)</f>
        <v>#N/A</v>
      </c>
      <c r="F1167" s="432"/>
      <c r="G1167" s="364"/>
      <c r="H1167" s="443"/>
      <c r="I1167" s="361"/>
      <c r="J1167" s="361"/>
      <c r="K1167" s="364"/>
      <c r="L1167" s="432"/>
      <c r="M1167" s="361"/>
      <c r="N1167" s="364"/>
      <c r="O1167"/>
    </row>
    <row r="1168" spans="2:15" ht="35.1" customHeight="1" x14ac:dyDescent="0.25">
      <c r="B1168" s="464"/>
      <c r="C1168" s="465"/>
      <c r="D1168" s="436"/>
      <c r="E1168" s="461" t="e">
        <f>VLOOKUP(D1168,PAÍSES!$A$2:$C$200,3,FALSE)</f>
        <v>#N/A</v>
      </c>
      <c r="F1168" s="432"/>
      <c r="G1168" s="364"/>
      <c r="H1168" s="443"/>
      <c r="I1168" s="361"/>
      <c r="J1168" s="361"/>
      <c r="K1168" s="364"/>
      <c r="L1168" s="432"/>
      <c r="M1168" s="361"/>
      <c r="N1168" s="364"/>
      <c r="O1168"/>
    </row>
    <row r="1169" spans="2:15" ht="35.1" customHeight="1" x14ac:dyDescent="0.25">
      <c r="B1169" s="464"/>
      <c r="C1169" s="465"/>
      <c r="D1169" s="436"/>
      <c r="E1169" s="461" t="e">
        <f>VLOOKUP(D1169,PAÍSES!$A$2:$C$200,3,FALSE)</f>
        <v>#N/A</v>
      </c>
      <c r="F1169" s="432"/>
      <c r="G1169" s="364"/>
      <c r="H1169" s="443"/>
      <c r="I1169" s="361"/>
      <c r="J1169" s="361"/>
      <c r="K1169" s="364"/>
      <c r="L1169" s="432"/>
      <c r="M1169" s="361"/>
      <c r="N1169" s="364"/>
      <c r="O1169"/>
    </row>
    <row r="1170" spans="2:15" ht="35.1" customHeight="1" x14ac:dyDescent="0.25">
      <c r="B1170" s="464"/>
      <c r="C1170" s="465"/>
      <c r="D1170" s="436"/>
      <c r="E1170" s="461" t="e">
        <f>VLOOKUP(D1170,PAÍSES!$A$2:$C$200,3,FALSE)</f>
        <v>#N/A</v>
      </c>
      <c r="F1170" s="432"/>
      <c r="G1170" s="364"/>
      <c r="H1170" s="443"/>
      <c r="I1170" s="361"/>
      <c r="J1170" s="361"/>
      <c r="K1170" s="364"/>
      <c r="L1170" s="432"/>
      <c r="M1170" s="361"/>
      <c r="N1170" s="364"/>
      <c r="O1170"/>
    </row>
    <row r="1171" spans="2:15" ht="35.1" customHeight="1" x14ac:dyDescent="0.25">
      <c r="B1171" s="464"/>
      <c r="C1171" s="465"/>
      <c r="D1171" s="436"/>
      <c r="E1171" s="461" t="e">
        <f>VLOOKUP(D1171,PAÍSES!$A$2:$C$200,3,FALSE)</f>
        <v>#N/A</v>
      </c>
      <c r="F1171" s="432"/>
      <c r="G1171" s="364"/>
      <c r="H1171" s="443"/>
      <c r="I1171" s="361"/>
      <c r="J1171" s="361"/>
      <c r="K1171" s="364"/>
      <c r="L1171" s="432"/>
      <c r="M1171" s="361"/>
      <c r="N1171" s="364"/>
      <c r="O1171"/>
    </row>
    <row r="1172" spans="2:15" ht="35.1" customHeight="1" x14ac:dyDescent="0.25">
      <c r="B1172" s="464"/>
      <c r="C1172" s="465"/>
      <c r="D1172" s="436"/>
      <c r="E1172" s="461" t="e">
        <f>VLOOKUP(D1172,PAÍSES!$A$2:$C$200,3,FALSE)</f>
        <v>#N/A</v>
      </c>
      <c r="F1172" s="432"/>
      <c r="G1172" s="364"/>
      <c r="H1172" s="443"/>
      <c r="I1172" s="361"/>
      <c r="J1172" s="361"/>
      <c r="K1172" s="364"/>
      <c r="L1172" s="432"/>
      <c r="M1172" s="361"/>
      <c r="N1172" s="364"/>
      <c r="O1172"/>
    </row>
    <row r="1173" spans="2:15" ht="35.1" customHeight="1" x14ac:dyDescent="0.25">
      <c r="B1173" s="464"/>
      <c r="C1173" s="465"/>
      <c r="D1173" s="436"/>
      <c r="E1173" s="461" t="e">
        <f>VLOOKUP(D1173,PAÍSES!$A$2:$C$200,3,FALSE)</f>
        <v>#N/A</v>
      </c>
      <c r="F1173" s="432"/>
      <c r="G1173" s="364"/>
      <c r="H1173" s="443"/>
      <c r="I1173" s="361"/>
      <c r="J1173" s="361"/>
      <c r="K1173" s="364"/>
      <c r="L1173" s="432"/>
      <c r="M1173" s="361"/>
      <c r="N1173" s="364"/>
      <c r="O1173"/>
    </row>
    <row r="1174" spans="2:15" ht="35.1" customHeight="1" x14ac:dyDescent="0.25">
      <c r="B1174" s="464"/>
      <c r="C1174" s="465"/>
      <c r="D1174" s="436"/>
      <c r="E1174" s="461" t="e">
        <f>VLOOKUP(D1174,PAÍSES!$A$2:$C$200,3,FALSE)</f>
        <v>#N/A</v>
      </c>
      <c r="F1174" s="432"/>
      <c r="G1174" s="364"/>
      <c r="H1174" s="443"/>
      <c r="I1174" s="361"/>
      <c r="J1174" s="361"/>
      <c r="K1174" s="364"/>
      <c r="L1174" s="432"/>
      <c r="M1174" s="361"/>
      <c r="N1174" s="364"/>
      <c r="O1174"/>
    </row>
    <row r="1175" spans="2:15" ht="35.1" customHeight="1" x14ac:dyDescent="0.25">
      <c r="B1175" s="464"/>
      <c r="C1175" s="465"/>
      <c r="D1175" s="436"/>
      <c r="E1175" s="461" t="e">
        <f>VLOOKUP(D1175,PAÍSES!$A$2:$C$200,3,FALSE)</f>
        <v>#N/A</v>
      </c>
      <c r="F1175" s="432"/>
      <c r="G1175" s="364"/>
      <c r="H1175" s="443"/>
      <c r="I1175" s="361"/>
      <c r="J1175" s="361"/>
      <c r="K1175" s="364"/>
      <c r="L1175" s="432"/>
      <c r="M1175" s="361"/>
      <c r="N1175" s="364"/>
      <c r="O1175"/>
    </row>
    <row r="1176" spans="2:15" ht="35.1" customHeight="1" x14ac:dyDescent="0.25">
      <c r="B1176" s="464"/>
      <c r="C1176" s="465"/>
      <c r="D1176" s="436"/>
      <c r="E1176" s="461" t="e">
        <f>VLOOKUP(D1176,PAÍSES!$A$2:$C$200,3,FALSE)</f>
        <v>#N/A</v>
      </c>
      <c r="F1176" s="432"/>
      <c r="G1176" s="364"/>
      <c r="H1176" s="443"/>
      <c r="I1176" s="361"/>
      <c r="J1176" s="361"/>
      <c r="K1176" s="364"/>
      <c r="L1176" s="432"/>
      <c r="M1176" s="361"/>
      <c r="N1176" s="364"/>
      <c r="O1176"/>
    </row>
    <row r="1177" spans="2:15" ht="35.1" customHeight="1" x14ac:dyDescent="0.25">
      <c r="B1177" s="464"/>
      <c r="C1177" s="465"/>
      <c r="D1177" s="436"/>
      <c r="E1177" s="461" t="e">
        <f>VLOOKUP(D1177,PAÍSES!$A$2:$C$200,3,FALSE)</f>
        <v>#N/A</v>
      </c>
      <c r="F1177" s="432"/>
      <c r="G1177" s="364"/>
      <c r="H1177" s="443"/>
      <c r="I1177" s="361"/>
      <c r="J1177" s="361"/>
      <c r="K1177" s="364"/>
      <c r="L1177" s="432"/>
      <c r="M1177" s="361"/>
      <c r="N1177" s="364"/>
      <c r="O1177"/>
    </row>
    <row r="1178" spans="2:15" ht="35.1" customHeight="1" x14ac:dyDescent="0.25">
      <c r="B1178" s="464"/>
      <c r="C1178" s="465"/>
      <c r="D1178" s="436"/>
      <c r="E1178" s="461" t="e">
        <f>VLOOKUP(D1178,PAÍSES!$A$2:$C$200,3,FALSE)</f>
        <v>#N/A</v>
      </c>
      <c r="F1178" s="432"/>
      <c r="G1178" s="364"/>
      <c r="H1178" s="443"/>
      <c r="I1178" s="361"/>
      <c r="J1178" s="361"/>
      <c r="K1178" s="364"/>
      <c r="L1178" s="432"/>
      <c r="M1178" s="361"/>
      <c r="N1178" s="364"/>
      <c r="O1178"/>
    </row>
    <row r="1179" spans="2:15" ht="35.1" customHeight="1" x14ac:dyDescent="0.25">
      <c r="B1179" s="464"/>
      <c r="C1179" s="465"/>
      <c r="D1179" s="436"/>
      <c r="E1179" s="461" t="e">
        <f>VLOOKUP(D1179,PAÍSES!$A$2:$C$200,3,FALSE)</f>
        <v>#N/A</v>
      </c>
      <c r="F1179" s="432"/>
      <c r="G1179" s="364"/>
      <c r="H1179" s="443"/>
      <c r="I1179" s="361"/>
      <c r="J1179" s="361"/>
      <c r="K1179" s="364"/>
      <c r="L1179" s="432"/>
      <c r="M1179" s="361"/>
      <c r="N1179" s="364"/>
      <c r="O1179"/>
    </row>
    <row r="1180" spans="2:15" ht="35.1" customHeight="1" x14ac:dyDescent="0.25">
      <c r="B1180" s="464"/>
      <c r="C1180" s="465"/>
      <c r="D1180" s="436"/>
      <c r="E1180" s="461" t="e">
        <f>VLOOKUP(D1180,PAÍSES!$A$2:$C$200,3,FALSE)</f>
        <v>#N/A</v>
      </c>
      <c r="F1180" s="432"/>
      <c r="G1180" s="364"/>
      <c r="H1180" s="443"/>
      <c r="I1180" s="361"/>
      <c r="J1180" s="361"/>
      <c r="K1180" s="364"/>
      <c r="L1180" s="432"/>
      <c r="M1180" s="361"/>
      <c r="N1180" s="364"/>
      <c r="O1180"/>
    </row>
    <row r="1181" spans="2:15" ht="35.1" customHeight="1" x14ac:dyDescent="0.25">
      <c r="B1181" s="464"/>
      <c r="C1181" s="465"/>
      <c r="D1181" s="436"/>
      <c r="E1181" s="461" t="e">
        <f>VLOOKUP(D1181,PAÍSES!$A$2:$C$200,3,FALSE)</f>
        <v>#N/A</v>
      </c>
      <c r="F1181" s="432"/>
      <c r="G1181" s="364"/>
      <c r="H1181" s="443"/>
      <c r="I1181" s="361"/>
      <c r="J1181" s="361"/>
      <c r="K1181" s="364"/>
      <c r="L1181" s="432"/>
      <c r="M1181" s="361"/>
      <c r="N1181" s="364"/>
      <c r="O1181"/>
    </row>
    <row r="1182" spans="2:15" ht="35.1" customHeight="1" x14ac:dyDescent="0.25">
      <c r="B1182" s="464"/>
      <c r="C1182" s="465"/>
      <c r="D1182" s="436"/>
      <c r="E1182" s="461" t="e">
        <f>VLOOKUP(D1182,PAÍSES!$A$2:$C$200,3,FALSE)</f>
        <v>#N/A</v>
      </c>
      <c r="F1182" s="432"/>
      <c r="G1182" s="364"/>
      <c r="H1182" s="443"/>
      <c r="I1182" s="361"/>
      <c r="J1182" s="361"/>
      <c r="K1182" s="364"/>
      <c r="L1182" s="432"/>
      <c r="M1182" s="361"/>
      <c r="N1182" s="364"/>
      <c r="O1182"/>
    </row>
    <row r="1183" spans="2:15" ht="35.1" customHeight="1" x14ac:dyDescent="0.25">
      <c r="B1183" s="464"/>
      <c r="C1183" s="465"/>
      <c r="D1183" s="436"/>
      <c r="E1183" s="461" t="e">
        <f>VLOOKUP(D1183,PAÍSES!$A$2:$C$200,3,FALSE)</f>
        <v>#N/A</v>
      </c>
      <c r="F1183" s="432"/>
      <c r="G1183" s="364"/>
      <c r="H1183" s="443"/>
      <c r="I1183" s="361"/>
      <c r="J1183" s="361"/>
      <c r="K1183" s="364"/>
      <c r="L1183" s="432"/>
      <c r="M1183" s="361"/>
      <c r="N1183" s="364"/>
      <c r="O1183"/>
    </row>
    <row r="1184" spans="2:15" ht="35.1" customHeight="1" x14ac:dyDescent="0.25">
      <c r="B1184" s="464"/>
      <c r="C1184" s="465"/>
      <c r="D1184" s="436"/>
      <c r="E1184" s="461" t="e">
        <f>VLOOKUP(D1184,PAÍSES!$A$2:$C$200,3,FALSE)</f>
        <v>#N/A</v>
      </c>
      <c r="F1184" s="432"/>
      <c r="G1184" s="364"/>
      <c r="H1184" s="443"/>
      <c r="I1184" s="361"/>
      <c r="J1184" s="361"/>
      <c r="K1184" s="364"/>
      <c r="L1184" s="432"/>
      <c r="M1184" s="361"/>
      <c r="N1184" s="364"/>
      <c r="O1184"/>
    </row>
    <row r="1185" spans="2:15" ht="35.1" customHeight="1" x14ac:dyDescent="0.25">
      <c r="B1185" s="464"/>
      <c r="C1185" s="465"/>
      <c r="D1185" s="436"/>
      <c r="E1185" s="461" t="e">
        <f>VLOOKUP(D1185,PAÍSES!$A$2:$C$200,3,FALSE)</f>
        <v>#N/A</v>
      </c>
      <c r="F1185" s="432"/>
      <c r="G1185" s="364"/>
      <c r="H1185" s="443"/>
      <c r="I1185" s="361"/>
      <c r="J1185" s="361"/>
      <c r="K1185" s="364"/>
      <c r="L1185" s="432"/>
      <c r="M1185" s="361"/>
      <c r="N1185" s="364"/>
      <c r="O1185"/>
    </row>
    <row r="1186" spans="2:15" ht="35.1" customHeight="1" x14ac:dyDescent="0.25">
      <c r="B1186" s="464"/>
      <c r="C1186" s="465"/>
      <c r="D1186" s="436"/>
      <c r="E1186" s="461" t="e">
        <f>VLOOKUP(D1186,PAÍSES!$A$2:$C$200,3,FALSE)</f>
        <v>#N/A</v>
      </c>
      <c r="F1186" s="432"/>
      <c r="G1186" s="364"/>
      <c r="H1186" s="443"/>
      <c r="I1186" s="361"/>
      <c r="J1186" s="361"/>
      <c r="K1186" s="364"/>
      <c r="L1186" s="432"/>
      <c r="M1186" s="361"/>
      <c r="N1186" s="364"/>
      <c r="O1186"/>
    </row>
    <row r="1187" spans="2:15" ht="35.1" customHeight="1" x14ac:dyDescent="0.25">
      <c r="B1187" s="464"/>
      <c r="C1187" s="465"/>
      <c r="D1187" s="436"/>
      <c r="E1187" s="461" t="e">
        <f>VLOOKUP(D1187,PAÍSES!$A$2:$C$200,3,FALSE)</f>
        <v>#N/A</v>
      </c>
      <c r="F1187" s="432"/>
      <c r="G1187" s="364"/>
      <c r="H1187" s="443"/>
      <c r="I1187" s="361"/>
      <c r="J1187" s="361"/>
      <c r="K1187" s="364"/>
      <c r="L1187" s="432"/>
      <c r="M1187" s="361"/>
      <c r="N1187" s="364"/>
      <c r="O1187"/>
    </row>
    <row r="1188" spans="2:15" ht="35.1" customHeight="1" x14ac:dyDescent="0.25">
      <c r="B1188" s="464"/>
      <c r="C1188" s="465"/>
      <c r="D1188" s="436"/>
      <c r="E1188" s="461" t="e">
        <f>VLOOKUP(D1188,PAÍSES!$A$2:$C$200,3,FALSE)</f>
        <v>#N/A</v>
      </c>
      <c r="F1188" s="432"/>
      <c r="G1188" s="364"/>
      <c r="H1188" s="443"/>
      <c r="I1188" s="361"/>
      <c r="J1188" s="361"/>
      <c r="K1188" s="364"/>
      <c r="L1188" s="432"/>
      <c r="M1188" s="361"/>
      <c r="N1188" s="364"/>
      <c r="O1188"/>
    </row>
    <row r="1189" spans="2:15" ht="35.1" customHeight="1" x14ac:dyDescent="0.25">
      <c r="B1189" s="464"/>
      <c r="C1189" s="465"/>
      <c r="D1189" s="436"/>
      <c r="E1189" s="461" t="e">
        <f>VLOOKUP(D1189,PAÍSES!$A$2:$C$200,3,FALSE)</f>
        <v>#N/A</v>
      </c>
      <c r="F1189" s="432"/>
      <c r="G1189" s="364"/>
      <c r="H1189" s="443"/>
      <c r="I1189" s="361"/>
      <c r="J1189" s="361"/>
      <c r="K1189" s="364"/>
      <c r="L1189" s="432"/>
      <c r="M1189" s="361"/>
      <c r="N1189" s="364"/>
      <c r="O1189"/>
    </row>
    <row r="1190" spans="2:15" ht="35.1" customHeight="1" x14ac:dyDescent="0.25">
      <c r="B1190" s="464"/>
      <c r="C1190" s="465"/>
      <c r="D1190" s="436"/>
      <c r="E1190" s="461" t="e">
        <f>VLOOKUP(D1190,PAÍSES!$A$2:$C$200,3,FALSE)</f>
        <v>#N/A</v>
      </c>
      <c r="F1190" s="432"/>
      <c r="G1190" s="364"/>
      <c r="H1190" s="443"/>
      <c r="I1190" s="361"/>
      <c r="J1190" s="361"/>
      <c r="K1190" s="364"/>
      <c r="L1190" s="432"/>
      <c r="M1190" s="361"/>
      <c r="N1190" s="364"/>
      <c r="O1190"/>
    </row>
    <row r="1191" spans="2:15" ht="35.1" customHeight="1" x14ac:dyDescent="0.25">
      <c r="B1191" s="464"/>
      <c r="C1191" s="465"/>
      <c r="D1191" s="436"/>
      <c r="E1191" s="461" t="e">
        <f>VLOOKUP(D1191,PAÍSES!$A$2:$C$200,3,FALSE)</f>
        <v>#N/A</v>
      </c>
      <c r="F1191" s="432"/>
      <c r="G1191" s="364"/>
      <c r="H1191" s="443"/>
      <c r="I1191" s="361"/>
      <c r="J1191" s="361"/>
      <c r="K1191" s="364"/>
      <c r="L1191" s="432"/>
      <c r="M1191" s="361"/>
      <c r="N1191" s="364"/>
      <c r="O1191"/>
    </row>
    <row r="1192" spans="2:15" ht="35.1" customHeight="1" x14ac:dyDescent="0.25">
      <c r="B1192" s="464"/>
      <c r="C1192" s="465"/>
      <c r="D1192" s="436"/>
      <c r="E1192" s="461" t="e">
        <f>VLOOKUP(D1192,PAÍSES!$A$2:$C$200,3,FALSE)</f>
        <v>#N/A</v>
      </c>
      <c r="F1192" s="432"/>
      <c r="G1192" s="364"/>
      <c r="H1192" s="443"/>
      <c r="I1192" s="361"/>
      <c r="J1192" s="361"/>
      <c r="K1192" s="364"/>
      <c r="L1192" s="432"/>
      <c r="M1192" s="361"/>
      <c r="N1192" s="364"/>
      <c r="O1192"/>
    </row>
    <row r="1193" spans="2:15" ht="35.1" customHeight="1" x14ac:dyDescent="0.25">
      <c r="B1193" s="464"/>
      <c r="C1193" s="465"/>
      <c r="D1193" s="436"/>
      <c r="E1193" s="461" t="e">
        <f>VLOOKUP(D1193,PAÍSES!$A$2:$C$200,3,FALSE)</f>
        <v>#N/A</v>
      </c>
      <c r="F1193" s="432"/>
      <c r="G1193" s="364"/>
      <c r="H1193" s="443"/>
      <c r="I1193" s="361"/>
      <c r="J1193" s="361"/>
      <c r="K1193" s="364"/>
      <c r="L1193" s="432"/>
      <c r="M1193" s="361"/>
      <c r="N1193" s="364"/>
      <c r="O1193"/>
    </row>
    <row r="1194" spans="2:15" ht="35.1" customHeight="1" x14ac:dyDescent="0.25">
      <c r="B1194" s="464"/>
      <c r="C1194" s="465"/>
      <c r="D1194" s="436"/>
      <c r="E1194" s="461" t="e">
        <f>VLOOKUP(D1194,PAÍSES!$A$2:$C$200,3,FALSE)</f>
        <v>#N/A</v>
      </c>
      <c r="F1194" s="432"/>
      <c r="G1194" s="364"/>
      <c r="H1194" s="443"/>
      <c r="I1194" s="361"/>
      <c r="J1194" s="361"/>
      <c r="K1194" s="364"/>
      <c r="L1194" s="432"/>
      <c r="M1194" s="361"/>
      <c r="N1194" s="364"/>
      <c r="O1194"/>
    </row>
    <row r="1195" spans="2:15" ht="35.1" customHeight="1" x14ac:dyDescent="0.25">
      <c r="B1195" s="464"/>
      <c r="C1195" s="465"/>
      <c r="D1195" s="436"/>
      <c r="E1195" s="461" t="e">
        <f>VLOOKUP(D1195,PAÍSES!$A$2:$C$200,3,FALSE)</f>
        <v>#N/A</v>
      </c>
      <c r="F1195" s="432"/>
      <c r="G1195" s="364"/>
      <c r="H1195" s="443"/>
      <c r="I1195" s="361"/>
      <c r="J1195" s="361"/>
      <c r="K1195" s="364"/>
      <c r="L1195" s="432"/>
      <c r="M1195" s="361"/>
      <c r="N1195" s="364"/>
      <c r="O1195"/>
    </row>
    <row r="1196" spans="2:15" ht="35.1" customHeight="1" x14ac:dyDescent="0.25">
      <c r="B1196" s="464"/>
      <c r="C1196" s="465"/>
      <c r="D1196" s="436"/>
      <c r="E1196" s="461" t="e">
        <f>VLOOKUP(D1196,PAÍSES!$A$2:$C$200,3,FALSE)</f>
        <v>#N/A</v>
      </c>
      <c r="F1196" s="432"/>
      <c r="G1196" s="364"/>
      <c r="H1196" s="443"/>
      <c r="I1196" s="361"/>
      <c r="J1196" s="361"/>
      <c r="K1196" s="364"/>
      <c r="L1196" s="432"/>
      <c r="M1196" s="361"/>
      <c r="N1196" s="364"/>
      <c r="O1196"/>
    </row>
    <row r="1197" spans="2:15" ht="35.1" customHeight="1" x14ac:dyDescent="0.25">
      <c r="B1197" s="464"/>
      <c r="C1197" s="465"/>
      <c r="D1197" s="436"/>
      <c r="E1197" s="461" t="e">
        <f>VLOOKUP(D1197,PAÍSES!$A$2:$C$200,3,FALSE)</f>
        <v>#N/A</v>
      </c>
      <c r="F1197" s="432"/>
      <c r="G1197" s="364"/>
      <c r="H1197" s="443"/>
      <c r="I1197" s="361"/>
      <c r="J1197" s="361"/>
      <c r="K1197" s="364"/>
      <c r="L1197" s="432"/>
      <c r="M1197" s="361"/>
      <c r="N1197" s="364"/>
      <c r="O1197"/>
    </row>
    <row r="1198" spans="2:15" ht="35.1" customHeight="1" x14ac:dyDescent="0.25">
      <c r="B1198" s="464"/>
      <c r="C1198" s="465"/>
      <c r="D1198" s="436"/>
      <c r="E1198" s="461" t="e">
        <f>VLOOKUP(D1198,PAÍSES!$A$2:$C$200,3,FALSE)</f>
        <v>#N/A</v>
      </c>
      <c r="F1198" s="432"/>
      <c r="G1198" s="364"/>
      <c r="H1198" s="443"/>
      <c r="I1198" s="361"/>
      <c r="J1198" s="361"/>
      <c r="K1198" s="364"/>
      <c r="L1198" s="432"/>
      <c r="M1198" s="361"/>
      <c r="N1198" s="364"/>
      <c r="O1198"/>
    </row>
    <row r="1199" spans="2:15" ht="35.1" customHeight="1" x14ac:dyDescent="0.25">
      <c r="B1199" s="464"/>
      <c r="C1199" s="465"/>
      <c r="D1199" s="436"/>
      <c r="E1199" s="461" t="e">
        <f>VLOOKUP(D1199,PAÍSES!$A$2:$C$200,3,FALSE)</f>
        <v>#N/A</v>
      </c>
      <c r="F1199" s="432"/>
      <c r="G1199" s="364"/>
      <c r="H1199" s="443"/>
      <c r="I1199" s="361"/>
      <c r="J1199" s="361"/>
      <c r="K1199" s="364"/>
      <c r="L1199" s="432"/>
      <c r="M1199" s="361"/>
      <c r="N1199" s="364"/>
      <c r="O1199"/>
    </row>
    <row r="1200" spans="2:15" ht="35.1" customHeight="1" x14ac:dyDescent="0.25">
      <c r="B1200" s="464"/>
      <c r="C1200" s="465"/>
      <c r="D1200" s="436"/>
      <c r="E1200" s="461" t="e">
        <f>VLOOKUP(D1200,PAÍSES!$A$2:$C$200,3,FALSE)</f>
        <v>#N/A</v>
      </c>
      <c r="F1200" s="432"/>
      <c r="G1200" s="364"/>
      <c r="H1200" s="443"/>
      <c r="I1200" s="361"/>
      <c r="J1200" s="361"/>
      <c r="K1200" s="364"/>
      <c r="L1200" s="432"/>
      <c r="M1200" s="361"/>
      <c r="N1200" s="364"/>
      <c r="O1200"/>
    </row>
    <row r="1201" spans="2:15" ht="35.1" customHeight="1" thickBot="1" x14ac:dyDescent="0.3">
      <c r="B1201" s="466"/>
      <c r="C1201" s="467"/>
      <c r="D1201" s="437"/>
      <c r="E1201" s="462" t="e">
        <f>VLOOKUP(D1201,PAÍSES!$A$2:$C$200,3,FALSE)</f>
        <v>#N/A</v>
      </c>
      <c r="F1201" s="433"/>
      <c r="G1201" s="366"/>
      <c r="H1201" s="445"/>
      <c r="I1201" s="365"/>
      <c r="J1201" s="365"/>
      <c r="K1201" s="366"/>
      <c r="L1201" s="433"/>
      <c r="M1201" s="365"/>
      <c r="N1201" s="366"/>
      <c r="O1201"/>
    </row>
    <row r="1202" spans="2:15" ht="15.75" thickBot="1" x14ac:dyDescent="0.3">
      <c r="C1202" s="575">
        <f>SUM(C5:C1201)</f>
        <v>0</v>
      </c>
      <c r="D1202" s="463"/>
      <c r="E1202" s="463"/>
    </row>
  </sheetData>
  <sheetProtection algorithmName="SHA-512" hashValue="gjDpXXiU1nrJ8FnDdksjoui7V7t7AMA6GXWo/J0ELLYVBYi2+ulEwGWGEMfwuu8W1x+T8pJJhErMD+IKzJ7qDg==" saltValue="BFHOOWswh95hFSy3q5sDYQ==" spinCount="100000" sheet="1" objects="1" scenarios="1"/>
  <autoFilter ref="B4:N4"/>
  <mergeCells count="5">
    <mergeCell ref="B1:N1"/>
    <mergeCell ref="H3:K3"/>
    <mergeCell ref="L3:N3"/>
    <mergeCell ref="D3:E3"/>
    <mergeCell ref="F3:G3"/>
  </mergeCells>
  <dataValidations count="3">
    <dataValidation type="list" allowBlank="1" showInputMessage="1" showErrorMessage="1" sqref="H5:N1201">
      <formula1>"SI,NO"</formula1>
    </dataValidation>
    <dataValidation type="list" allowBlank="1" showInputMessage="1" showErrorMessage="1" sqref="G5:G1201">
      <formula1>"FICCIÓN,DOCUMENTAL,ANIMACIÓN,EXPERIMENTAL"</formula1>
    </dataValidation>
    <dataValidation type="list" allowBlank="1" showInputMessage="1" showErrorMessage="1" sqref="F5:F1201">
      <formula1>"LARGOMETRAJE (más de 60 min.),CORTOMETRAJE (menos de 60 min.)"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PAÍSES!$A$2:$A$200</xm:f>
          </x14:formula1>
          <xm:sqref>D5:D1201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H427"/>
  <sheetViews>
    <sheetView showGridLines="0" topLeftCell="K1" zoomScale="85" zoomScaleNormal="85" workbookViewId="0">
      <selection activeCell="Q27" sqref="Q27"/>
    </sheetView>
  </sheetViews>
  <sheetFormatPr baseColWidth="10" defaultColWidth="11.42578125" defaultRowHeight="15" x14ac:dyDescent="0.25"/>
  <cols>
    <col min="1" max="1" width="9.42578125" style="32" hidden="1" customWidth="1"/>
    <col min="2" max="2" width="44.85546875" style="32" hidden="1" customWidth="1"/>
    <col min="3" max="3" width="31" style="32" hidden="1" customWidth="1"/>
    <col min="4" max="4" width="23.7109375" style="32" hidden="1" customWidth="1"/>
    <col min="5" max="5" width="24.5703125" style="32" hidden="1" customWidth="1"/>
    <col min="6" max="6" width="11" style="32" hidden="1" customWidth="1"/>
    <col min="7" max="7" width="15" style="32" hidden="1" customWidth="1"/>
    <col min="8" max="8" width="15.28515625" style="32" hidden="1" customWidth="1"/>
    <col min="9" max="9" width="11.42578125" style="32" hidden="1" customWidth="1"/>
    <col min="10" max="10" width="3" style="32" hidden="1" customWidth="1"/>
    <col min="11" max="11" width="4" style="32" customWidth="1"/>
    <col min="12" max="12" width="43" style="32" customWidth="1"/>
    <col min="13" max="13" width="33.140625" style="32" customWidth="1"/>
    <col min="14" max="14" width="11.42578125" style="32" customWidth="1"/>
    <col min="15" max="15" width="15.28515625" style="32" customWidth="1"/>
    <col min="16" max="16" width="4.7109375" style="32" customWidth="1"/>
    <col min="17" max="17" width="19.85546875" style="32" customWidth="1"/>
    <col min="18" max="18" width="18.85546875" style="32" customWidth="1"/>
    <col min="19" max="19" width="23.85546875" style="32" customWidth="1"/>
    <col min="20" max="21" width="20.85546875" style="32" customWidth="1"/>
    <col min="22" max="22" width="16.28515625" style="32" customWidth="1"/>
    <col min="23" max="23" width="16" style="32" customWidth="1"/>
    <col min="24" max="24" width="20.42578125" style="32" customWidth="1"/>
    <col min="25" max="25" width="7.85546875" style="29" customWidth="1"/>
    <col min="26" max="26" width="11.42578125" style="32"/>
    <col min="27" max="27" width="44" style="32" bestFit="1" customWidth="1"/>
    <col min="28" max="28" width="31" style="32" bestFit="1" customWidth="1"/>
    <col min="29" max="29" width="17.7109375" style="32" customWidth="1"/>
    <col min="30" max="31" width="11.42578125" style="32"/>
    <col min="32" max="32" width="21.140625" style="32" customWidth="1"/>
    <col min="33" max="33" width="23.140625" style="32" customWidth="1"/>
    <col min="34" max="16384" width="11.42578125" style="32"/>
  </cols>
  <sheetData>
    <row r="1" spans="1:34" s="29" customFormat="1" ht="15.75" x14ac:dyDescent="0.25">
      <c r="V1" s="31"/>
    </row>
    <row r="2" spans="1:34" ht="12.95" customHeight="1" x14ac:dyDescent="0.25">
      <c r="A2" s="731" t="s">
        <v>658</v>
      </c>
      <c r="B2" s="731"/>
      <c r="C2" s="731"/>
      <c r="D2" s="731"/>
      <c r="E2" s="731"/>
      <c r="F2" s="731"/>
      <c r="G2" s="731"/>
      <c r="H2" s="731"/>
      <c r="I2" s="731"/>
      <c r="J2" s="30"/>
      <c r="K2" s="734" t="s">
        <v>724</v>
      </c>
      <c r="L2" s="734"/>
      <c r="M2" s="734"/>
      <c r="N2" s="734"/>
      <c r="O2" s="734"/>
      <c r="P2" s="734"/>
      <c r="Q2" s="734"/>
      <c r="R2" s="734"/>
      <c r="S2" s="29" t="s">
        <v>22</v>
      </c>
      <c r="T2" s="29" t="s">
        <v>22</v>
      </c>
      <c r="U2" s="29"/>
      <c r="V2" s="31"/>
      <c r="W2" s="29"/>
      <c r="X2" s="29"/>
      <c r="Z2" s="731" t="s">
        <v>169</v>
      </c>
      <c r="AA2" s="731"/>
      <c r="AB2" s="731"/>
      <c r="AC2" s="731"/>
      <c r="AD2" s="731"/>
      <c r="AE2" s="731"/>
      <c r="AF2" s="731"/>
      <c r="AG2" s="731"/>
      <c r="AH2" s="731"/>
    </row>
    <row r="3" spans="1:34" ht="12.95" customHeight="1" x14ac:dyDescent="0.25">
      <c r="A3" s="731"/>
      <c r="B3" s="731"/>
      <c r="C3" s="731"/>
      <c r="D3" s="731"/>
      <c r="E3" s="731"/>
      <c r="F3" s="731"/>
      <c r="G3" s="731"/>
      <c r="H3" s="731"/>
      <c r="I3" s="731"/>
      <c r="J3" s="29"/>
      <c r="K3" s="734"/>
      <c r="L3" s="734"/>
      <c r="M3" s="734"/>
      <c r="N3" s="734"/>
      <c r="O3" s="734"/>
      <c r="P3" s="734"/>
      <c r="Q3" s="734"/>
      <c r="R3" s="734"/>
      <c r="S3" s="35"/>
      <c r="T3" s="35"/>
      <c r="U3" s="35"/>
      <c r="V3" s="31"/>
      <c r="W3" s="35"/>
      <c r="X3" s="35"/>
      <c r="Z3" s="731"/>
      <c r="AA3" s="731"/>
      <c r="AB3" s="731"/>
      <c r="AC3" s="731"/>
      <c r="AD3" s="731"/>
      <c r="AE3" s="731"/>
      <c r="AF3" s="731"/>
      <c r="AG3" s="731"/>
      <c r="AH3" s="731"/>
    </row>
    <row r="4" spans="1:34" ht="46.5" customHeight="1" thickBot="1" x14ac:dyDescent="0.3">
      <c r="A4" s="731"/>
      <c r="B4" s="731"/>
      <c r="C4" s="731"/>
      <c r="D4" s="731"/>
      <c r="E4" s="731"/>
      <c r="F4" s="731"/>
      <c r="G4" s="731"/>
      <c r="H4" s="731"/>
      <c r="I4" s="731"/>
      <c r="J4" s="29"/>
      <c r="K4" s="735"/>
      <c r="L4" s="735"/>
      <c r="M4" s="735"/>
      <c r="N4" s="735"/>
      <c r="O4" s="735"/>
      <c r="P4" s="735"/>
      <c r="Q4" s="735"/>
      <c r="R4" s="735"/>
      <c r="S4" s="35"/>
      <c r="U4" s="418"/>
      <c r="V4" s="846" t="s">
        <v>51</v>
      </c>
      <c r="W4" s="847"/>
      <c r="X4" s="35"/>
      <c r="Z4" s="731"/>
      <c r="AA4" s="731"/>
      <c r="AB4" s="731"/>
      <c r="AC4" s="731"/>
      <c r="AD4" s="731"/>
      <c r="AE4" s="731"/>
      <c r="AF4" s="731"/>
      <c r="AG4" s="731"/>
      <c r="AH4" s="731"/>
    </row>
    <row r="5" spans="1:34" s="35" customFormat="1" ht="15" customHeight="1" x14ac:dyDescent="0.25">
      <c r="A5" s="219"/>
      <c r="B5" s="52"/>
      <c r="C5" s="52"/>
      <c r="D5" s="31"/>
      <c r="E5" s="31"/>
      <c r="F5" s="52"/>
      <c r="G5" s="723" t="s">
        <v>14</v>
      </c>
      <c r="H5" s="724"/>
      <c r="I5" s="220"/>
      <c r="J5" s="33"/>
      <c r="K5" s="94"/>
      <c r="L5" s="95"/>
      <c r="M5" s="95"/>
      <c r="N5" s="95"/>
      <c r="O5" s="95"/>
      <c r="P5" s="96"/>
      <c r="Q5" s="96"/>
      <c r="R5" s="96"/>
      <c r="S5" s="843" t="s">
        <v>661</v>
      </c>
      <c r="T5" s="844" t="s">
        <v>112</v>
      </c>
      <c r="U5" s="845"/>
      <c r="V5" s="848" t="s">
        <v>18</v>
      </c>
      <c r="W5" s="843" t="s">
        <v>21</v>
      </c>
      <c r="X5" s="843" t="s">
        <v>30</v>
      </c>
      <c r="Z5" s="219"/>
      <c r="AA5" s="52"/>
      <c r="AB5" s="52"/>
      <c r="AC5" s="31"/>
      <c r="AD5" s="31"/>
      <c r="AE5" s="52"/>
      <c r="AF5" s="723" t="s">
        <v>14</v>
      </c>
      <c r="AG5" s="724"/>
      <c r="AH5" s="220"/>
    </row>
    <row r="6" spans="1:34" s="37" customFormat="1" ht="15" customHeight="1" x14ac:dyDescent="0.25">
      <c r="A6" s="219"/>
      <c r="B6" s="52"/>
      <c r="C6" s="52"/>
      <c r="D6" s="31"/>
      <c r="E6" s="31"/>
      <c r="F6" s="52"/>
      <c r="G6" s="221" t="s">
        <v>116</v>
      </c>
      <c r="H6" s="221" t="s">
        <v>117</v>
      </c>
      <c r="I6" s="220"/>
      <c r="J6" s="36"/>
      <c r="K6" s="97"/>
      <c r="L6" s="98"/>
      <c r="M6" s="98"/>
      <c r="N6" s="99"/>
      <c r="O6" s="99"/>
      <c r="P6" s="98"/>
      <c r="Q6" s="101" t="s">
        <v>660</v>
      </c>
      <c r="R6" s="101" t="s">
        <v>117</v>
      </c>
      <c r="S6" s="843"/>
      <c r="T6" s="101" t="s">
        <v>660</v>
      </c>
      <c r="U6" s="101" t="s">
        <v>117</v>
      </c>
      <c r="V6" s="848"/>
      <c r="W6" s="843"/>
      <c r="X6" s="843"/>
      <c r="Y6" s="35"/>
      <c r="Z6" s="219"/>
      <c r="AA6" s="52"/>
      <c r="AB6" s="52"/>
      <c r="AC6" s="31"/>
      <c r="AD6" s="31"/>
      <c r="AE6" s="52"/>
      <c r="AF6" s="221" t="s">
        <v>116</v>
      </c>
      <c r="AG6" s="221" t="s">
        <v>117</v>
      </c>
      <c r="AH6" s="220"/>
    </row>
    <row r="7" spans="1:34" s="37" customFormat="1" ht="16.5" customHeight="1" x14ac:dyDescent="0.25">
      <c r="A7" s="222"/>
      <c r="B7" s="728" t="str">
        <f t="shared" ref="B7:B14" si="0">L7</f>
        <v>a. Gestión de películas</v>
      </c>
      <c r="C7" s="728"/>
      <c r="D7" s="728"/>
      <c r="E7" s="728"/>
      <c r="F7" s="728"/>
      <c r="G7" s="103">
        <f>SUMIFS('2. RELACIÓN FACTURAS'!$S$9:$S$455,'2. RELACIÓN FACTURAS'!$H$9:$H$455,"a. Gestión de películas")</f>
        <v>0</v>
      </c>
      <c r="H7" s="182">
        <f>SUMIFS('2. RELACIÓN FACTURAS'!$S$9:$S$455,'2. RELACIÓN FACTURAS'!$H$9:$H$455,"a. Gestión de películas",'2. RELACIÓN FACTURAS'!P9:P455,"SI")</f>
        <v>0</v>
      </c>
      <c r="I7" s="220"/>
      <c r="J7" s="36"/>
      <c r="K7" s="97"/>
      <c r="L7" s="725" t="str">
        <f>'2. RELACIÓN FACTURAS'!AI9</f>
        <v>a. Gestión de películas</v>
      </c>
      <c r="M7" s="726"/>
      <c r="N7" s="726"/>
      <c r="O7" s="726"/>
      <c r="P7" s="727"/>
      <c r="Q7" s="103">
        <f>G7</f>
        <v>0</v>
      </c>
      <c r="R7" s="103">
        <f>H7</f>
        <v>0</v>
      </c>
      <c r="S7" s="650"/>
      <c r="T7" s="103">
        <f>SUMIFS('2. RELACIÓN FACTURAS'!$AD$9:$AD$455,'2. RELACIÓN FACTURAS'!$I$9:$I$455,"a. Gestión de películas")</f>
        <v>0</v>
      </c>
      <c r="U7" s="103">
        <f>SUMIFS('2. RELACIÓN FACTURAS'!$AD$9:$AD$455,'2. RELACIÓN FACTURAS'!$I$9:$I$455,"a. Gestión de películas",'2. RELACIÓN FACTURAS'!$AC$9:$AC$455,"")</f>
        <v>0</v>
      </c>
      <c r="V7" s="182">
        <f>T7-S7</f>
        <v>0</v>
      </c>
      <c r="W7" s="161" t="str">
        <f>IFERROR(V7/S7,"")</f>
        <v/>
      </c>
      <c r="X7" s="58">
        <f>T7</f>
        <v>0</v>
      </c>
      <c r="Y7" s="35"/>
      <c r="Z7" s="222"/>
      <c r="AA7" s="728" t="str">
        <f>B7</f>
        <v>a. Gestión de películas</v>
      </c>
      <c r="AB7" s="728"/>
      <c r="AC7" s="728"/>
      <c r="AD7" s="728"/>
      <c r="AE7" s="728"/>
      <c r="AF7" s="182">
        <f>X7</f>
        <v>0</v>
      </c>
      <c r="AG7" s="182">
        <f>IF(U7&lt;X7,U7,X7)</f>
        <v>0</v>
      </c>
      <c r="AH7" s="220"/>
    </row>
    <row r="8" spans="1:34" s="37" customFormat="1" ht="16.5" customHeight="1" x14ac:dyDescent="0.25">
      <c r="A8" s="222"/>
      <c r="B8" s="728" t="str">
        <f t="shared" si="0"/>
        <v>b. Edición de publicaciones</v>
      </c>
      <c r="C8" s="728"/>
      <c r="D8" s="728"/>
      <c r="E8" s="728"/>
      <c r="F8" s="728"/>
      <c r="G8" s="103">
        <f>SUMIFS('2. RELACIÓN FACTURAS'!$S$9:$S$455,'2. RELACIÓN FACTURAS'!$H$9:$H$455,"b. Edición de publicaciones")</f>
        <v>0</v>
      </c>
      <c r="H8" s="182">
        <f>SUMIFS('2. RELACIÓN FACTURAS'!$S$9:$S$455,'2. RELACIÓN FACTURAS'!$H$9:$H$455,"b. Edición de publicaciones",'2. RELACIÓN FACTURAS'!$P$9:$P$455,"SI")</f>
        <v>0</v>
      </c>
      <c r="I8" s="223"/>
      <c r="J8" s="36"/>
      <c r="K8" s="97"/>
      <c r="L8" s="725" t="str">
        <f>'2. RELACIÓN FACTURAS'!AI10</f>
        <v>b. Edición de publicaciones</v>
      </c>
      <c r="M8" s="726"/>
      <c r="N8" s="726"/>
      <c r="O8" s="726"/>
      <c r="P8" s="727"/>
      <c r="Q8" s="103">
        <f t="shared" ref="Q8:R12" si="1">G8</f>
        <v>0</v>
      </c>
      <c r="R8" s="103">
        <f t="shared" si="1"/>
        <v>0</v>
      </c>
      <c r="S8" s="650"/>
      <c r="T8" s="103">
        <f>SUMIFS('2. RELACIÓN FACTURAS'!$AD$9:$AD$455,'2. RELACIÓN FACTURAS'!$I$9:$I$455,"b. Edición de publicaciones")</f>
        <v>0</v>
      </c>
      <c r="U8" s="103">
        <f>SUMIFS('2. RELACIÓN FACTURAS'!$AD$9:$AD$455,'2. RELACIÓN FACTURAS'!$I$9:$I$455,"b. Edición de publicaciones",'2. RELACIÓN FACTURAS'!$AC$9:$AC$455,"")</f>
        <v>0</v>
      </c>
      <c r="V8" s="182">
        <f t="shared" ref="V8:V17" si="2">T8-S8</f>
        <v>0</v>
      </c>
      <c r="W8" s="161" t="str">
        <f t="shared" ref="W8:W17" si="3">IFERROR(V8/S8,"")</f>
        <v/>
      </c>
      <c r="X8" s="58">
        <f t="shared" ref="X8:X17" si="4">T8</f>
        <v>0</v>
      </c>
      <c r="Y8" s="35"/>
      <c r="Z8" s="222"/>
      <c r="AA8" s="728" t="str">
        <f t="shared" ref="AA8:AA14" si="5">B8</f>
        <v>b. Edición de publicaciones</v>
      </c>
      <c r="AB8" s="728"/>
      <c r="AC8" s="728"/>
      <c r="AD8" s="728"/>
      <c r="AE8" s="728"/>
      <c r="AF8" s="182">
        <f t="shared" ref="AF8:AF14" si="6">X8</f>
        <v>0</v>
      </c>
      <c r="AG8" s="182">
        <f t="shared" ref="AG8:AG14" si="7">IF(U8&lt;X8,U8,X8)</f>
        <v>0</v>
      </c>
      <c r="AH8" s="223"/>
    </row>
    <row r="9" spans="1:34" s="37" customFormat="1" ht="16.5" customHeight="1" x14ac:dyDescent="0.25">
      <c r="A9" s="222"/>
      <c r="B9" s="728" t="str">
        <f t="shared" si="0"/>
        <v>c. Comunicación y prensa</v>
      </c>
      <c r="C9" s="728"/>
      <c r="D9" s="728"/>
      <c r="E9" s="728"/>
      <c r="F9" s="728"/>
      <c r="G9" s="103">
        <f>SUMIFS('2. RELACIÓN FACTURAS'!$S$9:$S$455,'2. RELACIÓN FACTURAS'!$H$9:$H$455,"c. Comunicación y prensa")</f>
        <v>0</v>
      </c>
      <c r="H9" s="182">
        <f>SUMIFS('2. RELACIÓN FACTURAS'!$S$9:$S$455,'2. RELACIÓN FACTURAS'!$H$9:$H$455,"c. Comunicación y prensa",'2. RELACIÓN FACTURAS'!$P$9:$P$455,"SI")</f>
        <v>0</v>
      </c>
      <c r="I9" s="223"/>
      <c r="J9" s="36"/>
      <c r="K9" s="97"/>
      <c r="L9" s="725" t="str">
        <f>'2. RELACIÓN FACTURAS'!AI11</f>
        <v>c. Comunicación y prensa</v>
      </c>
      <c r="M9" s="726"/>
      <c r="N9" s="726"/>
      <c r="O9" s="726"/>
      <c r="P9" s="727"/>
      <c r="Q9" s="103">
        <f t="shared" si="1"/>
        <v>0</v>
      </c>
      <c r="R9" s="103">
        <f t="shared" si="1"/>
        <v>0</v>
      </c>
      <c r="S9" s="650"/>
      <c r="T9" s="103">
        <f>SUMIFS('2. RELACIÓN FACTURAS'!$AD$9:$AD$455,'2. RELACIÓN FACTURAS'!$I$9:$I$455,"c. Comunicación y prensa")</f>
        <v>0</v>
      </c>
      <c r="U9" s="103">
        <f>SUMIFS('2. RELACIÓN FACTURAS'!$AD$9:$AD$455,'2. RELACIÓN FACTURAS'!$I$9:$I$455,"c. Comunicación y prensa",'2. RELACIÓN FACTURAS'!$AC$9:$AC$455,"")</f>
        <v>0</v>
      </c>
      <c r="V9" s="182">
        <f t="shared" si="2"/>
        <v>0</v>
      </c>
      <c r="W9" s="161" t="str">
        <f t="shared" si="3"/>
        <v/>
      </c>
      <c r="X9" s="58">
        <f t="shared" si="4"/>
        <v>0</v>
      </c>
      <c r="Y9" s="35"/>
      <c r="Z9" s="222"/>
      <c r="AA9" s="728" t="str">
        <f t="shared" si="5"/>
        <v>c. Comunicación y prensa</v>
      </c>
      <c r="AB9" s="728"/>
      <c r="AC9" s="728"/>
      <c r="AD9" s="728"/>
      <c r="AE9" s="728"/>
      <c r="AF9" s="182">
        <f t="shared" si="6"/>
        <v>0</v>
      </c>
      <c r="AG9" s="182">
        <f t="shared" si="7"/>
        <v>0</v>
      </c>
      <c r="AH9" s="223"/>
    </row>
    <row r="10" spans="1:34" s="37" customFormat="1" ht="16.5" customHeight="1" x14ac:dyDescent="0.25">
      <c r="A10" s="222"/>
      <c r="B10" s="728" t="str">
        <f t="shared" si="0"/>
        <v>d. Publicidad y difusión</v>
      </c>
      <c r="C10" s="728"/>
      <c r="D10" s="728"/>
      <c r="E10" s="728"/>
      <c r="F10" s="728"/>
      <c r="G10" s="103">
        <f>SUMIFS('2. RELACIÓN FACTURAS'!$S$9:$S$455,'2. RELACIÓN FACTURAS'!$H$9:$H$455,"d. Publicidad y difusión")</f>
        <v>0</v>
      </c>
      <c r="H10" s="182">
        <f>SUMIFS('2. RELACIÓN FACTURAS'!$S$9:$S$455,'2. RELACIÓN FACTURAS'!$H$9:$H$455,"d. Publicidad y difusión",'2. RELACIÓN FACTURAS'!$P$9:$P$455,"SI")</f>
        <v>0</v>
      </c>
      <c r="I10" s="223"/>
      <c r="J10" s="36"/>
      <c r="K10" s="97"/>
      <c r="L10" s="725" t="str">
        <f>'2. RELACIÓN FACTURAS'!AI12</f>
        <v>d. Publicidad y difusión</v>
      </c>
      <c r="M10" s="726"/>
      <c r="N10" s="726"/>
      <c r="O10" s="726"/>
      <c r="P10" s="727"/>
      <c r="Q10" s="103">
        <f t="shared" si="1"/>
        <v>0</v>
      </c>
      <c r="R10" s="103">
        <f t="shared" si="1"/>
        <v>0</v>
      </c>
      <c r="S10" s="650"/>
      <c r="T10" s="103">
        <f>SUMIFS('2. RELACIÓN FACTURAS'!$AD$9:$AD$455,'2. RELACIÓN FACTURAS'!$I$9:$I$455,"d. Publicidad y difusión")</f>
        <v>0</v>
      </c>
      <c r="U10" s="103">
        <f>SUMIFS('2. RELACIÓN FACTURAS'!$AD$9:$AD$455,'2. RELACIÓN FACTURAS'!$I$9:$I$455,"d. Publicidad y difusión",'2. RELACIÓN FACTURAS'!$AC$9:$AC$455,"")</f>
        <v>0</v>
      </c>
      <c r="V10" s="182">
        <f t="shared" si="2"/>
        <v>0</v>
      </c>
      <c r="W10" s="161" t="str">
        <f t="shared" si="3"/>
        <v/>
      </c>
      <c r="X10" s="58">
        <f t="shared" si="4"/>
        <v>0</v>
      </c>
      <c r="Y10" s="35"/>
      <c r="Z10" s="222"/>
      <c r="AA10" s="728" t="str">
        <f t="shared" si="5"/>
        <v>d. Publicidad y difusión</v>
      </c>
      <c r="AB10" s="728"/>
      <c r="AC10" s="728"/>
      <c r="AD10" s="728"/>
      <c r="AE10" s="728"/>
      <c r="AF10" s="182">
        <f t="shared" si="6"/>
        <v>0</v>
      </c>
      <c r="AG10" s="182">
        <f t="shared" si="7"/>
        <v>0</v>
      </c>
      <c r="AH10" s="223"/>
    </row>
    <row r="11" spans="1:34" s="37" customFormat="1" ht="16.5" customHeight="1" x14ac:dyDescent="0.25">
      <c r="A11" s="222"/>
      <c r="B11" s="728" t="str">
        <f t="shared" si="0"/>
        <v>e. Invitados (Alojamiento, Manutención, Desplazamientos)</v>
      </c>
      <c r="C11" s="728"/>
      <c r="D11" s="728"/>
      <c r="E11" s="728"/>
      <c r="F11" s="728"/>
      <c r="G11" s="103">
        <f>SUMIFS('2. RELACIÓN FACTURAS'!$S$9:$S$455,'2. RELACIÓN FACTURAS'!$H$9:$H$455,"e. Invitados (Alojamiento, Manutención, Desplazamientos)")</f>
        <v>0</v>
      </c>
      <c r="H11" s="182">
        <f>SUMIFS('2. RELACIÓN FACTURAS'!$S$9:$S$455,'2. RELACIÓN FACTURAS'!$H$9:$H$455,"e. Invitados (Alojamiento, Manutención, Desplazamientos)",'2. RELACIÓN FACTURAS'!$P$9:$P$455,"SI")</f>
        <v>0</v>
      </c>
      <c r="I11" s="223"/>
      <c r="J11" s="36"/>
      <c r="K11" s="97"/>
      <c r="L11" s="725" t="str">
        <f>'2. RELACIÓN FACTURAS'!AI13</f>
        <v>e. Invitados (Alojamiento, Manutención, Desplazamientos)</v>
      </c>
      <c r="M11" s="726"/>
      <c r="N11" s="726"/>
      <c r="O11" s="726"/>
      <c r="P11" s="727"/>
      <c r="Q11" s="103">
        <f t="shared" si="1"/>
        <v>0</v>
      </c>
      <c r="R11" s="103">
        <f t="shared" si="1"/>
        <v>0</v>
      </c>
      <c r="S11" s="650"/>
      <c r="T11" s="103">
        <f>SUMIFS('2. RELACIÓN FACTURAS'!$AD$9:$AD$455,'2. RELACIÓN FACTURAS'!$I$9:$I$455,"e. Invitados (Alojamiento, Manutención, Desplazamientos)")</f>
        <v>0</v>
      </c>
      <c r="U11" s="103">
        <f>SUMIFS('2. RELACIÓN FACTURAS'!$AD$9:$AD$455,'2. RELACIÓN FACTURAS'!$I$9:$I$455,"e. Invitados (Alojamiento, Manutención, Desplazamientos)",'2. RELACIÓN FACTURAS'!$AC$9:$AC$455,"")</f>
        <v>0</v>
      </c>
      <c r="V11" s="182">
        <f t="shared" si="2"/>
        <v>0</v>
      </c>
      <c r="W11" s="161" t="str">
        <f t="shared" si="3"/>
        <v/>
      </c>
      <c r="X11" s="58">
        <f t="shared" si="4"/>
        <v>0</v>
      </c>
      <c r="Y11" s="35"/>
      <c r="Z11" s="222"/>
      <c r="AA11" s="728" t="str">
        <f t="shared" si="5"/>
        <v>e. Invitados (Alojamiento, Manutención, Desplazamientos)</v>
      </c>
      <c r="AB11" s="728"/>
      <c r="AC11" s="728"/>
      <c r="AD11" s="728"/>
      <c r="AE11" s="728"/>
      <c r="AF11" s="182">
        <f t="shared" si="6"/>
        <v>0</v>
      </c>
      <c r="AG11" s="182">
        <f t="shared" si="7"/>
        <v>0</v>
      </c>
      <c r="AH11" s="223"/>
    </row>
    <row r="12" spans="1:34" s="37" customFormat="1" ht="16.5" customHeight="1" x14ac:dyDescent="0.25">
      <c r="A12" s="222"/>
      <c r="B12" s="728" t="str">
        <f t="shared" si="0"/>
        <v>f. Gastos vinculados a actividades online y procesos de digitalización</v>
      </c>
      <c r="C12" s="728"/>
      <c r="D12" s="728"/>
      <c r="E12" s="728"/>
      <c r="F12" s="728"/>
      <c r="G12" s="103">
        <f>SUMIFS('2. RELACIÓN FACTURAS'!$S$9:$S$455,'2. RELACIÓN FACTURAS'!$H$9:$H$455,"f. Gastos vinculados a actividades online y procesos de digitalización")</f>
        <v>0</v>
      </c>
      <c r="H12" s="182">
        <f>SUMIFS('2. RELACIÓN FACTURAS'!$S$9:$S$455,'2. RELACIÓN FACTURAS'!$H$9:$H$455,"f. Gastos vinculados a actividades online y procesos de digitalización",'2. RELACIÓN FACTURAS'!$P$9:$P$455,"SI")</f>
        <v>0</v>
      </c>
      <c r="I12" s="223"/>
      <c r="J12" s="36"/>
      <c r="K12" s="97"/>
      <c r="L12" s="725" t="str">
        <f>'2. RELACIÓN FACTURAS'!AI14</f>
        <v>f. Gastos vinculados a actividades online y procesos de digitalización</v>
      </c>
      <c r="M12" s="726"/>
      <c r="N12" s="726"/>
      <c r="O12" s="726"/>
      <c r="P12" s="727"/>
      <c r="Q12" s="103">
        <f t="shared" si="1"/>
        <v>0</v>
      </c>
      <c r="R12" s="103">
        <f t="shared" si="1"/>
        <v>0</v>
      </c>
      <c r="S12" s="650"/>
      <c r="T12" s="103">
        <f>SUMIFS('2. RELACIÓN FACTURAS'!$AD$9:$AD$455,'2. RELACIÓN FACTURAS'!$I$9:$I$455,"f. Gastos vinculados a actividades online y procesos de digitalización")</f>
        <v>0</v>
      </c>
      <c r="U12" s="103">
        <f>SUMIFS('2. RELACIÓN FACTURAS'!$AD$9:$AD$455,'2. RELACIÓN FACTURAS'!$I$9:$I$455,"f. Gastos vinculados a actividades online y procesos de digitalización",'2. RELACIÓN FACTURAS'!$AC$9:$AC$455,"")</f>
        <v>0</v>
      </c>
      <c r="V12" s="182">
        <f t="shared" si="2"/>
        <v>0</v>
      </c>
      <c r="W12" s="161" t="str">
        <f t="shared" si="3"/>
        <v/>
      </c>
      <c r="X12" s="58">
        <f t="shared" si="4"/>
        <v>0</v>
      </c>
      <c r="Y12" s="35"/>
      <c r="Z12" s="222"/>
      <c r="AA12" s="728" t="str">
        <f t="shared" si="5"/>
        <v>f. Gastos vinculados a actividades online y procesos de digitalización</v>
      </c>
      <c r="AB12" s="728"/>
      <c r="AC12" s="728"/>
      <c r="AD12" s="728"/>
      <c r="AE12" s="728"/>
      <c r="AF12" s="182">
        <f t="shared" si="6"/>
        <v>0</v>
      </c>
      <c r="AG12" s="182">
        <f t="shared" si="7"/>
        <v>0</v>
      </c>
      <c r="AH12" s="223"/>
    </row>
    <row r="13" spans="1:34" s="37" customFormat="1" ht="16.5" customHeight="1" x14ac:dyDescent="0.25">
      <c r="A13" s="222"/>
      <c r="B13" s="728" t="str">
        <f t="shared" si="0"/>
        <v>g. Gastos vinculados a la sostenibilidad y la conciliación</v>
      </c>
      <c r="C13" s="728"/>
      <c r="D13" s="728"/>
      <c r="E13" s="728"/>
      <c r="F13" s="728"/>
      <c r="G13" s="103">
        <f>SUMIFS('2. RELACIÓN FACTURAS'!$S$9:$S$455,'2. RELACIÓN FACTURAS'!$H$9:$H$455,"g. Gastos vinculados a la sostenibilidad y la conciliación")</f>
        <v>0</v>
      </c>
      <c r="H13" s="182">
        <f>SUMIFS('2. RELACIÓN FACTURAS'!$S$9:$S$455,'2. RELACIÓN FACTURAS'!$H$9:$H$455,"g. Gastos vinculados a la sostenibilidad y la conciliación",'2. RELACIÓN FACTURAS'!$P$9:$P$455,"SI")</f>
        <v>0</v>
      </c>
      <c r="I13" s="223"/>
      <c r="J13" s="36"/>
      <c r="K13" s="97"/>
      <c r="L13" s="725" t="str">
        <f>'2. RELACIÓN FACTURAS'!AI15</f>
        <v>g. Gastos vinculados a la sostenibilidad y la conciliación</v>
      </c>
      <c r="M13" s="726"/>
      <c r="N13" s="726"/>
      <c r="O13" s="726"/>
      <c r="P13" s="727"/>
      <c r="Q13" s="103">
        <f>G13</f>
        <v>0</v>
      </c>
      <c r="R13" s="103">
        <f>H13</f>
        <v>0</v>
      </c>
      <c r="S13" s="650"/>
      <c r="T13" s="103">
        <f>SUMIFS('2. RELACIÓN FACTURAS'!$AD$9:$AD$455,'2. RELACIÓN FACTURAS'!$I$9:$I$455,"g. Gastos vinculados a la sostenibilidad y la conciliación")</f>
        <v>0</v>
      </c>
      <c r="U13" s="103">
        <f>SUMIFS('2. RELACIÓN FACTURAS'!$AD$9:$AD$455,'2. RELACIÓN FACTURAS'!$I$9:$I$455,"g. Gastos vinculados a la sostenibilidad y la conciliación",'2. RELACIÓN FACTURAS'!$AC$9:$AC$455,"")</f>
        <v>0</v>
      </c>
      <c r="V13" s="182">
        <f t="shared" si="2"/>
        <v>0</v>
      </c>
      <c r="W13" s="161" t="str">
        <f t="shared" si="3"/>
        <v/>
      </c>
      <c r="X13" s="58">
        <f t="shared" si="4"/>
        <v>0</v>
      </c>
      <c r="Y13" s="35"/>
      <c r="Z13" s="222"/>
      <c r="AA13" s="728" t="str">
        <f t="shared" si="5"/>
        <v>g. Gastos vinculados a la sostenibilidad y la conciliación</v>
      </c>
      <c r="AB13" s="728"/>
      <c r="AC13" s="728"/>
      <c r="AD13" s="728"/>
      <c r="AE13" s="728"/>
      <c r="AF13" s="182">
        <f t="shared" si="6"/>
        <v>0</v>
      </c>
      <c r="AG13" s="182">
        <f t="shared" si="7"/>
        <v>0</v>
      </c>
      <c r="AH13" s="223"/>
    </row>
    <row r="14" spans="1:34" s="37" customFormat="1" ht="16.5" customHeight="1" thickBot="1" x14ac:dyDescent="0.3">
      <c r="A14" s="222"/>
      <c r="B14" s="728" t="str">
        <f t="shared" si="0"/>
        <v>h. Gastos de contratación de medios externos</v>
      </c>
      <c r="C14" s="728"/>
      <c r="D14" s="728"/>
      <c r="E14" s="728"/>
      <c r="F14" s="728"/>
      <c r="G14" s="103">
        <f>SUMIFS('2. RELACIÓN FACTURAS'!$S$9:$S$455,'2. RELACIÓN FACTURAS'!$H$9:$H$455,"h. Gastos de contratación de medios externos")</f>
        <v>0</v>
      </c>
      <c r="H14" s="182">
        <f>SUMIFS('2. RELACIÓN FACTURAS'!$S$9:$S$455,'2. RELACIÓN FACTURAS'!$H$9:$H$455,"h. Gastos de contratación de medios externos",'2. RELACIÓN FACTURAS'!$P$9:$P$455,"SI")</f>
        <v>0</v>
      </c>
      <c r="I14" s="223"/>
      <c r="J14" s="36"/>
      <c r="K14" s="97"/>
      <c r="L14" s="725" t="str">
        <f>'2. RELACIÓN FACTURAS'!AI16</f>
        <v>h. Gastos de contratación de medios externos</v>
      </c>
      <c r="M14" s="726"/>
      <c r="N14" s="726"/>
      <c r="O14" s="726"/>
      <c r="P14" s="727"/>
      <c r="Q14" s="103">
        <f>G14</f>
        <v>0</v>
      </c>
      <c r="R14" s="103">
        <f>H14</f>
        <v>0</v>
      </c>
      <c r="S14" s="650"/>
      <c r="T14" s="103">
        <f>SUMIFS('2. RELACIÓN FACTURAS'!$AD$9:$AD$455,'2. RELACIÓN FACTURAS'!$I$9:$I$455,"h. Gastos de contratación de medios externos")</f>
        <v>0</v>
      </c>
      <c r="U14" s="103">
        <f>SUMIFS('2. RELACIÓN FACTURAS'!$AD$9:$AD$455,'2. RELACIÓN FACTURAS'!$I$9:$I$455,"h. Gastos de contratación de medios externos",'2. RELACIÓN FACTURAS'!$AC$9:$AC$455,"")</f>
        <v>0</v>
      </c>
      <c r="V14" s="182">
        <f t="shared" si="2"/>
        <v>0</v>
      </c>
      <c r="W14" s="161" t="str">
        <f t="shared" si="3"/>
        <v/>
      </c>
      <c r="X14" s="58">
        <f t="shared" si="4"/>
        <v>0</v>
      </c>
      <c r="Y14" s="35"/>
      <c r="Z14" s="222"/>
      <c r="AA14" s="728" t="str">
        <f t="shared" si="5"/>
        <v>h. Gastos de contratación de medios externos</v>
      </c>
      <c r="AB14" s="728"/>
      <c r="AC14" s="728"/>
      <c r="AD14" s="728"/>
      <c r="AE14" s="728"/>
      <c r="AF14" s="182">
        <f t="shared" si="6"/>
        <v>0</v>
      </c>
      <c r="AG14" s="182">
        <f t="shared" si="7"/>
        <v>0</v>
      </c>
      <c r="AH14" s="223"/>
    </row>
    <row r="15" spans="1:34" s="37" customFormat="1" ht="16.5" customHeight="1" thickBot="1" x14ac:dyDescent="0.3">
      <c r="A15" s="217"/>
      <c r="B15" s="736" t="s">
        <v>118</v>
      </c>
      <c r="C15" s="736"/>
      <c r="D15" s="736"/>
      <c r="E15" s="736"/>
      <c r="F15" s="218"/>
      <c r="G15" s="247">
        <f>SUM(G7:G14)</f>
        <v>0</v>
      </c>
      <c r="H15" s="246">
        <f>SUM(H7:H14)</f>
        <v>0</v>
      </c>
      <c r="I15" s="223"/>
      <c r="J15" s="36"/>
      <c r="K15" s="97"/>
      <c r="L15" s="725" t="str">
        <f>'2. RELACIÓN FACTURAS'!AI17</f>
        <v xml:space="preserve">i. Gastos generales </v>
      </c>
      <c r="M15" s="726"/>
      <c r="N15" s="726"/>
      <c r="O15" s="726"/>
      <c r="P15" s="727"/>
      <c r="Q15" s="103">
        <f>G16</f>
        <v>0</v>
      </c>
      <c r="R15" s="103">
        <f>H16</f>
        <v>0</v>
      </c>
      <c r="S15" s="650"/>
      <c r="T15" s="103">
        <f>SUMIFS('2. RELACIÓN FACTURAS'!$AD$9:$AD$455,'2. RELACIÓN FACTURAS'!$I$9:$I$455,"i. Gastos generales ")</f>
        <v>0</v>
      </c>
      <c r="U15" s="103">
        <f>SUMIFS('2. RELACIÓN FACTURAS'!$AD$9:$AD$455,'2. RELACIÓN FACTURAS'!$I$9:$I$455,"i. Gastos generales ",'2. RELACIÓN FACTURAS'!$AC$9:$AC$455,"")</f>
        <v>0</v>
      </c>
      <c r="V15" s="182">
        <f t="shared" si="2"/>
        <v>0</v>
      </c>
      <c r="W15" s="161" t="str">
        <f t="shared" si="3"/>
        <v/>
      </c>
      <c r="X15" s="58">
        <f t="shared" si="4"/>
        <v>0</v>
      </c>
      <c r="Y15" s="35"/>
      <c r="Z15" s="217"/>
      <c r="AA15" s="736" t="s">
        <v>118</v>
      </c>
      <c r="AB15" s="736"/>
      <c r="AC15" s="736"/>
      <c r="AD15" s="736"/>
      <c r="AE15" s="218"/>
      <c r="AF15" s="247">
        <f>SUM(AF7:AF14)</f>
        <v>0</v>
      </c>
      <c r="AG15" s="246">
        <f>SUM(AG7:AG14)</f>
        <v>0</v>
      </c>
      <c r="AH15" s="223"/>
    </row>
    <row r="16" spans="1:34" s="37" customFormat="1" ht="16.5" customHeight="1" x14ac:dyDescent="0.25">
      <c r="A16" s="222"/>
      <c r="B16" s="224" t="str">
        <f>L15</f>
        <v xml:space="preserve">i. Gastos generales </v>
      </c>
      <c r="C16" s="225" t="s">
        <v>119</v>
      </c>
      <c r="D16" s="226" t="str">
        <f>IF(G16&gt;0.05*$G$15,"Límite superado","")</f>
        <v/>
      </c>
      <c r="E16" s="227"/>
      <c r="F16" s="228"/>
      <c r="G16" s="229">
        <f>SUMIFS('2. RELACIÓN FACTURAS'!$S$9:$S$455,'2. RELACIÓN FACTURAS'!$H$9:$H$455,"i. Gastos generales ")</f>
        <v>0</v>
      </c>
      <c r="H16" s="182">
        <f>SUMIFS('2. RELACIÓN FACTURAS'!$S$9:$S$455,'2. RELACIÓN FACTURAS'!$H$9:$H$455,"i. Gastos generales ",'2. RELACIÓN FACTURAS'!$P$9:$P$455,"SI")</f>
        <v>0</v>
      </c>
      <c r="I16" s="223"/>
      <c r="J16" s="36"/>
      <c r="K16" s="102"/>
      <c r="L16" s="725" t="s">
        <v>178</v>
      </c>
      <c r="M16" s="726"/>
      <c r="N16" s="726"/>
      <c r="O16" s="726"/>
      <c r="P16" s="727"/>
      <c r="Q16" s="103">
        <f t="shared" ref="Q16:Q17" si="8">G17</f>
        <v>0</v>
      </c>
      <c r="R16" s="103">
        <f t="shared" ref="R16:R17" si="9">H17</f>
        <v>0</v>
      </c>
      <c r="S16" s="650"/>
      <c r="T16" s="103">
        <f>'3. GASTOS SALARIALES Y DE SS'!Z142</f>
        <v>0</v>
      </c>
      <c r="U16" s="103">
        <f>SUMIFS('3. GASTOS SALARIALES Y DE SS'!Z7:Z141,'3. GASTOS SALARIALES Y DE SS'!X7:X141,"")</f>
        <v>0</v>
      </c>
      <c r="V16" s="182">
        <f t="shared" si="2"/>
        <v>0</v>
      </c>
      <c r="W16" s="161" t="str">
        <f t="shared" si="3"/>
        <v/>
      </c>
      <c r="X16" s="58">
        <f t="shared" si="4"/>
        <v>0</v>
      </c>
      <c r="Y16" s="35"/>
      <c r="Z16" s="222"/>
      <c r="AA16" s="224" t="str">
        <f>B16</f>
        <v xml:space="preserve">i. Gastos generales </v>
      </c>
      <c r="AB16" s="225" t="s">
        <v>119</v>
      </c>
      <c r="AC16" s="226" t="str">
        <f>IF(AF16&gt;0.05*AF15,"Límite superado","")</f>
        <v/>
      </c>
      <c r="AD16" s="322"/>
      <c r="AE16" s="228"/>
      <c r="AF16" s="229">
        <f>X15</f>
        <v>0</v>
      </c>
      <c r="AG16" s="229">
        <f>IF(U15&lt;X15,U15,X15)</f>
        <v>0</v>
      </c>
      <c r="AH16" s="223"/>
    </row>
    <row r="17" spans="1:34" s="37" customFormat="1" ht="16.5" customHeight="1" x14ac:dyDescent="0.25">
      <c r="A17" s="222"/>
      <c r="B17" s="224" t="str">
        <f>L16</f>
        <v>j. Costes salariales y seguridad social</v>
      </c>
      <c r="C17" s="225" t="s">
        <v>120</v>
      </c>
      <c r="D17" s="226" t="str">
        <f>IF(G17&gt;0.2*$G$15,"Límite superado","")</f>
        <v/>
      </c>
      <c r="E17" s="322" t="s">
        <v>177</v>
      </c>
      <c r="F17" s="228"/>
      <c r="G17" s="182">
        <f>'3. GASTOS SALARIALES Y DE SS'!L142</f>
        <v>0</v>
      </c>
      <c r="H17" s="229">
        <f>SUMIFS('3. GASTOS SALARIALES Y DE SS'!L7:L141,'3. GASTOS SALARIALES Y DE SS'!M7:M141,"SI")</f>
        <v>0</v>
      </c>
      <c r="I17" s="223"/>
      <c r="J17" s="36"/>
      <c r="K17" s="102"/>
      <c r="L17" s="737" t="str">
        <f>'2. RELACIÓN FACTURAS'!AI18</f>
        <v>k. Gastos financieros</v>
      </c>
      <c r="M17" s="738"/>
      <c r="N17" s="738"/>
      <c r="O17" s="738"/>
      <c r="P17" s="739"/>
      <c r="Q17" s="103">
        <f t="shared" si="8"/>
        <v>0</v>
      </c>
      <c r="R17" s="103">
        <f t="shared" si="9"/>
        <v>0</v>
      </c>
      <c r="S17" s="650"/>
      <c r="T17" s="103">
        <f>SUMIFS('2. RELACIÓN FACTURAS'!$AD$9:$AD$455,'2. RELACIÓN FACTURAS'!$I$9:$I$455,"k. Gastos financieros")</f>
        <v>0</v>
      </c>
      <c r="U17" s="103">
        <f>SUMIFS('2. RELACIÓN FACTURAS'!$AD$9:$AD$455,'2. RELACIÓN FACTURAS'!$I$9:$I$455,"k. Gastos financieros",'2. RELACIÓN FACTURAS'!$AC$9:$AC$455,"")</f>
        <v>0</v>
      </c>
      <c r="V17" s="182">
        <f t="shared" si="2"/>
        <v>0</v>
      </c>
      <c r="W17" s="161" t="str">
        <f t="shared" si="3"/>
        <v/>
      </c>
      <c r="X17" s="58">
        <f t="shared" si="4"/>
        <v>0</v>
      </c>
      <c r="Y17" s="35"/>
      <c r="Z17" s="222"/>
      <c r="AA17" s="224" t="str">
        <f t="shared" ref="AA17:AA18" si="10">B17</f>
        <v>j. Costes salariales y seguridad social</v>
      </c>
      <c r="AB17" s="225" t="s">
        <v>120</v>
      </c>
      <c r="AC17" s="226" t="str">
        <f>IF(AF17&gt;0.2*AF15,"Límite superado","")</f>
        <v/>
      </c>
      <c r="AD17" s="322" t="s">
        <v>177</v>
      </c>
      <c r="AE17" s="228"/>
      <c r="AF17" s="229">
        <f t="shared" ref="AF17:AF18" si="11">X16</f>
        <v>0</v>
      </c>
      <c r="AG17" s="229">
        <f>IF(U16&lt;X16,U16,X16)</f>
        <v>0</v>
      </c>
      <c r="AH17" s="223"/>
    </row>
    <row r="18" spans="1:34" s="40" customFormat="1" ht="20.100000000000001" customHeight="1" x14ac:dyDescent="0.25">
      <c r="A18" s="222"/>
      <c r="B18" s="224" t="str">
        <f>L17</f>
        <v>k. Gastos financieros</v>
      </c>
      <c r="C18" s="225" t="s">
        <v>120</v>
      </c>
      <c r="D18" s="226" t="str">
        <f>IF(G18&gt;0.2*$G$15,"Límite superado","")</f>
        <v/>
      </c>
      <c r="E18" s="227"/>
      <c r="F18" s="228"/>
      <c r="G18" s="182">
        <f>SUMIFS('2. RELACIÓN FACTURAS'!$S$9:$S$455,'2. RELACIÓN FACTURAS'!$H$9:$H$455,"k. Gastos financieros")</f>
        <v>0</v>
      </c>
      <c r="H18" s="182">
        <f>SUMIFS('2. RELACIÓN FACTURAS'!$S$9:$S$455,'2. RELACIÓN FACTURAS'!$H$9:$H$455,"k. Gastos financieros",'2. RELACIÓN FACTURAS'!$P$9:$P$455,"SI")</f>
        <v>0</v>
      </c>
      <c r="I18" s="223"/>
      <c r="J18" s="38"/>
      <c r="K18" s="102"/>
      <c r="L18" s="740" t="s">
        <v>14</v>
      </c>
      <c r="M18" s="741"/>
      <c r="N18" s="741"/>
      <c r="O18" s="741"/>
      <c r="P18" s="742"/>
      <c r="Q18" s="116">
        <f>SUM(Q7:Q17)</f>
        <v>0</v>
      </c>
      <c r="R18" s="116">
        <f>SUM(R7:R17)</f>
        <v>0</v>
      </c>
      <c r="S18" s="116">
        <f>SUM(S7:S17)</f>
        <v>0</v>
      </c>
      <c r="T18" s="116">
        <f t="shared" ref="T18:U18" si="12">SUM(T7:T17)</f>
        <v>0</v>
      </c>
      <c r="U18" s="116">
        <f t="shared" si="12"/>
        <v>0</v>
      </c>
      <c r="V18" s="124" t="s">
        <v>31</v>
      </c>
      <c r="W18" s="125"/>
      <c r="X18" s="327">
        <f>SUM(X7:X17)</f>
        <v>0</v>
      </c>
      <c r="Y18" s="39"/>
      <c r="Z18" s="222"/>
      <c r="AA18" s="224" t="str">
        <f t="shared" si="10"/>
        <v>k. Gastos financieros</v>
      </c>
      <c r="AB18" s="225" t="s">
        <v>120</v>
      </c>
      <c r="AC18" s="226" t="str">
        <f>IF(AF18&gt;0.2*AF15,"Límite superado","")</f>
        <v/>
      </c>
      <c r="AD18" s="227"/>
      <c r="AE18" s="228"/>
      <c r="AF18" s="229">
        <f t="shared" si="11"/>
        <v>0</v>
      </c>
      <c r="AG18" s="229">
        <f>IF(U17&lt;X17,U17,X17)</f>
        <v>0</v>
      </c>
      <c r="AH18" s="223"/>
    </row>
    <row r="19" spans="1:34" s="40" customFormat="1" ht="20.100000000000001" customHeight="1" x14ac:dyDescent="0.25">
      <c r="A19" s="222"/>
      <c r="B19" s="230"/>
      <c r="C19" s="198"/>
      <c r="D19" s="231"/>
      <c r="E19" s="181"/>
      <c r="F19" s="34"/>
      <c r="H19" s="159"/>
      <c r="I19" s="223"/>
      <c r="J19" s="38"/>
      <c r="K19" s="102"/>
      <c r="L19" s="53"/>
      <c r="M19" s="121"/>
      <c r="N19" s="54"/>
      <c r="O19" s="55"/>
      <c r="P19" s="56"/>
      <c r="Q19" s="56"/>
      <c r="R19" s="53"/>
      <c r="S19" s="39"/>
      <c r="T19" s="39"/>
      <c r="U19" s="39"/>
      <c r="V19" s="39"/>
      <c r="W19" s="39"/>
      <c r="X19" s="39"/>
      <c r="Y19" s="39"/>
      <c r="Z19" s="222"/>
      <c r="AA19" s="230"/>
      <c r="AB19" s="198"/>
      <c r="AC19" s="231"/>
      <c r="AD19" s="181"/>
      <c r="AE19" s="34"/>
      <c r="AF19" s="159"/>
      <c r="AG19" s="159"/>
      <c r="AH19" s="223"/>
    </row>
    <row r="20" spans="1:34" s="40" customFormat="1" ht="17.25" x14ac:dyDescent="0.2">
      <c r="A20" s="222"/>
      <c r="B20" s="230" t="s">
        <v>121</v>
      </c>
      <c r="C20" s="198"/>
      <c r="D20" s="231"/>
      <c r="E20" s="181"/>
      <c r="F20" s="34"/>
      <c r="G20" s="159"/>
      <c r="H20" s="159"/>
      <c r="I20" s="223"/>
      <c r="J20" s="38"/>
      <c r="K20" s="102"/>
      <c r="L20" s="835" t="s">
        <v>49</v>
      </c>
      <c r="M20" s="835"/>
      <c r="N20" s="835"/>
      <c r="O20" s="835"/>
      <c r="P20" s="835"/>
      <c r="Q20" s="649"/>
      <c r="R20" s="419"/>
      <c r="S20" s="836" t="s">
        <v>663</v>
      </c>
      <c r="T20" s="837"/>
      <c r="U20" s="838"/>
      <c r="V20" s="469"/>
      <c r="W20" s="419"/>
      <c r="X20" s="419"/>
      <c r="Y20" s="39"/>
      <c r="Z20" s="222"/>
      <c r="AA20" s="230" t="s">
        <v>121</v>
      </c>
      <c r="AB20" s="198"/>
      <c r="AC20" s="231"/>
      <c r="AD20" s="181"/>
      <c r="AE20" s="34"/>
      <c r="AF20" s="159"/>
      <c r="AG20" s="159"/>
      <c r="AH20" s="223"/>
    </row>
    <row r="21" spans="1:34" s="40" customFormat="1" ht="20.100000000000001" customHeight="1" x14ac:dyDescent="0.25">
      <c r="A21" s="222"/>
      <c r="B21" s="224" t="str">
        <f>B16</f>
        <v xml:space="preserve">i. Gastos generales </v>
      </c>
      <c r="C21" s="232" t="str">
        <f>IF(D16="","","Importe máximo aceptado")</f>
        <v/>
      </c>
      <c r="D21" s="237">
        <f>IF(D16="",G15+G16,G15+G21)</f>
        <v>0</v>
      </c>
      <c r="E21" s="237">
        <f>IF(H21="",H15+H16,H15+H21)</f>
        <v>0</v>
      </c>
      <c r="F21" s="228"/>
      <c r="G21" s="182" t="str">
        <f>IF(D16="","",0.05*$G$15)</f>
        <v/>
      </c>
      <c r="H21" s="182" t="str">
        <f>IF(H16&gt;G21,G21,"")</f>
        <v/>
      </c>
      <c r="I21" s="223"/>
      <c r="J21" s="38"/>
      <c r="K21" s="102"/>
      <c r="L21" s="835" t="s">
        <v>50</v>
      </c>
      <c r="M21" s="835"/>
      <c r="N21" s="835"/>
      <c r="O21" s="835"/>
      <c r="P21" s="835"/>
      <c r="Q21" s="649"/>
      <c r="R21" s="419"/>
      <c r="S21" s="836" t="s">
        <v>695</v>
      </c>
      <c r="T21" s="837"/>
      <c r="U21" s="838"/>
      <c r="V21" s="470"/>
      <c r="W21" s="29"/>
      <c r="X21" s="29"/>
      <c r="Y21" s="39"/>
      <c r="Z21" s="222"/>
      <c r="AA21" s="224" t="str">
        <f>AA16</f>
        <v xml:space="preserve">i. Gastos generales </v>
      </c>
      <c r="AB21" s="232" t="str">
        <f>IF(AC16="","","Importe máximo aceptado")</f>
        <v/>
      </c>
      <c r="AC21" s="237">
        <f>IF(AC16="",AF15+AF16,AF15+AF21)</f>
        <v>0</v>
      </c>
      <c r="AD21" s="237">
        <f>IF(AC16="",AG15+AG16,AG15+AG21)</f>
        <v>0</v>
      </c>
      <c r="AE21" s="228"/>
      <c r="AF21" s="182" t="str">
        <f>IF(AC16="","",0.05*$AF$15)</f>
        <v/>
      </c>
      <c r="AG21" s="182">
        <f>IF(AG16&gt;AF21,AF21,AG16)</f>
        <v>0</v>
      </c>
      <c r="AH21" s="223"/>
    </row>
    <row r="22" spans="1:34" s="40" customFormat="1" ht="20.100000000000001" customHeight="1" x14ac:dyDescent="0.25">
      <c r="A22" s="222"/>
      <c r="B22" s="224" t="str">
        <f>B17</f>
        <v>j. Costes salariales y seguridad social</v>
      </c>
      <c r="C22" s="232" t="str">
        <f>IF(D17="","","Importe máximo aceptado")</f>
        <v/>
      </c>
      <c r="D22" s="237">
        <f>IF(D17="",D21+G17,D21+G22)</f>
        <v>0</v>
      </c>
      <c r="E22" s="237">
        <f>IF(H22="",E21+H17,E21+H22)</f>
        <v>0</v>
      </c>
      <c r="F22" s="228"/>
      <c r="G22" s="182" t="str">
        <f>IF(D17="","",0.2*$G$15)</f>
        <v/>
      </c>
      <c r="H22" s="182" t="str">
        <f>IF(H17&gt;G22,G22,"")</f>
        <v/>
      </c>
      <c r="I22" s="223"/>
      <c r="J22" s="38"/>
      <c r="K22" s="102"/>
      <c r="L22" s="839" t="s">
        <v>29</v>
      </c>
      <c r="M22" s="840"/>
      <c r="N22" s="840"/>
      <c r="O22" s="840"/>
      <c r="P22" s="841"/>
      <c r="Q22" s="636" t="str">
        <f>IFERROR(Q20/Q21,"")</f>
        <v/>
      </c>
      <c r="R22" s="419"/>
      <c r="S22" s="419"/>
      <c r="T22" s="419"/>
      <c r="U22" s="134"/>
      <c r="V22" s="134"/>
      <c r="W22" s="29"/>
      <c r="X22" s="29"/>
      <c r="Y22" s="39"/>
      <c r="Z22" s="222"/>
      <c r="AA22" s="224" t="str">
        <f>AA17</f>
        <v>j. Costes salariales y seguridad social</v>
      </c>
      <c r="AB22" s="232" t="str">
        <f>IF(AC17="","","Importe máximo aceptado")</f>
        <v/>
      </c>
      <c r="AC22" s="237">
        <f>IF(AC17="",AC21+AF17,AC21+AF22)</f>
        <v>0</v>
      </c>
      <c r="AD22" s="237">
        <f>IF(AC17="",AD21+AG17,AD21+AG22)</f>
        <v>0</v>
      </c>
      <c r="AE22" s="228"/>
      <c r="AF22" s="182" t="str">
        <f>IF(AC17="","",0.2*$AF$15)</f>
        <v/>
      </c>
      <c r="AG22" s="182">
        <f>IF(AG17&gt;AF22,AF22,AG17)</f>
        <v>0</v>
      </c>
      <c r="AH22" s="223"/>
    </row>
    <row r="23" spans="1:34" s="40" customFormat="1" ht="20.100000000000001" customHeight="1" thickBot="1" x14ac:dyDescent="0.3">
      <c r="B23" s="224" t="str">
        <f>B18</f>
        <v>k. Gastos financieros</v>
      </c>
      <c r="C23" s="232" t="str">
        <f>IF(D18="","","Importe máximo aceptado")</f>
        <v/>
      </c>
      <c r="D23" s="237">
        <f>IF(D18="",D22+G18,D22+G23)</f>
        <v>0</v>
      </c>
      <c r="E23" s="237">
        <f>IF(H23="",E22+H18,E22+H23)</f>
        <v>0</v>
      </c>
      <c r="F23" s="228"/>
      <c r="G23" s="245" t="str">
        <f>IF(D18="","",0.2*$G$15)</f>
        <v/>
      </c>
      <c r="H23" s="245" t="str">
        <f>IF(H18&gt;G23,G23,"")</f>
        <v/>
      </c>
      <c r="I23" s="223"/>
      <c r="J23" s="38"/>
      <c r="K23" s="107"/>
      <c r="L23" s="835" t="s">
        <v>664</v>
      </c>
      <c r="M23" s="835"/>
      <c r="N23" s="835"/>
      <c r="O23" s="835"/>
      <c r="P23" s="835"/>
      <c r="Q23" s="651"/>
      <c r="R23" s="419"/>
      <c r="S23" s="419"/>
      <c r="T23" s="419"/>
      <c r="U23" s="134"/>
      <c r="V23" s="134"/>
      <c r="W23" s="29"/>
      <c r="X23" s="29"/>
      <c r="Y23" s="39"/>
      <c r="Z23" s="222"/>
      <c r="AA23" s="224" t="str">
        <f>AA18</f>
        <v>k. Gastos financieros</v>
      </c>
      <c r="AB23" s="232" t="str">
        <f>IF(AC18="","","Importe máximo aceptado")</f>
        <v/>
      </c>
      <c r="AC23" s="237">
        <f>IF(AC18="",AC22+AF18,AC22+AF23)</f>
        <v>0</v>
      </c>
      <c r="AD23" s="237">
        <f>IF(AC18="",AD22+AG18,AD22+AG23)</f>
        <v>0</v>
      </c>
      <c r="AE23" s="228"/>
      <c r="AF23" s="245" t="str">
        <f>IF(AC18="","",0.2*$AF$15)</f>
        <v/>
      </c>
      <c r="AG23" s="182">
        <f>IF(AG18&gt;AF23,AF23,AG18)</f>
        <v>0</v>
      </c>
      <c r="AH23" s="223"/>
    </row>
    <row r="24" spans="1:34" s="40" customFormat="1" ht="20.100000000000001" customHeight="1" thickBot="1" x14ac:dyDescent="0.3">
      <c r="A24" s="217"/>
      <c r="B24" s="732" t="s">
        <v>659</v>
      </c>
      <c r="C24" s="733"/>
      <c r="D24" s="733"/>
      <c r="E24" s="733"/>
      <c r="F24" s="733"/>
      <c r="G24" s="249">
        <f>D23</f>
        <v>0</v>
      </c>
      <c r="H24" s="248">
        <f>E23</f>
        <v>0</v>
      </c>
      <c r="I24" s="223"/>
      <c r="J24" s="38"/>
      <c r="K24" s="107"/>
      <c r="L24" s="832" t="s">
        <v>665</v>
      </c>
      <c r="M24" s="833"/>
      <c r="N24" s="833"/>
      <c r="O24" s="833"/>
      <c r="P24" s="842"/>
      <c r="Q24" s="637">
        <f>AF24</f>
        <v>0</v>
      </c>
      <c r="R24" s="419"/>
      <c r="S24" s="819" t="s">
        <v>696</v>
      </c>
      <c r="T24" s="820"/>
      <c r="U24" s="821"/>
      <c r="V24" s="471"/>
      <c r="W24" s="29"/>
      <c r="X24" s="29"/>
      <c r="Y24" s="39"/>
      <c r="Z24" s="217"/>
      <c r="AA24" s="732" t="s">
        <v>662</v>
      </c>
      <c r="AB24" s="733"/>
      <c r="AC24" s="733"/>
      <c r="AD24" s="733"/>
      <c r="AE24" s="733"/>
      <c r="AF24" s="249">
        <f>AC23</f>
        <v>0</v>
      </c>
      <c r="AG24" s="468">
        <f>AD23</f>
        <v>0</v>
      </c>
      <c r="AH24" s="223"/>
    </row>
    <row r="25" spans="1:34" s="40" customFormat="1" ht="20.100000000000001" customHeight="1" thickBot="1" x14ac:dyDescent="0.3">
      <c r="A25" s="243"/>
      <c r="B25" s="230"/>
      <c r="C25" s="233"/>
      <c r="D25" s="234"/>
      <c r="E25" s="234"/>
      <c r="F25" s="34"/>
      <c r="G25" s="159"/>
      <c r="H25" s="159"/>
      <c r="I25" s="223"/>
      <c r="J25" s="38"/>
      <c r="K25" s="107"/>
      <c r="L25" s="832" t="s">
        <v>666</v>
      </c>
      <c r="M25" s="833"/>
      <c r="N25" s="833"/>
      <c r="O25" s="833"/>
      <c r="P25" s="833"/>
      <c r="Q25" s="638">
        <f>AG24</f>
        <v>0</v>
      </c>
      <c r="R25" s="419"/>
      <c r="S25" s="819" t="s">
        <v>697</v>
      </c>
      <c r="T25" s="820"/>
      <c r="U25" s="821"/>
      <c r="V25" s="472" t="str">
        <f>IFERROR(V24/Q24,"")</f>
        <v/>
      </c>
      <c r="W25" s="29"/>
      <c r="X25" s="29"/>
      <c r="Y25" s="39"/>
      <c r="Z25" s="235"/>
      <c r="AA25" s="244"/>
      <c r="AB25" s="244"/>
      <c r="AC25" s="244"/>
      <c r="AD25" s="244"/>
      <c r="AE25" s="244"/>
      <c r="AF25" s="244"/>
      <c r="AG25" s="244"/>
      <c r="AH25" s="236"/>
    </row>
    <row r="26" spans="1:34" s="40" customFormat="1" ht="20.100000000000001" customHeight="1" thickBot="1" x14ac:dyDescent="0.3">
      <c r="A26" s="235"/>
      <c r="B26" s="244"/>
      <c r="C26" s="244"/>
      <c r="D26" s="244"/>
      <c r="E26" s="244"/>
      <c r="F26" s="244"/>
      <c r="G26" s="244"/>
      <c r="H26" s="244"/>
      <c r="I26" s="236"/>
      <c r="J26" s="38"/>
      <c r="K26" s="108"/>
      <c r="L26" s="832" t="s">
        <v>667</v>
      </c>
      <c r="M26" s="833"/>
      <c r="N26" s="833"/>
      <c r="O26" s="833"/>
      <c r="P26" s="833"/>
      <c r="Q26" s="639" t="e">
        <f>Q25/Q24</f>
        <v>#DIV/0!</v>
      </c>
      <c r="R26" s="134"/>
      <c r="S26" s="819" t="s">
        <v>698</v>
      </c>
      <c r="T26" s="820"/>
      <c r="U26" s="821"/>
      <c r="V26" s="472">
        <v>1</v>
      </c>
      <c r="W26" s="29"/>
      <c r="X26" s="29"/>
      <c r="Y26" s="39"/>
      <c r="Z26" s="31"/>
      <c r="AA26" s="31"/>
      <c r="AB26" s="31"/>
      <c r="AC26" s="31"/>
      <c r="AD26" s="31"/>
      <c r="AE26" s="31"/>
      <c r="AF26" s="31"/>
      <c r="AG26" s="31"/>
      <c r="AH26" s="31"/>
    </row>
    <row r="27" spans="1:34" s="40" customFormat="1" ht="20.100000000000001" customHeight="1" x14ac:dyDescent="0.2">
      <c r="A27" s="35"/>
      <c r="B27" s="31"/>
      <c r="C27" s="31"/>
      <c r="D27" s="31"/>
      <c r="E27" s="31"/>
      <c r="F27" s="31"/>
      <c r="G27" s="31"/>
      <c r="H27" s="31"/>
      <c r="I27" s="43"/>
      <c r="J27" s="38"/>
      <c r="K27" s="44"/>
      <c r="L27" s="832" t="s">
        <v>668</v>
      </c>
      <c r="M27" s="833"/>
      <c r="N27" s="833"/>
      <c r="O27" s="833"/>
      <c r="P27" s="833"/>
      <c r="Q27" s="640" t="e">
        <f>IF(AF24*Q22&gt;Q20,Q20,AF24*Q22)</f>
        <v>#VALUE!</v>
      </c>
      <c r="R27" s="134"/>
      <c r="S27" s="134"/>
      <c r="T27" s="134"/>
      <c r="U27" s="420"/>
      <c r="V27" s="420"/>
      <c r="W27" s="420"/>
      <c r="X27" s="420"/>
      <c r="Y27" s="39"/>
      <c r="Z27" s="31"/>
      <c r="AA27" s="31"/>
      <c r="AB27" s="31"/>
      <c r="AC27" s="31"/>
      <c r="AD27" s="31"/>
      <c r="AE27" s="31"/>
      <c r="AF27" s="31"/>
      <c r="AG27" s="31"/>
      <c r="AH27" s="31"/>
    </row>
    <row r="28" spans="1:34" s="43" customFormat="1" ht="15.95" customHeight="1" x14ac:dyDescent="0.2">
      <c r="A28" s="39"/>
      <c r="B28" s="35"/>
      <c r="C28" s="35"/>
      <c r="D28" s="35"/>
      <c r="E28" s="35"/>
      <c r="F28" s="35"/>
      <c r="G28" s="35"/>
      <c r="H28" s="35"/>
      <c r="I28" s="31"/>
      <c r="J28" s="41"/>
      <c r="K28" s="31"/>
      <c r="L28" s="823" t="s">
        <v>823</v>
      </c>
      <c r="M28" s="824"/>
      <c r="N28" s="825"/>
      <c r="O28" s="834" t="s">
        <v>669</v>
      </c>
      <c r="P28" s="834"/>
      <c r="Q28" s="641"/>
      <c r="R28" s="134"/>
      <c r="S28" s="134"/>
      <c r="T28" s="134"/>
      <c r="U28" s="420"/>
      <c r="V28" s="420"/>
      <c r="W28" s="420"/>
      <c r="X28" s="420"/>
      <c r="Y28" s="42"/>
      <c r="Z28" s="35"/>
      <c r="AA28" s="35"/>
      <c r="AB28" s="35"/>
      <c r="AC28" s="35"/>
      <c r="AD28" s="35"/>
      <c r="AE28" s="35"/>
      <c r="AF28" s="35"/>
      <c r="AG28" s="35"/>
      <c r="AH28" s="35"/>
    </row>
    <row r="29" spans="1:34" s="46" customFormat="1" ht="14.1" customHeight="1" x14ac:dyDescent="0.2">
      <c r="A29" s="42"/>
      <c r="B29" s="39"/>
      <c r="C29" s="39"/>
      <c r="D29" s="39"/>
      <c r="E29" s="39"/>
      <c r="F29" s="39"/>
      <c r="G29" s="39"/>
      <c r="H29" s="39"/>
      <c r="I29" s="35"/>
      <c r="J29" s="41"/>
      <c r="K29" s="31"/>
      <c r="L29" s="826"/>
      <c r="M29" s="827"/>
      <c r="N29" s="828"/>
      <c r="O29" s="834" t="s">
        <v>670</v>
      </c>
      <c r="P29" s="834"/>
      <c r="Q29" s="641"/>
      <c r="R29" s="420"/>
      <c r="S29" s="420"/>
      <c r="T29" s="420"/>
      <c r="U29" s="420"/>
      <c r="V29" s="420"/>
      <c r="W29" s="420"/>
      <c r="X29" s="420"/>
      <c r="Y29" s="42"/>
      <c r="Z29" s="39"/>
      <c r="AA29" s="39"/>
      <c r="AB29" s="39"/>
      <c r="AC29" s="39"/>
      <c r="AD29" s="39"/>
      <c r="AE29" s="39"/>
      <c r="AF29" s="39"/>
      <c r="AG29" s="39"/>
      <c r="AH29" s="39"/>
    </row>
    <row r="30" spans="1:34" s="31" customFormat="1" ht="15" customHeight="1" x14ac:dyDescent="0.25">
      <c r="A30" s="29"/>
      <c r="B30" s="42"/>
      <c r="C30" s="42"/>
      <c r="D30" s="42"/>
      <c r="E30" s="42"/>
      <c r="F30" s="42"/>
      <c r="G30" s="42"/>
      <c r="H30" s="42"/>
      <c r="I30" s="39"/>
      <c r="J30" s="47"/>
      <c r="L30" s="829"/>
      <c r="M30" s="830"/>
      <c r="N30" s="831"/>
      <c r="O30" s="822" t="s">
        <v>671</v>
      </c>
      <c r="P30" s="822"/>
      <c r="Q30" s="642" t="e">
        <f>Q27-Q28-Q29</f>
        <v>#VALUE!</v>
      </c>
      <c r="R30" s="420"/>
      <c r="S30" s="420"/>
      <c r="T30" s="420"/>
      <c r="U30" s="420"/>
      <c r="V30" s="420"/>
      <c r="W30" s="420"/>
      <c r="X30" s="420"/>
      <c r="Z30" s="42"/>
      <c r="AA30" s="42"/>
      <c r="AB30" s="42"/>
      <c r="AC30" s="42"/>
      <c r="AD30" s="42"/>
      <c r="AE30" s="42"/>
      <c r="AF30" s="42"/>
      <c r="AG30" s="42"/>
      <c r="AH30" s="42"/>
    </row>
    <row r="31" spans="1:34" s="39" customFormat="1" ht="19.5" customHeight="1" x14ac:dyDescent="0.25">
      <c r="A31" s="29"/>
      <c r="B31" s="29"/>
      <c r="C31" s="29"/>
      <c r="D31" s="29"/>
      <c r="E31" s="29"/>
      <c r="F31" s="29"/>
      <c r="G31" s="29"/>
      <c r="H31" s="29"/>
      <c r="I31" s="29"/>
      <c r="J31" s="38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Z31" s="29"/>
      <c r="AA31" s="29"/>
      <c r="AB31" s="29"/>
      <c r="AC31" s="29"/>
      <c r="AD31" s="29"/>
      <c r="AE31" s="29"/>
      <c r="AF31" s="29"/>
      <c r="AG31" s="29"/>
      <c r="AH31" s="29"/>
    </row>
    <row r="32" spans="1:34" s="42" customFormat="1" ht="6" customHeight="1" x14ac:dyDescent="0.25">
      <c r="A32" s="29"/>
      <c r="B32" s="29"/>
      <c r="C32" s="29"/>
      <c r="D32" s="29"/>
      <c r="E32" s="29"/>
      <c r="F32" s="29"/>
      <c r="G32" s="29"/>
      <c r="H32" s="29"/>
      <c r="I32" s="29"/>
      <c r="J32" s="47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Z32" s="29"/>
      <c r="AA32" s="29"/>
      <c r="AB32" s="29"/>
      <c r="AC32" s="29"/>
      <c r="AD32" s="29"/>
      <c r="AE32" s="29"/>
      <c r="AF32" s="29"/>
      <c r="AG32" s="29"/>
      <c r="AH32" s="29"/>
    </row>
    <row r="33" s="29" customFormat="1" x14ac:dyDescent="0.25"/>
    <row r="34" s="29" customFormat="1" x14ac:dyDescent="0.25"/>
    <row r="35" s="29" customFormat="1" x14ac:dyDescent="0.25"/>
    <row r="36" s="29" customFormat="1" x14ac:dyDescent="0.25"/>
    <row r="37" s="29" customFormat="1" x14ac:dyDescent="0.25"/>
    <row r="38" s="29" customFormat="1" x14ac:dyDescent="0.25"/>
    <row r="39" s="29" customFormat="1" x14ac:dyDescent="0.25"/>
    <row r="40" s="29" customFormat="1" x14ac:dyDescent="0.25"/>
    <row r="41" s="29" customFormat="1" x14ac:dyDescent="0.25"/>
    <row r="42" s="29" customFormat="1" x14ac:dyDescent="0.25"/>
    <row r="43" s="29" customFormat="1" x14ac:dyDescent="0.25"/>
    <row r="44" s="29" customFormat="1" x14ac:dyDescent="0.25"/>
    <row r="45" s="29" customFormat="1" x14ac:dyDescent="0.25"/>
    <row r="46" s="29" customFormat="1" x14ac:dyDescent="0.25"/>
    <row r="47" s="29" customFormat="1" x14ac:dyDescent="0.25"/>
    <row r="48" s="29" customFormat="1" x14ac:dyDescent="0.25"/>
    <row r="49" s="29" customFormat="1" x14ac:dyDescent="0.25"/>
    <row r="50" s="29" customFormat="1" x14ac:dyDescent="0.25"/>
    <row r="51" s="29" customFormat="1" x14ac:dyDescent="0.25"/>
    <row r="52" s="29" customFormat="1" x14ac:dyDescent="0.25"/>
    <row r="53" s="29" customFormat="1" x14ac:dyDescent="0.25"/>
    <row r="54" s="29" customFormat="1" x14ac:dyDescent="0.25"/>
    <row r="55" s="29" customFormat="1" x14ac:dyDescent="0.25"/>
    <row r="56" s="29" customFormat="1" x14ac:dyDescent="0.25"/>
    <row r="57" s="29" customFormat="1" x14ac:dyDescent="0.25"/>
    <row r="58" s="29" customFormat="1" x14ac:dyDescent="0.25"/>
    <row r="59" s="29" customFormat="1" x14ac:dyDescent="0.25"/>
    <row r="60" s="29" customFormat="1" x14ac:dyDescent="0.25"/>
    <row r="61" s="29" customFormat="1" x14ac:dyDescent="0.25"/>
    <row r="62" s="29" customFormat="1" x14ac:dyDescent="0.25"/>
    <row r="63" s="29" customFormat="1" x14ac:dyDescent="0.25"/>
    <row r="64" s="29" customFormat="1" x14ac:dyDescent="0.25"/>
    <row r="65" s="29" customFormat="1" x14ac:dyDescent="0.25"/>
    <row r="66" s="29" customFormat="1" x14ac:dyDescent="0.25"/>
    <row r="67" s="29" customFormat="1" x14ac:dyDescent="0.25"/>
    <row r="68" s="29" customFormat="1" x14ac:dyDescent="0.25"/>
    <row r="69" s="29" customFormat="1" x14ac:dyDescent="0.25"/>
    <row r="70" s="29" customFormat="1" x14ac:dyDescent="0.25"/>
    <row r="71" s="29" customFormat="1" x14ac:dyDescent="0.25"/>
    <row r="72" s="29" customFormat="1" x14ac:dyDescent="0.25"/>
    <row r="73" s="29" customFormat="1" x14ac:dyDescent="0.25"/>
    <row r="74" s="29" customFormat="1" x14ac:dyDescent="0.25"/>
    <row r="75" s="29" customFormat="1" x14ac:dyDescent="0.25"/>
    <row r="76" s="29" customFormat="1" x14ac:dyDescent="0.25"/>
    <row r="77" s="29" customFormat="1" x14ac:dyDescent="0.25"/>
    <row r="78" s="29" customFormat="1" x14ac:dyDescent="0.25"/>
    <row r="79" s="29" customFormat="1" x14ac:dyDescent="0.25"/>
    <row r="80" s="29" customFormat="1" x14ac:dyDescent="0.25"/>
    <row r="81" s="29" customFormat="1" x14ac:dyDescent="0.25"/>
    <row r="82" s="29" customFormat="1" x14ac:dyDescent="0.25"/>
    <row r="83" s="29" customFormat="1" x14ac:dyDescent="0.25"/>
    <row r="84" s="29" customFormat="1" x14ac:dyDescent="0.25"/>
    <row r="85" s="29" customFormat="1" x14ac:dyDescent="0.25"/>
    <row r="86" s="29" customFormat="1" x14ac:dyDescent="0.25"/>
    <row r="87" s="29" customFormat="1" x14ac:dyDescent="0.25"/>
    <row r="88" s="29" customFormat="1" x14ac:dyDescent="0.25"/>
    <row r="89" s="29" customFormat="1" x14ac:dyDescent="0.25"/>
    <row r="90" s="29" customFormat="1" x14ac:dyDescent="0.25"/>
    <row r="91" s="29" customFormat="1" x14ac:dyDescent="0.25"/>
    <row r="92" s="29" customFormat="1" x14ac:dyDescent="0.25"/>
    <row r="93" s="29" customFormat="1" x14ac:dyDescent="0.25"/>
    <row r="94" s="29" customFormat="1" x14ac:dyDescent="0.25"/>
    <row r="95" s="29" customFormat="1" x14ac:dyDescent="0.25"/>
    <row r="96" s="29" customFormat="1" x14ac:dyDescent="0.25"/>
    <row r="97" s="29" customFormat="1" x14ac:dyDescent="0.25"/>
    <row r="98" s="29" customFormat="1" x14ac:dyDescent="0.25"/>
    <row r="99" s="29" customFormat="1" x14ac:dyDescent="0.25"/>
    <row r="100" s="29" customFormat="1" x14ac:dyDescent="0.25"/>
    <row r="101" s="29" customFormat="1" x14ac:dyDescent="0.25"/>
    <row r="102" s="29" customFormat="1" x14ac:dyDescent="0.25"/>
    <row r="103" s="29" customFormat="1" x14ac:dyDescent="0.25"/>
    <row r="104" s="29" customFormat="1" x14ac:dyDescent="0.25"/>
    <row r="105" s="29" customFormat="1" x14ac:dyDescent="0.25"/>
    <row r="106" s="29" customFormat="1" x14ac:dyDescent="0.25"/>
    <row r="107" s="29" customFormat="1" x14ac:dyDescent="0.25"/>
    <row r="108" s="29" customFormat="1" x14ac:dyDescent="0.25"/>
    <row r="109" s="29" customFormat="1" x14ac:dyDescent="0.25"/>
    <row r="110" s="29" customFormat="1" x14ac:dyDescent="0.25"/>
    <row r="111" s="29" customFormat="1" x14ac:dyDescent="0.25"/>
    <row r="112" s="29" customFormat="1" x14ac:dyDescent="0.25"/>
    <row r="113" s="29" customFormat="1" x14ac:dyDescent="0.25"/>
    <row r="114" s="29" customFormat="1" x14ac:dyDescent="0.25"/>
    <row r="115" s="29" customFormat="1" x14ac:dyDescent="0.25"/>
    <row r="116" s="29" customFormat="1" x14ac:dyDescent="0.25"/>
    <row r="117" s="29" customFormat="1" x14ac:dyDescent="0.25"/>
    <row r="118" s="29" customFormat="1" x14ac:dyDescent="0.25"/>
    <row r="119" s="29" customFormat="1" x14ac:dyDescent="0.25"/>
    <row r="120" s="29" customFormat="1" x14ac:dyDescent="0.25"/>
    <row r="121" s="29" customFormat="1" x14ac:dyDescent="0.25"/>
    <row r="122" s="29" customFormat="1" x14ac:dyDescent="0.25"/>
    <row r="123" s="29" customFormat="1" x14ac:dyDescent="0.25"/>
    <row r="124" s="29" customFormat="1" x14ac:dyDescent="0.25"/>
    <row r="125" s="29" customFormat="1" x14ac:dyDescent="0.25"/>
    <row r="126" s="29" customFormat="1" x14ac:dyDescent="0.25"/>
    <row r="127" s="29" customFormat="1" x14ac:dyDescent="0.25"/>
    <row r="128" s="29" customFormat="1" x14ac:dyDescent="0.25"/>
    <row r="129" s="29" customFormat="1" x14ac:dyDescent="0.25"/>
    <row r="130" s="29" customFormat="1" x14ac:dyDescent="0.25"/>
    <row r="131" s="29" customFormat="1" x14ac:dyDescent="0.25"/>
    <row r="132" s="29" customFormat="1" x14ac:dyDescent="0.25"/>
    <row r="133" s="29" customFormat="1" x14ac:dyDescent="0.25"/>
    <row r="134" s="29" customFormat="1" x14ac:dyDescent="0.25"/>
    <row r="135" s="29" customFormat="1" x14ac:dyDescent="0.25"/>
    <row r="136" s="29" customFormat="1" x14ac:dyDescent="0.25"/>
    <row r="137" s="29" customFormat="1" x14ac:dyDescent="0.25"/>
    <row r="138" s="29" customFormat="1" x14ac:dyDescent="0.25"/>
    <row r="139" s="29" customFormat="1" x14ac:dyDescent="0.25"/>
    <row r="140" s="29" customFormat="1" x14ac:dyDescent="0.25"/>
    <row r="141" s="29" customFormat="1" x14ac:dyDescent="0.25"/>
    <row r="142" s="29" customFormat="1" x14ac:dyDescent="0.25"/>
    <row r="143" s="29" customFormat="1" x14ac:dyDescent="0.25"/>
    <row r="144" s="29" customFormat="1" x14ac:dyDescent="0.25"/>
    <row r="145" s="29" customFormat="1" x14ac:dyDescent="0.25"/>
    <row r="146" s="29" customFormat="1" x14ac:dyDescent="0.25"/>
    <row r="147" s="29" customFormat="1" x14ac:dyDescent="0.25"/>
    <row r="148" s="29" customFormat="1" x14ac:dyDescent="0.25"/>
    <row r="149" s="29" customFormat="1" x14ac:dyDescent="0.25"/>
    <row r="150" s="29" customFormat="1" x14ac:dyDescent="0.25"/>
    <row r="151" s="29" customFormat="1" x14ac:dyDescent="0.25"/>
    <row r="152" s="29" customFormat="1" x14ac:dyDescent="0.25"/>
    <row r="153" s="29" customFormat="1" x14ac:dyDescent="0.25"/>
    <row r="154" s="29" customFormat="1" x14ac:dyDescent="0.25"/>
    <row r="155" s="29" customFormat="1" x14ac:dyDescent="0.25"/>
    <row r="156" s="29" customFormat="1" x14ac:dyDescent="0.25"/>
    <row r="157" s="29" customFormat="1" x14ac:dyDescent="0.25"/>
    <row r="158" s="29" customFormat="1" x14ac:dyDescent="0.25"/>
    <row r="159" s="29" customFormat="1" x14ac:dyDescent="0.25"/>
    <row r="160" s="29" customFormat="1" x14ac:dyDescent="0.25"/>
    <row r="161" s="29" customFormat="1" x14ac:dyDescent="0.25"/>
    <row r="162" s="29" customFormat="1" x14ac:dyDescent="0.25"/>
    <row r="163" s="29" customFormat="1" x14ac:dyDescent="0.25"/>
    <row r="164" s="29" customFormat="1" x14ac:dyDescent="0.25"/>
    <row r="165" s="29" customFormat="1" x14ac:dyDescent="0.25"/>
    <row r="166" s="29" customFormat="1" x14ac:dyDescent="0.25"/>
    <row r="167" s="29" customFormat="1" x14ac:dyDescent="0.25"/>
    <row r="168" s="29" customFormat="1" x14ac:dyDescent="0.25"/>
    <row r="169" s="29" customFormat="1" x14ac:dyDescent="0.25"/>
    <row r="170" s="29" customFormat="1" x14ac:dyDescent="0.25"/>
    <row r="171" s="29" customFormat="1" x14ac:dyDescent="0.25"/>
    <row r="172" s="29" customFormat="1" x14ac:dyDescent="0.25"/>
    <row r="173" s="29" customFormat="1" x14ac:dyDescent="0.25"/>
    <row r="174" s="29" customFormat="1" x14ac:dyDescent="0.25"/>
    <row r="175" s="29" customFormat="1" x14ac:dyDescent="0.25"/>
    <row r="176" s="29" customFormat="1" x14ac:dyDescent="0.25"/>
    <row r="177" s="29" customFormat="1" x14ac:dyDescent="0.25"/>
    <row r="178" s="29" customFormat="1" x14ac:dyDescent="0.25"/>
    <row r="179" s="29" customFormat="1" x14ac:dyDescent="0.25"/>
    <row r="180" s="29" customFormat="1" x14ac:dyDescent="0.25"/>
    <row r="181" s="29" customFormat="1" x14ac:dyDescent="0.25"/>
    <row r="182" s="29" customFormat="1" x14ac:dyDescent="0.25"/>
    <row r="183" s="29" customFormat="1" x14ac:dyDescent="0.25"/>
    <row r="184" s="29" customFormat="1" x14ac:dyDescent="0.25"/>
    <row r="185" s="29" customFormat="1" x14ac:dyDescent="0.25"/>
    <row r="186" s="29" customFormat="1" x14ac:dyDescent="0.25"/>
    <row r="187" s="29" customFormat="1" x14ac:dyDescent="0.25"/>
    <row r="188" s="29" customFormat="1" x14ac:dyDescent="0.25"/>
    <row r="189" s="29" customFormat="1" x14ac:dyDescent="0.25"/>
    <row r="190" s="29" customFormat="1" x14ac:dyDescent="0.25"/>
    <row r="191" s="29" customFormat="1" x14ac:dyDescent="0.25"/>
    <row r="192" s="29" customFormat="1" x14ac:dyDescent="0.25"/>
    <row r="193" s="29" customFormat="1" x14ac:dyDescent="0.25"/>
    <row r="194" s="29" customFormat="1" x14ac:dyDescent="0.25"/>
    <row r="195" s="29" customFormat="1" x14ac:dyDescent="0.25"/>
    <row r="196" s="29" customFormat="1" x14ac:dyDescent="0.25"/>
    <row r="197" s="29" customFormat="1" x14ac:dyDescent="0.25"/>
    <row r="198" s="29" customFormat="1" x14ac:dyDescent="0.25"/>
    <row r="199" s="29" customFormat="1" x14ac:dyDescent="0.25"/>
    <row r="200" s="29" customFormat="1" x14ac:dyDescent="0.25"/>
    <row r="201" s="29" customFormat="1" x14ac:dyDescent="0.25"/>
    <row r="202" s="29" customFormat="1" x14ac:dyDescent="0.25"/>
    <row r="203" s="29" customFormat="1" x14ac:dyDescent="0.25"/>
    <row r="204" s="29" customFormat="1" x14ac:dyDescent="0.25"/>
    <row r="205" s="29" customFormat="1" x14ac:dyDescent="0.25"/>
    <row r="206" s="29" customFormat="1" x14ac:dyDescent="0.25"/>
    <row r="207" s="29" customFormat="1" x14ac:dyDescent="0.25"/>
    <row r="208" s="29" customFormat="1" x14ac:dyDescent="0.25"/>
    <row r="209" s="29" customFormat="1" x14ac:dyDescent="0.25"/>
    <row r="210" s="29" customFormat="1" x14ac:dyDescent="0.25"/>
    <row r="211" s="29" customFormat="1" x14ac:dyDescent="0.25"/>
    <row r="212" s="29" customFormat="1" x14ac:dyDescent="0.25"/>
    <row r="213" s="29" customFormat="1" x14ac:dyDescent="0.25"/>
    <row r="214" s="29" customFormat="1" x14ac:dyDescent="0.25"/>
    <row r="215" s="29" customFormat="1" x14ac:dyDescent="0.25"/>
    <row r="216" s="29" customFormat="1" x14ac:dyDescent="0.25"/>
    <row r="217" s="29" customFormat="1" x14ac:dyDescent="0.25"/>
    <row r="218" s="29" customFormat="1" x14ac:dyDescent="0.25"/>
    <row r="219" s="29" customFormat="1" x14ac:dyDescent="0.25"/>
    <row r="220" s="29" customFormat="1" x14ac:dyDescent="0.25"/>
    <row r="221" s="29" customFormat="1" x14ac:dyDescent="0.25"/>
    <row r="222" s="29" customFormat="1" x14ac:dyDescent="0.25"/>
    <row r="223" s="29" customFormat="1" x14ac:dyDescent="0.25"/>
    <row r="224" s="29" customFormat="1" x14ac:dyDescent="0.25"/>
    <row r="225" s="29" customFormat="1" x14ac:dyDescent="0.25"/>
    <row r="226" s="29" customFormat="1" x14ac:dyDescent="0.25"/>
    <row r="227" s="29" customFormat="1" x14ac:dyDescent="0.25"/>
    <row r="228" s="29" customFormat="1" x14ac:dyDescent="0.25"/>
    <row r="229" s="29" customFormat="1" x14ac:dyDescent="0.25"/>
    <row r="230" s="29" customFormat="1" x14ac:dyDescent="0.25"/>
    <row r="231" s="29" customFormat="1" x14ac:dyDescent="0.25"/>
    <row r="232" s="29" customFormat="1" x14ac:dyDescent="0.25"/>
    <row r="233" s="29" customFormat="1" x14ac:dyDescent="0.25"/>
    <row r="234" s="29" customFormat="1" x14ac:dyDescent="0.25"/>
    <row r="235" s="29" customFormat="1" x14ac:dyDescent="0.25"/>
    <row r="236" s="29" customFormat="1" x14ac:dyDescent="0.25"/>
    <row r="237" s="29" customFormat="1" x14ac:dyDescent="0.25"/>
    <row r="238" s="29" customFormat="1" x14ac:dyDescent="0.25"/>
    <row r="239" s="29" customFormat="1" x14ac:dyDescent="0.25"/>
    <row r="240" s="29" customFormat="1" x14ac:dyDescent="0.25"/>
    <row r="241" s="29" customFormat="1" x14ac:dyDescent="0.25"/>
    <row r="242" s="29" customFormat="1" x14ac:dyDescent="0.25"/>
    <row r="243" s="29" customFormat="1" x14ac:dyDescent="0.25"/>
    <row r="244" s="29" customFormat="1" x14ac:dyDescent="0.25"/>
    <row r="245" s="29" customFormat="1" x14ac:dyDescent="0.25"/>
    <row r="246" s="29" customFormat="1" x14ac:dyDescent="0.25"/>
    <row r="247" s="29" customFormat="1" x14ac:dyDescent="0.25"/>
    <row r="248" s="29" customFormat="1" x14ac:dyDescent="0.25"/>
    <row r="249" s="29" customFormat="1" x14ac:dyDescent="0.25"/>
    <row r="250" s="29" customFormat="1" x14ac:dyDescent="0.25"/>
    <row r="251" s="29" customFormat="1" x14ac:dyDescent="0.25"/>
    <row r="252" s="29" customFormat="1" x14ac:dyDescent="0.25"/>
    <row r="253" s="29" customFormat="1" x14ac:dyDescent="0.25"/>
    <row r="254" s="29" customFormat="1" x14ac:dyDescent="0.25"/>
    <row r="255" s="29" customFormat="1" x14ac:dyDescent="0.25"/>
    <row r="256" s="29" customFormat="1" x14ac:dyDescent="0.25"/>
    <row r="257" s="29" customFormat="1" x14ac:dyDescent="0.25"/>
    <row r="258" s="29" customFormat="1" x14ac:dyDescent="0.25"/>
    <row r="259" s="29" customFormat="1" x14ac:dyDescent="0.25"/>
    <row r="260" s="29" customFormat="1" x14ac:dyDescent="0.25"/>
    <row r="261" s="29" customFormat="1" x14ac:dyDescent="0.25"/>
    <row r="262" s="29" customFormat="1" x14ac:dyDescent="0.25"/>
    <row r="263" s="29" customFormat="1" x14ac:dyDescent="0.25"/>
    <row r="264" s="29" customFormat="1" x14ac:dyDescent="0.25"/>
    <row r="265" s="29" customFormat="1" x14ac:dyDescent="0.25"/>
    <row r="266" s="29" customFormat="1" x14ac:dyDescent="0.25"/>
    <row r="267" s="29" customFormat="1" x14ac:dyDescent="0.25"/>
    <row r="268" s="29" customFormat="1" x14ac:dyDescent="0.25"/>
    <row r="269" s="29" customFormat="1" x14ac:dyDescent="0.25"/>
    <row r="270" s="29" customFormat="1" x14ac:dyDescent="0.25"/>
    <row r="271" s="29" customFormat="1" x14ac:dyDescent="0.25"/>
    <row r="272" s="29" customFormat="1" x14ac:dyDescent="0.25"/>
    <row r="273" s="29" customFormat="1" x14ac:dyDescent="0.25"/>
    <row r="274" s="29" customFormat="1" x14ac:dyDescent="0.25"/>
    <row r="275" s="29" customFormat="1" x14ac:dyDescent="0.25"/>
    <row r="276" s="29" customFormat="1" x14ac:dyDescent="0.25"/>
    <row r="277" s="29" customFormat="1" x14ac:dyDescent="0.25"/>
    <row r="278" s="29" customFormat="1" x14ac:dyDescent="0.25"/>
    <row r="279" s="29" customFormat="1" x14ac:dyDescent="0.25"/>
    <row r="280" s="29" customFormat="1" x14ac:dyDescent="0.25"/>
    <row r="281" s="29" customFormat="1" x14ac:dyDescent="0.25"/>
    <row r="282" s="29" customFormat="1" x14ac:dyDescent="0.25"/>
    <row r="283" s="29" customFormat="1" x14ac:dyDescent="0.25"/>
    <row r="284" s="29" customFormat="1" x14ac:dyDescent="0.25"/>
    <row r="285" s="29" customFormat="1" x14ac:dyDescent="0.25"/>
    <row r="286" s="29" customFormat="1" x14ac:dyDescent="0.25"/>
    <row r="287" s="29" customFormat="1" x14ac:dyDescent="0.25"/>
    <row r="288" s="29" customFormat="1" x14ac:dyDescent="0.25"/>
    <row r="289" s="29" customFormat="1" x14ac:dyDescent="0.25"/>
    <row r="290" s="29" customFormat="1" x14ac:dyDescent="0.25"/>
    <row r="291" s="29" customFormat="1" x14ac:dyDescent="0.25"/>
    <row r="292" s="29" customFormat="1" x14ac:dyDescent="0.25"/>
    <row r="293" s="29" customFormat="1" x14ac:dyDescent="0.25"/>
    <row r="294" s="29" customFormat="1" x14ac:dyDescent="0.25"/>
    <row r="295" s="29" customFormat="1" x14ac:dyDescent="0.25"/>
    <row r="296" s="29" customFormat="1" x14ac:dyDescent="0.25"/>
    <row r="297" s="29" customFormat="1" x14ac:dyDescent="0.25"/>
    <row r="298" s="29" customFormat="1" x14ac:dyDescent="0.25"/>
    <row r="299" s="29" customFormat="1" x14ac:dyDescent="0.25"/>
    <row r="300" s="29" customFormat="1" x14ac:dyDescent="0.25"/>
    <row r="301" s="29" customFormat="1" x14ac:dyDescent="0.25"/>
    <row r="302" s="29" customFormat="1" x14ac:dyDescent="0.25"/>
    <row r="303" s="29" customFormat="1" x14ac:dyDescent="0.25"/>
    <row r="304" s="29" customFormat="1" x14ac:dyDescent="0.25"/>
    <row r="305" s="29" customFormat="1" x14ac:dyDescent="0.25"/>
    <row r="306" s="29" customFormat="1" x14ac:dyDescent="0.25"/>
    <row r="307" s="29" customFormat="1" x14ac:dyDescent="0.25"/>
    <row r="308" s="29" customFormat="1" x14ac:dyDescent="0.25"/>
    <row r="309" s="29" customFormat="1" x14ac:dyDescent="0.25"/>
    <row r="310" s="29" customFormat="1" x14ac:dyDescent="0.25"/>
    <row r="311" s="29" customFormat="1" x14ac:dyDescent="0.25"/>
    <row r="312" s="29" customFormat="1" x14ac:dyDescent="0.25"/>
    <row r="313" s="29" customFormat="1" x14ac:dyDescent="0.25"/>
    <row r="314" s="29" customFormat="1" x14ac:dyDescent="0.25"/>
    <row r="315" s="29" customFormat="1" x14ac:dyDescent="0.25"/>
    <row r="316" s="29" customFormat="1" x14ac:dyDescent="0.25"/>
    <row r="317" s="29" customFormat="1" x14ac:dyDescent="0.25"/>
    <row r="318" s="29" customFormat="1" x14ac:dyDescent="0.25"/>
    <row r="319" s="29" customFormat="1" x14ac:dyDescent="0.25"/>
    <row r="320" s="29" customFormat="1" x14ac:dyDescent="0.25"/>
    <row r="321" s="29" customFormat="1" x14ac:dyDescent="0.25"/>
    <row r="322" s="29" customFormat="1" x14ac:dyDescent="0.25"/>
    <row r="323" s="29" customFormat="1" x14ac:dyDescent="0.25"/>
    <row r="324" s="29" customFormat="1" x14ac:dyDescent="0.25"/>
    <row r="325" s="29" customFormat="1" x14ac:dyDescent="0.25"/>
    <row r="326" s="29" customFormat="1" x14ac:dyDescent="0.25"/>
    <row r="327" s="29" customFormat="1" x14ac:dyDescent="0.25"/>
    <row r="328" s="29" customFormat="1" x14ac:dyDescent="0.25"/>
    <row r="329" s="29" customFormat="1" x14ac:dyDescent="0.25"/>
    <row r="330" s="29" customFormat="1" x14ac:dyDescent="0.25"/>
    <row r="331" s="29" customFormat="1" x14ac:dyDescent="0.25"/>
    <row r="332" s="29" customFormat="1" x14ac:dyDescent="0.25"/>
    <row r="333" s="29" customFormat="1" x14ac:dyDescent="0.25"/>
    <row r="334" s="29" customFormat="1" x14ac:dyDescent="0.25"/>
    <row r="335" s="29" customFormat="1" x14ac:dyDescent="0.25"/>
    <row r="336" s="29" customFormat="1" x14ac:dyDescent="0.25"/>
    <row r="337" s="29" customFormat="1" x14ac:dyDescent="0.25"/>
    <row r="338" s="29" customFormat="1" x14ac:dyDescent="0.25"/>
    <row r="339" s="29" customFormat="1" x14ac:dyDescent="0.25"/>
    <row r="340" s="29" customFormat="1" x14ac:dyDescent="0.25"/>
    <row r="341" s="29" customFormat="1" x14ac:dyDescent="0.25"/>
    <row r="342" s="29" customFormat="1" x14ac:dyDescent="0.25"/>
    <row r="343" s="29" customFormat="1" x14ac:dyDescent="0.25"/>
    <row r="344" s="29" customFormat="1" x14ac:dyDescent="0.25"/>
    <row r="345" s="29" customFormat="1" x14ac:dyDescent="0.25"/>
    <row r="346" s="29" customFormat="1" x14ac:dyDescent="0.25"/>
    <row r="347" s="29" customFormat="1" x14ac:dyDescent="0.25"/>
    <row r="348" s="29" customFormat="1" x14ac:dyDescent="0.25"/>
    <row r="349" s="29" customFormat="1" x14ac:dyDescent="0.25"/>
    <row r="350" s="29" customFormat="1" x14ac:dyDescent="0.25"/>
    <row r="351" s="29" customFormat="1" x14ac:dyDescent="0.25"/>
    <row r="352" s="29" customFormat="1" x14ac:dyDescent="0.25"/>
    <row r="353" s="29" customFormat="1" x14ac:dyDescent="0.25"/>
    <row r="354" s="29" customFormat="1" x14ac:dyDescent="0.25"/>
    <row r="355" s="29" customFormat="1" x14ac:dyDescent="0.25"/>
    <row r="356" s="29" customFormat="1" x14ac:dyDescent="0.25"/>
    <row r="357" s="29" customFormat="1" x14ac:dyDescent="0.25"/>
    <row r="358" s="29" customFormat="1" x14ac:dyDescent="0.25"/>
    <row r="359" s="29" customFormat="1" x14ac:dyDescent="0.25"/>
    <row r="360" s="29" customFormat="1" x14ac:dyDescent="0.25"/>
    <row r="361" s="29" customFormat="1" x14ac:dyDescent="0.25"/>
    <row r="362" s="29" customFormat="1" x14ac:dyDescent="0.25"/>
    <row r="363" s="29" customFormat="1" x14ac:dyDescent="0.25"/>
    <row r="364" s="29" customFormat="1" x14ac:dyDescent="0.25"/>
    <row r="365" s="29" customFormat="1" x14ac:dyDescent="0.25"/>
    <row r="366" s="29" customFormat="1" x14ac:dyDescent="0.25"/>
    <row r="367" s="29" customFormat="1" x14ac:dyDescent="0.25"/>
    <row r="368" s="29" customFormat="1" x14ac:dyDescent="0.25"/>
    <row r="369" s="29" customFormat="1" x14ac:dyDescent="0.25"/>
    <row r="370" s="29" customFormat="1" x14ac:dyDescent="0.25"/>
    <row r="371" s="29" customFormat="1" x14ac:dyDescent="0.25"/>
    <row r="372" s="29" customFormat="1" x14ac:dyDescent="0.25"/>
    <row r="373" s="29" customFormat="1" x14ac:dyDescent="0.25"/>
    <row r="374" s="29" customFormat="1" x14ac:dyDescent="0.25"/>
    <row r="375" s="29" customFormat="1" x14ac:dyDescent="0.25"/>
    <row r="376" s="29" customFormat="1" x14ac:dyDescent="0.25"/>
    <row r="377" s="29" customFormat="1" x14ac:dyDescent="0.25"/>
    <row r="378" s="29" customFormat="1" x14ac:dyDescent="0.25"/>
    <row r="379" s="29" customFormat="1" x14ac:dyDescent="0.25"/>
    <row r="380" s="29" customFormat="1" x14ac:dyDescent="0.25"/>
    <row r="381" s="29" customFormat="1" x14ac:dyDescent="0.25"/>
    <row r="382" s="29" customFormat="1" x14ac:dyDescent="0.25"/>
    <row r="383" s="29" customFormat="1" x14ac:dyDescent="0.25"/>
    <row r="384" s="29" customFormat="1" x14ac:dyDescent="0.25"/>
    <row r="385" s="29" customFormat="1" x14ac:dyDescent="0.25"/>
    <row r="386" s="29" customFormat="1" x14ac:dyDescent="0.25"/>
    <row r="387" s="29" customFormat="1" x14ac:dyDescent="0.25"/>
    <row r="388" s="29" customFormat="1" x14ac:dyDescent="0.25"/>
    <row r="389" s="29" customFormat="1" x14ac:dyDescent="0.25"/>
    <row r="390" s="29" customFormat="1" x14ac:dyDescent="0.25"/>
    <row r="391" s="29" customFormat="1" x14ac:dyDescent="0.25"/>
    <row r="392" s="29" customFormat="1" x14ac:dyDescent="0.25"/>
    <row r="393" s="29" customFormat="1" x14ac:dyDescent="0.25"/>
    <row r="394" s="29" customFormat="1" x14ac:dyDescent="0.25"/>
    <row r="395" s="29" customFormat="1" x14ac:dyDescent="0.25"/>
    <row r="396" s="29" customFormat="1" x14ac:dyDescent="0.25"/>
    <row r="397" s="29" customFormat="1" x14ac:dyDescent="0.25"/>
    <row r="398" s="29" customFormat="1" x14ac:dyDescent="0.25"/>
    <row r="399" s="29" customFormat="1" x14ac:dyDescent="0.25"/>
    <row r="400" s="29" customFormat="1" x14ac:dyDescent="0.25"/>
    <row r="401" s="29" customFormat="1" x14ac:dyDescent="0.25"/>
    <row r="402" s="29" customFormat="1" x14ac:dyDescent="0.25"/>
    <row r="403" s="29" customFormat="1" x14ac:dyDescent="0.25"/>
    <row r="404" s="29" customFormat="1" x14ac:dyDescent="0.25"/>
    <row r="405" s="29" customFormat="1" x14ac:dyDescent="0.25"/>
    <row r="406" s="29" customFormat="1" x14ac:dyDescent="0.25"/>
    <row r="407" s="29" customFormat="1" x14ac:dyDescent="0.25"/>
    <row r="408" s="29" customFormat="1" x14ac:dyDescent="0.25"/>
    <row r="409" s="29" customFormat="1" x14ac:dyDescent="0.25"/>
    <row r="410" s="29" customFormat="1" x14ac:dyDescent="0.25"/>
    <row r="411" s="29" customFormat="1" x14ac:dyDescent="0.25"/>
    <row r="412" s="29" customFormat="1" x14ac:dyDescent="0.25"/>
    <row r="413" s="29" customFormat="1" x14ac:dyDescent="0.25"/>
    <row r="414" s="29" customFormat="1" x14ac:dyDescent="0.25"/>
    <row r="415" s="29" customFormat="1" x14ac:dyDescent="0.25"/>
    <row r="416" s="29" customFormat="1" x14ac:dyDescent="0.25"/>
    <row r="417" spans="1:34" s="29" customFormat="1" x14ac:dyDescent="0.25"/>
    <row r="418" spans="1:34" s="29" customFormat="1" x14ac:dyDescent="0.25"/>
    <row r="419" spans="1:34" s="29" customFormat="1" x14ac:dyDescent="0.25"/>
    <row r="420" spans="1:34" s="29" customFormat="1" x14ac:dyDescent="0.25"/>
    <row r="421" spans="1:34" s="29" customFormat="1" x14ac:dyDescent="0.25"/>
    <row r="422" spans="1:34" s="29" customFormat="1" x14ac:dyDescent="0.25"/>
    <row r="423" spans="1:34" s="29" customFormat="1" x14ac:dyDescent="0.25">
      <c r="A423" s="32"/>
    </row>
    <row r="424" spans="1:34" s="29" customFormat="1" x14ac:dyDescent="0.25">
      <c r="A424" s="32"/>
      <c r="B424" s="32"/>
      <c r="C424" s="32"/>
      <c r="D424" s="32"/>
      <c r="E424" s="32"/>
      <c r="F424" s="32"/>
      <c r="G424" s="32"/>
      <c r="H424" s="32"/>
      <c r="Z424" s="32"/>
      <c r="AA424" s="32"/>
      <c r="AB424" s="32"/>
      <c r="AC424" s="32"/>
      <c r="AD424" s="32"/>
      <c r="AE424" s="32"/>
      <c r="AF424" s="32"/>
      <c r="AG424" s="32"/>
      <c r="AH424" s="32"/>
    </row>
    <row r="425" spans="1:34" s="29" customFormat="1" x14ac:dyDescent="0.25">
      <c r="A425" s="32"/>
      <c r="B425" s="32"/>
      <c r="C425" s="32"/>
      <c r="D425" s="32"/>
      <c r="E425" s="32"/>
      <c r="F425" s="32"/>
      <c r="G425" s="32"/>
      <c r="H425" s="32"/>
      <c r="I425" s="32"/>
      <c r="Z425" s="32"/>
      <c r="AA425" s="32"/>
      <c r="AB425" s="32"/>
      <c r="AC425" s="32"/>
      <c r="AD425" s="32"/>
      <c r="AE425" s="32"/>
      <c r="AF425" s="32"/>
      <c r="AG425" s="32"/>
      <c r="AH425" s="32"/>
    </row>
    <row r="426" spans="1:34" s="29" customFormat="1" x14ac:dyDescent="0.25">
      <c r="A426" s="32"/>
      <c r="B426" s="32"/>
      <c r="C426" s="32"/>
      <c r="D426" s="32"/>
      <c r="E426" s="32"/>
      <c r="F426" s="32"/>
      <c r="G426" s="32"/>
      <c r="H426" s="32"/>
      <c r="I426" s="32"/>
      <c r="K426" s="32"/>
      <c r="L426" s="32"/>
      <c r="M426" s="32"/>
      <c r="N426" s="32"/>
      <c r="O426" s="32"/>
      <c r="P426" s="32"/>
      <c r="Q426" s="32"/>
      <c r="R426" s="32"/>
      <c r="S426" s="32"/>
      <c r="T426" s="32"/>
      <c r="U426" s="32"/>
      <c r="V426" s="32"/>
      <c r="W426" s="32"/>
      <c r="X426" s="32"/>
      <c r="Z426" s="32"/>
      <c r="AA426" s="32"/>
      <c r="AB426" s="32"/>
      <c r="AC426" s="32"/>
      <c r="AD426" s="32"/>
      <c r="AE426" s="32"/>
      <c r="AF426" s="32"/>
      <c r="AG426" s="32"/>
      <c r="AH426" s="32"/>
    </row>
    <row r="427" spans="1:34" s="29" customFormat="1" x14ac:dyDescent="0.25">
      <c r="A427" s="32"/>
      <c r="B427" s="32"/>
      <c r="C427" s="32"/>
      <c r="D427" s="32"/>
      <c r="E427" s="32"/>
      <c r="F427" s="32"/>
      <c r="G427" s="32"/>
      <c r="H427" s="32"/>
      <c r="I427" s="32"/>
      <c r="K427" s="32"/>
      <c r="L427" s="32"/>
      <c r="M427" s="32"/>
      <c r="N427" s="32"/>
      <c r="O427" s="32"/>
      <c r="P427" s="32"/>
      <c r="Q427" s="32"/>
      <c r="R427" s="32"/>
      <c r="S427" s="32"/>
      <c r="T427" s="32"/>
      <c r="U427" s="32"/>
      <c r="V427" s="32"/>
      <c r="W427" s="32"/>
      <c r="X427" s="32"/>
      <c r="Z427" s="32"/>
      <c r="AA427" s="32"/>
      <c r="AB427" s="32"/>
      <c r="AC427" s="32"/>
      <c r="AD427" s="32"/>
      <c r="AE427" s="32"/>
      <c r="AF427" s="32"/>
      <c r="AG427" s="32"/>
      <c r="AH427" s="32"/>
    </row>
  </sheetData>
  <sheetProtection algorithmName="SHA-512" hashValue="/26IBJ9TIiWAw4YAq7+lruCus+dKf894dnO984hanb/t3lVkOEyKQv6whb0pqQff2tVFAg4oFcduXFog+xjwZw==" saltValue="DIckGa1Uhc6OwjuP1K3syQ==" spinCount="100000" sheet="1" objects="1" scenarios="1"/>
  <mergeCells count="60">
    <mergeCell ref="B24:F24"/>
    <mergeCell ref="L25:P25"/>
    <mergeCell ref="AF5:AG5"/>
    <mergeCell ref="Z2:AH4"/>
    <mergeCell ref="AA7:AE7"/>
    <mergeCell ref="AA8:AE8"/>
    <mergeCell ref="AA11:AE11"/>
    <mergeCell ref="AA15:AD15"/>
    <mergeCell ref="S5:S6"/>
    <mergeCell ref="AA9:AE9"/>
    <mergeCell ref="AA10:AE10"/>
    <mergeCell ref="AA12:AE12"/>
    <mergeCell ref="AA13:AE13"/>
    <mergeCell ref="AA14:AE14"/>
    <mergeCell ref="B15:E15"/>
    <mergeCell ref="L15:P15"/>
    <mergeCell ref="L16:P16"/>
    <mergeCell ref="L17:P17"/>
    <mergeCell ref="L18:P18"/>
    <mergeCell ref="B12:F12"/>
    <mergeCell ref="L12:P12"/>
    <mergeCell ref="B13:F13"/>
    <mergeCell ref="L13:P13"/>
    <mergeCell ref="B14:F14"/>
    <mergeCell ref="L14:P14"/>
    <mergeCell ref="B9:F9"/>
    <mergeCell ref="L9:P9"/>
    <mergeCell ref="B10:F10"/>
    <mergeCell ref="L10:P10"/>
    <mergeCell ref="B11:F11"/>
    <mergeCell ref="L11:P11"/>
    <mergeCell ref="X5:X6"/>
    <mergeCell ref="T5:U5"/>
    <mergeCell ref="B8:F8"/>
    <mergeCell ref="L8:P8"/>
    <mergeCell ref="V4:W4"/>
    <mergeCell ref="V5:V6"/>
    <mergeCell ref="W5:W6"/>
    <mergeCell ref="A2:I4"/>
    <mergeCell ref="K2:R4"/>
    <mergeCell ref="G5:H5"/>
    <mergeCell ref="B7:F7"/>
    <mergeCell ref="L7:P7"/>
    <mergeCell ref="AA24:AE24"/>
    <mergeCell ref="L20:P20"/>
    <mergeCell ref="S20:U20"/>
    <mergeCell ref="L21:P21"/>
    <mergeCell ref="L22:P22"/>
    <mergeCell ref="L23:P23"/>
    <mergeCell ref="L24:P24"/>
    <mergeCell ref="S21:U21"/>
    <mergeCell ref="S24:U24"/>
    <mergeCell ref="S25:U25"/>
    <mergeCell ref="S26:U26"/>
    <mergeCell ref="O30:P30"/>
    <mergeCell ref="L28:N30"/>
    <mergeCell ref="L26:P26"/>
    <mergeCell ref="L27:P27"/>
    <mergeCell ref="O28:P28"/>
    <mergeCell ref="O29:P29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INSTRUCCIONES</vt:lpstr>
      <vt:lpstr>1. COSTE REAL TOTAL</vt:lpstr>
      <vt:lpstr>2. RELACIÓN FACTURAS</vt:lpstr>
      <vt:lpstr>3. GASTOS SALARIALES Y DE SS</vt:lpstr>
      <vt:lpstr>4. GASTO DECLARADO SUBVENC.</vt:lpstr>
      <vt:lpstr>5. FUENTES DE FINANCIACIÓN</vt:lpstr>
      <vt:lpstr>6.DATOS DE LAS MEMORIAS FINALES</vt:lpstr>
      <vt:lpstr>7. LISTADO DE PELÍCULAS</vt:lpstr>
      <vt:lpstr>GESTIÓN JUSTIFICACIÓN</vt:lpstr>
      <vt:lpstr>DATOS</vt:lpstr>
      <vt:lpstr>PAÍSES</vt:lpstr>
      <vt:lpstr>LOCALIDADES</vt:lpstr>
    </vt:vector>
  </TitlesOfParts>
  <Company>Gobierno de Navarra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X064614</dc:creator>
  <cp:lastModifiedBy>X080963</cp:lastModifiedBy>
  <dcterms:created xsi:type="dcterms:W3CDTF">2021-10-01T11:18:19Z</dcterms:created>
  <dcterms:modified xsi:type="dcterms:W3CDTF">2025-04-03T08:59:37Z</dcterms:modified>
</cp:coreProperties>
</file>