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9 MODELOS DOCUMENTOS\Modelos impresos convocatorias\Impresos específicos convocatoria - medida\2023_Nuevo modelo asistencial\Solicitud\"/>
    </mc:Choice>
  </mc:AlternateContent>
  <workbookProtection workbookAlgorithmName="SHA-512" workbookHashValue="wRTk2o4+T+KbWuuIGvhtyzI2IuWsQOTGJaLgtcEv8epdk+cmGwXSfwJxwJuB7/RtT4bLLTzpuiOen/3MZrb+hw==" workbookSaltValue="R2w0Dk1FJmcM9eqiXwLSGg==" workbookSpinCount="100000" lockStructure="1"/>
  <bookViews>
    <workbookView xWindow="480" yWindow="90" windowWidth="15315" windowHeight="11760"/>
  </bookViews>
  <sheets>
    <sheet name="Resumen Programa" sheetId="6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6" i="6" l="1"/>
  <c r="G20" i="6" l="1"/>
  <c r="H45" i="6"/>
  <c r="H42" i="6"/>
  <c r="H39" i="6"/>
  <c r="H36" i="6"/>
  <c r="H33" i="6"/>
  <c r="H30" i="6"/>
  <c r="H27" i="6"/>
  <c r="J45" i="6" l="1"/>
  <c r="J42" i="6" l="1"/>
  <c r="J39" i="6"/>
  <c r="J36" i="6"/>
  <c r="J33" i="6"/>
  <c r="J30" i="6"/>
  <c r="B22" i="6" l="1"/>
  <c r="F20" i="6" l="1"/>
  <c r="I20" i="6" s="1"/>
  <c r="J20" i="6" l="1"/>
  <c r="G45" i="6" l="1"/>
  <c r="G42" i="6"/>
  <c r="G39" i="6"/>
  <c r="G36" i="6"/>
  <c r="G33" i="6"/>
  <c r="G30" i="6"/>
  <c r="G27" i="6"/>
  <c r="J27" i="6" s="1"/>
  <c r="J46" i="6" s="1"/>
  <c r="K46" i="6" s="1"/>
</calcChain>
</file>

<file path=xl/sharedStrings.xml><?xml version="1.0" encoding="utf-8"?>
<sst xmlns="http://schemas.openxmlformats.org/spreadsheetml/2006/main" count="101" uniqueCount="32">
  <si>
    <t>CIF</t>
  </si>
  <si>
    <t>A RELLENAR POR LA ENTIDAD</t>
  </si>
  <si>
    <t>ENTIDAD SOLICITANTE *</t>
  </si>
  <si>
    <t>CAMPOS CALCULADOS</t>
  </si>
  <si>
    <t>NIVEL</t>
  </si>
  <si>
    <t>MODALIDAD</t>
  </si>
  <si>
    <t>HORAS PRESENCIALES</t>
  </si>
  <si>
    <t>HORAS TELEFORMACIÓN</t>
  </si>
  <si>
    <t>PRECIO HORA</t>
  </si>
  <si>
    <t>ESPECIALIDAD FORMATIVA</t>
  </si>
  <si>
    <t>TOTAL PARTICIPANTES</t>
  </si>
  <si>
    <t>SUBVENCIÓN SOLICTADA</t>
  </si>
  <si>
    <t>LUGAR IMPARTICIÓN</t>
  </si>
  <si>
    <t>TOTAL SUBVENCIÓN SOLICITADA</t>
  </si>
  <si>
    <t>CÓDIGO*</t>
  </si>
  <si>
    <t>* En caso de formación catalogada.</t>
  </si>
  <si>
    <t>PRESENCIAL</t>
  </si>
  <si>
    <t>MIXTA</t>
  </si>
  <si>
    <t>HORAS TOTALES SUBVENCIÓN</t>
  </si>
  <si>
    <t>ÚNICA ESPECIALIDAD FORMATIVA-SIN CATALOGAR</t>
  </si>
  <si>
    <t>MARQUE  CON UNA X LA FORMACIÓN SOLICITADA-SOLO UNA</t>
  </si>
  <si>
    <t>ÚNICA ESPECIALIDAD FORMATIVA-SOLO FORMACIÓN NO CATALOGADA</t>
  </si>
  <si>
    <t>TOTAL SUBVENCIÓN SOLICITADA FORMACIÓN ITINERARIO</t>
  </si>
  <si>
    <t>ITINERARIO FORMATIVO</t>
  </si>
  <si>
    <t>Nº CENSO ENTIDAD SOLICITANTE</t>
  </si>
  <si>
    <t>Nº CENSO ENTIDAD IMPARTICIÓN</t>
  </si>
  <si>
    <t>NUEVO MODELO ASISTENCIAL 2023 -  PRESUPUESTO - PROGRAMA</t>
  </si>
  <si>
    <t>X</t>
  </si>
  <si>
    <t>PROGRAMA / ITINERARIO FORMATIVO (FORMACIÓN CATALOGADA O NO CATALOGADA)</t>
  </si>
  <si>
    <t>PROGRAMA / ITINERARIO FORMATIVO (FORMACIÓN CATALOGADA O NO)</t>
  </si>
  <si>
    <t>PROGRAMA</t>
  </si>
  <si>
    <t>ITINERARIO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</si>
</sst>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  <protection locked="0"/>
    </xf>
    <xf numFmtId="2" fontId="2" fillId="0" borderId="0" xfId="0" applyNumberFormat="1" applyFont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164" fontId="13" fillId="3" borderId="7" xfId="0" applyNumberFormat="1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164" fontId="10" fillId="3" borderId="1" xfId="0" applyNumberFormat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vertical="center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2" fontId="20" fillId="0" borderId="0" xfId="0" applyNumberFormat="1" applyFont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vertical="center"/>
    </xf>
    <xf numFmtId="164" fontId="24" fillId="3" borderId="6" xfId="0" applyNumberFormat="1" applyFont="1" applyFill="1" applyBorder="1" applyAlignment="1" applyProtection="1">
      <alignment horizontal="center" vertical="center" wrapText="1"/>
    </xf>
    <xf numFmtId="2" fontId="16" fillId="0" borderId="0" xfId="0" applyNumberFormat="1" applyFont="1" applyAlignment="1" applyProtection="1">
      <alignment vertical="center"/>
      <protection locked="0"/>
    </xf>
    <xf numFmtId="164" fontId="24" fillId="3" borderId="6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/>
    </xf>
    <xf numFmtId="0" fontId="12" fillId="7" borderId="4" xfId="0" applyFont="1" applyFill="1" applyBorder="1" applyAlignment="1" applyProtection="1">
      <alignment horizontal="center" vertical="center" wrapText="1"/>
    </xf>
    <xf numFmtId="0" fontId="12" fillId="7" borderId="2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 applyProtection="1">
      <alignment horizontal="center" vertical="center"/>
    </xf>
    <xf numFmtId="0" fontId="10" fillId="7" borderId="5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154781</xdr:rowOff>
    </xdr:from>
    <xdr:to>
      <xdr:col>1</xdr:col>
      <xdr:colOff>1512794</xdr:colOff>
      <xdr:row>0</xdr:row>
      <xdr:rowOff>898686</xdr:rowOff>
    </xdr:to>
    <xdr:pic>
      <xdr:nvPicPr>
        <xdr:cNvPr id="7" name="7 Imagen" descr="GN-v1-2c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4781"/>
          <a:ext cx="3709147" cy="74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1714499</xdr:colOff>
      <xdr:row>0</xdr:row>
      <xdr:rowOff>59530</xdr:rowOff>
    </xdr:from>
    <xdr:to>
      <xdr:col>8</xdr:col>
      <xdr:colOff>523874</xdr:colOff>
      <xdr:row>0</xdr:row>
      <xdr:rowOff>1038398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0187" y="59530"/>
          <a:ext cx="3333750" cy="978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MODELOS%20DOCUMENTOS/Modelos%20impresos%20convocatorias/Impresos%20espec&#237;ficos%20convocatoria%20-%20medida/Ocupadas/Solicitud/Resumen%20Programa-Valoracion_Ocup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2019"/>
      <sheetName val="PROGRAMA 2020"/>
      <sheetName val="Hoja1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zoomScale="80" zoomScaleNormal="80" workbookViewId="0">
      <selection activeCell="B16" sqref="B16"/>
    </sheetView>
  </sheetViews>
  <sheetFormatPr baseColWidth="10" defaultColWidth="11.42578125" defaultRowHeight="14.25" x14ac:dyDescent="0.25"/>
  <cols>
    <col min="1" max="1" width="35.85546875" style="1" customWidth="1"/>
    <col min="2" max="2" width="25.7109375" style="1" customWidth="1"/>
    <col min="3" max="3" width="20.85546875" style="1" customWidth="1"/>
    <col min="4" max="4" width="20.28515625" style="1" customWidth="1"/>
    <col min="5" max="5" width="18.7109375" style="1" customWidth="1"/>
    <col min="6" max="6" width="22.85546875" style="1" customWidth="1"/>
    <col min="7" max="7" width="24.140625" style="1" customWidth="1"/>
    <col min="8" max="8" width="22.5703125" style="1" customWidth="1"/>
    <col min="9" max="9" width="22.85546875" style="1" customWidth="1"/>
    <col min="10" max="10" width="20.85546875" style="32" customWidth="1"/>
    <col min="11" max="11" width="24.7109375" style="32" customWidth="1"/>
    <col min="12" max="12" width="19.7109375" style="32" customWidth="1"/>
    <col min="13" max="13" width="20.28515625" style="32" customWidth="1"/>
    <col min="14" max="14" width="17.5703125" style="32" customWidth="1"/>
    <col min="15" max="15" width="19.28515625" style="1" customWidth="1"/>
    <col min="16" max="16" width="15.42578125" style="1" customWidth="1"/>
    <col min="17" max="16384" width="11.42578125" style="1"/>
  </cols>
  <sheetData>
    <row r="1" spans="1:18" ht="82.5" customHeight="1" x14ac:dyDescent="0.25"/>
    <row r="2" spans="1:18" ht="26.25" customHeight="1" x14ac:dyDescent="0.25">
      <c r="A2" s="57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46"/>
      <c r="M2" s="47"/>
    </row>
    <row r="3" spans="1:18" ht="20.25" customHeight="1" x14ac:dyDescent="0.25">
      <c r="A3" s="5"/>
      <c r="B3" s="5"/>
      <c r="C3" s="5"/>
      <c r="D3" s="5"/>
      <c r="E3" s="5"/>
      <c r="F3" s="5"/>
      <c r="G3" s="5"/>
      <c r="H3" s="5"/>
      <c r="I3" s="5"/>
      <c r="J3" s="33"/>
      <c r="K3" s="33"/>
      <c r="L3" s="46"/>
      <c r="M3" s="47"/>
    </row>
    <row r="4" spans="1:18" ht="20.25" customHeight="1" thickBot="1" x14ac:dyDescent="0.3">
      <c r="A4" s="5"/>
      <c r="B4" s="5"/>
      <c r="C4" s="5"/>
      <c r="D4" s="5"/>
      <c r="E4" s="22"/>
      <c r="F4" s="22"/>
      <c r="G4" s="22"/>
      <c r="H4" s="22"/>
      <c r="I4" s="22"/>
      <c r="J4" s="33"/>
      <c r="K4" s="41"/>
      <c r="L4" s="39"/>
      <c r="M4" s="40"/>
    </row>
    <row r="5" spans="1:18" ht="42.75" customHeight="1" thickBot="1" x14ac:dyDescent="0.3">
      <c r="A5" s="10" t="s">
        <v>2</v>
      </c>
      <c r="B5" s="54"/>
      <c r="C5" s="55"/>
      <c r="D5" s="55"/>
      <c r="E5" s="56"/>
      <c r="F5" s="23"/>
      <c r="G5" s="23"/>
      <c r="H5" s="24"/>
      <c r="I5" s="25" t="s">
        <v>1</v>
      </c>
      <c r="J5" s="34"/>
      <c r="K5" s="38" t="s">
        <v>27</v>
      </c>
      <c r="L5" s="28" t="s">
        <v>16</v>
      </c>
      <c r="M5" s="28">
        <v>1</v>
      </c>
      <c r="O5" s="32"/>
      <c r="P5" s="32"/>
      <c r="Q5" s="32"/>
      <c r="R5" s="32"/>
    </row>
    <row r="6" spans="1:18" ht="36.75" customHeight="1" thickBot="1" x14ac:dyDescent="0.3">
      <c r="A6" s="10" t="s">
        <v>0</v>
      </c>
      <c r="B6" s="30"/>
      <c r="C6" s="4"/>
      <c r="D6" s="4"/>
      <c r="E6" s="23"/>
      <c r="F6" s="23"/>
      <c r="G6" s="23"/>
      <c r="H6" s="26"/>
      <c r="I6" s="25" t="s">
        <v>3</v>
      </c>
      <c r="J6" s="35"/>
      <c r="K6" s="38"/>
      <c r="L6" s="28" t="s">
        <v>17</v>
      </c>
      <c r="M6" s="28">
        <v>2</v>
      </c>
      <c r="O6" s="32"/>
      <c r="P6" s="32"/>
      <c r="Q6" s="32"/>
      <c r="R6" s="32"/>
    </row>
    <row r="7" spans="1:18" ht="25.5" customHeight="1" thickBot="1" x14ac:dyDescent="0.3">
      <c r="A7" s="4"/>
      <c r="B7" s="4"/>
      <c r="C7" s="4"/>
      <c r="D7" s="4"/>
      <c r="E7" s="23"/>
      <c r="F7" s="23"/>
      <c r="G7" s="23"/>
      <c r="H7" s="21"/>
      <c r="I7" s="21"/>
      <c r="J7" s="35"/>
      <c r="K7" s="38"/>
      <c r="L7" s="28"/>
      <c r="M7" s="28">
        <v>3</v>
      </c>
      <c r="O7" s="32"/>
      <c r="P7" s="32"/>
      <c r="Q7" s="32"/>
      <c r="R7" s="32"/>
    </row>
    <row r="8" spans="1:18" ht="34.5" customHeight="1" thickBot="1" x14ac:dyDescent="0.3">
      <c r="A8" s="11" t="s">
        <v>24</v>
      </c>
      <c r="B8" s="20"/>
      <c r="C8" s="4"/>
      <c r="D8" s="4"/>
      <c r="E8" s="23"/>
      <c r="F8" s="23"/>
      <c r="G8" s="23"/>
      <c r="H8" s="23"/>
      <c r="I8" s="23"/>
      <c r="J8" s="35"/>
      <c r="K8" s="28" t="s">
        <v>30</v>
      </c>
      <c r="L8" s="38"/>
      <c r="M8" s="38"/>
      <c r="O8" s="32"/>
      <c r="P8" s="32"/>
      <c r="Q8" s="32"/>
      <c r="R8" s="32"/>
    </row>
    <row r="9" spans="1:18" ht="38.25" customHeight="1" thickBot="1" x14ac:dyDescent="0.3">
      <c r="A9" s="11" t="s">
        <v>25</v>
      </c>
      <c r="B9" s="20"/>
      <c r="C9" s="4"/>
      <c r="D9" s="4"/>
      <c r="E9" s="23"/>
      <c r="F9" s="23"/>
      <c r="G9" s="23"/>
      <c r="H9" s="23"/>
      <c r="I9" s="23"/>
      <c r="J9" s="35"/>
      <c r="K9" s="28" t="s">
        <v>31</v>
      </c>
      <c r="L9" s="38"/>
      <c r="M9" s="38"/>
      <c r="O9" s="32"/>
      <c r="P9" s="32"/>
      <c r="Q9" s="32"/>
      <c r="R9" s="32"/>
    </row>
    <row r="10" spans="1:18" ht="35.25" customHeight="1" thickBot="1" x14ac:dyDescent="0.3">
      <c r="A10" s="11" t="s">
        <v>12</v>
      </c>
      <c r="B10" s="31"/>
      <c r="C10" s="4"/>
      <c r="D10" s="4"/>
      <c r="E10" s="23"/>
      <c r="F10" s="23"/>
      <c r="G10" s="23"/>
      <c r="H10" s="23"/>
      <c r="I10" s="23"/>
      <c r="J10" s="35"/>
      <c r="K10" s="48"/>
      <c r="O10" s="32"/>
      <c r="P10" s="32"/>
      <c r="Q10" s="32"/>
      <c r="R10" s="32"/>
    </row>
    <row r="11" spans="1:18" ht="15.75" customHeight="1" thickBot="1" x14ac:dyDescent="0.3">
      <c r="A11" s="4"/>
      <c r="B11" s="4"/>
      <c r="C11" s="4"/>
      <c r="D11" s="4"/>
      <c r="E11" s="23"/>
      <c r="F11" s="23"/>
      <c r="G11" s="23"/>
      <c r="H11" s="23"/>
      <c r="I11" s="23"/>
      <c r="J11" s="35"/>
      <c r="K11" s="48"/>
      <c r="O11" s="32"/>
      <c r="P11" s="32"/>
      <c r="Q11" s="32"/>
      <c r="R11" s="32"/>
    </row>
    <row r="12" spans="1:18" ht="35.25" customHeight="1" thickBot="1" x14ac:dyDescent="0.3">
      <c r="A12" s="59" t="s">
        <v>20</v>
      </c>
      <c r="B12" s="60"/>
      <c r="C12" s="4"/>
      <c r="D12" s="4"/>
      <c r="E12" s="23"/>
      <c r="F12" s="23"/>
      <c r="G12" s="23"/>
      <c r="H12" s="23"/>
      <c r="I12" s="23"/>
      <c r="J12" s="35"/>
      <c r="K12" s="48"/>
      <c r="O12" s="32"/>
      <c r="P12" s="32"/>
      <c r="Q12" s="32"/>
      <c r="R12" s="32"/>
    </row>
    <row r="13" spans="1:18" ht="45" customHeight="1" thickBot="1" x14ac:dyDescent="0.3">
      <c r="A13" s="11" t="s">
        <v>19</v>
      </c>
      <c r="B13" s="17"/>
      <c r="D13" s="4"/>
      <c r="E13" s="23"/>
      <c r="F13" s="23"/>
      <c r="G13" s="23"/>
      <c r="H13" s="23"/>
      <c r="I13" s="23"/>
      <c r="J13" s="35"/>
      <c r="K13" s="48"/>
      <c r="O13" s="32"/>
      <c r="P13" s="32"/>
      <c r="Q13" s="32"/>
      <c r="R13" s="32"/>
    </row>
    <row r="14" spans="1:18" ht="46.5" customHeight="1" thickBot="1" x14ac:dyDescent="0.3">
      <c r="A14" s="11" t="s">
        <v>29</v>
      </c>
      <c r="B14" s="17"/>
      <c r="C14" s="4"/>
      <c r="D14" s="4"/>
      <c r="E14" s="23"/>
      <c r="F14" s="23"/>
      <c r="G14" s="23"/>
      <c r="H14" s="23"/>
      <c r="I14" s="23"/>
      <c r="J14" s="35"/>
      <c r="K14" s="48"/>
      <c r="O14" s="32"/>
      <c r="P14" s="32"/>
      <c r="Q14" s="32"/>
      <c r="R14" s="32"/>
    </row>
    <row r="15" spans="1:18" ht="27.75" customHeight="1" thickBot="1" x14ac:dyDescent="0.3">
      <c r="A15" s="4"/>
      <c r="B15" s="4"/>
      <c r="C15" s="4"/>
      <c r="D15" s="4"/>
      <c r="E15" s="23"/>
      <c r="F15" s="23"/>
      <c r="G15" s="23"/>
      <c r="H15" s="23"/>
      <c r="I15" s="23"/>
      <c r="J15" s="35"/>
      <c r="K15" s="48"/>
      <c r="O15" s="32"/>
      <c r="P15" s="32"/>
      <c r="Q15" s="32"/>
      <c r="R15" s="32"/>
    </row>
    <row r="16" spans="1:18" ht="67.5" customHeight="1" thickBot="1" x14ac:dyDescent="0.3">
      <c r="A16" s="12" t="s">
        <v>13</v>
      </c>
      <c r="B16" s="19" t="str">
        <f>+IF(AND(B13="X",B14=""),I20,IF(AND(B14="PROGRAMA",B13=""),J46,IF(AND(B14="ITINERARIO",B13=""),J46,IF(AND(B13="X",B14="X"),"MARQUE SOLO UNA OPCIÓN","MARQUE ARRIBA LA FORMACIÓN SOLICITADA"))))</f>
        <v>MARQUE ARRIBA LA FORMACIÓN SOLICITADA</v>
      </c>
      <c r="C16" s="4"/>
      <c r="D16" s="4"/>
      <c r="E16" s="4"/>
      <c r="F16" s="4"/>
      <c r="G16" s="4"/>
      <c r="H16" s="4"/>
      <c r="I16" s="4"/>
      <c r="J16" s="35"/>
      <c r="K16" s="48"/>
    </row>
    <row r="17" spans="1:11" ht="55.5" customHeight="1" thickBot="1" x14ac:dyDescent="0.3">
      <c r="A17" s="4"/>
      <c r="B17" s="4"/>
      <c r="C17" s="4"/>
      <c r="D17" s="4"/>
      <c r="E17" s="4"/>
      <c r="F17" s="4"/>
      <c r="G17" s="4"/>
      <c r="H17" s="4"/>
      <c r="I17" s="4"/>
      <c r="J17" s="35"/>
      <c r="K17" s="48"/>
    </row>
    <row r="18" spans="1:11" ht="23.25" customHeight="1" thickBot="1" x14ac:dyDescent="0.3">
      <c r="A18" s="61" t="s">
        <v>21</v>
      </c>
      <c r="B18" s="62"/>
      <c r="C18" s="62"/>
      <c r="D18" s="62"/>
      <c r="E18" s="62"/>
      <c r="F18" s="62"/>
      <c r="G18" s="62"/>
      <c r="H18" s="62"/>
      <c r="I18" s="63"/>
    </row>
    <row r="19" spans="1:11" ht="39.75" customHeight="1" thickBot="1" x14ac:dyDescent="0.3">
      <c r="A19" s="13" t="s">
        <v>9</v>
      </c>
      <c r="B19" s="13" t="s">
        <v>4</v>
      </c>
      <c r="C19" s="13" t="s">
        <v>5</v>
      </c>
      <c r="D19" s="13" t="s">
        <v>6</v>
      </c>
      <c r="E19" s="13" t="s">
        <v>7</v>
      </c>
      <c r="F19" s="13" t="s">
        <v>18</v>
      </c>
      <c r="G19" s="14" t="s">
        <v>8</v>
      </c>
      <c r="H19" s="14" t="s">
        <v>10</v>
      </c>
      <c r="I19" s="14" t="s">
        <v>11</v>
      </c>
    </row>
    <row r="20" spans="1:11" ht="48.75" customHeight="1" thickBot="1" x14ac:dyDescent="0.3">
      <c r="A20" s="18"/>
      <c r="B20" s="16"/>
      <c r="C20" s="16"/>
      <c r="D20" s="16"/>
      <c r="E20" s="16"/>
      <c r="F20" s="8">
        <f>+IF(C20="",0,IF(C20="PRESENCIAL",D20,IF(C20="TELEFORMACIÓN",E20,IF(C20="MIXTA",D20+E20))))</f>
        <v>0</v>
      </c>
      <c r="G20" s="9">
        <f>+IF(C20="PRESENCIAL",8.58,IF(C20="MIXTA",SUM(D20*8.58,E20*4.5)/F20,0))</f>
        <v>0</v>
      </c>
      <c r="H20" s="16"/>
      <c r="I20" s="42">
        <f>+IF(C20="",0,IF(AND(H20&gt;30),"MÁXIMO 30 PARTICIPANTES",F20*G20*H20))</f>
        <v>0</v>
      </c>
      <c r="J20" s="45" t="str">
        <f>IF(I20&gt;50000,"SUBVENCIÓN MAXIMA SUPERADA"," ")</f>
        <v xml:space="preserve"> </v>
      </c>
    </row>
    <row r="21" spans="1:11" ht="48.75" customHeight="1" thickBot="1" x14ac:dyDescent="0.3"/>
    <row r="22" spans="1:11" ht="34.5" customHeight="1" thickBot="1" x14ac:dyDescent="0.3">
      <c r="B22" s="67" t="str">
        <f>+IF(B23="","ESCRIBA EL NOMBRE DEL ITINERARIO FORMATIVO","")</f>
        <v>ESCRIBA EL NOMBRE DEL ITINERARIO FORMATIVO</v>
      </c>
      <c r="C22" s="68"/>
      <c r="D22" s="68"/>
      <c r="E22" s="68"/>
      <c r="F22" s="68"/>
      <c r="G22" s="68"/>
      <c r="H22" s="68"/>
      <c r="I22" s="68"/>
      <c r="J22" s="69"/>
    </row>
    <row r="23" spans="1:11" ht="34.5" customHeight="1" thickBot="1" x14ac:dyDescent="0.3">
      <c r="A23" s="27" t="s">
        <v>23</v>
      </c>
      <c r="B23" s="64"/>
      <c r="C23" s="65"/>
      <c r="D23" s="65"/>
      <c r="E23" s="65"/>
      <c r="F23" s="65"/>
      <c r="G23" s="65"/>
      <c r="H23" s="65"/>
      <c r="I23" s="65"/>
      <c r="J23" s="66"/>
    </row>
    <row r="24" spans="1:11" ht="37.5" customHeight="1" thickBot="1" x14ac:dyDescent="0.3">
      <c r="G24" s="3"/>
      <c r="H24" s="3"/>
      <c r="I24" s="3"/>
      <c r="J24" s="36"/>
    </row>
    <row r="25" spans="1:11" ht="23.25" customHeight="1" thickBot="1" x14ac:dyDescent="0.3">
      <c r="A25" s="51" t="s">
        <v>28</v>
      </c>
      <c r="B25" s="52"/>
      <c r="C25" s="52"/>
      <c r="D25" s="52"/>
      <c r="E25" s="52"/>
      <c r="F25" s="52"/>
      <c r="G25" s="52"/>
      <c r="H25" s="52"/>
      <c r="I25" s="52"/>
      <c r="J25" s="53"/>
    </row>
    <row r="26" spans="1:11" ht="34.5" customHeight="1" thickBot="1" x14ac:dyDescent="0.3">
      <c r="A26" s="13" t="s">
        <v>9</v>
      </c>
      <c r="B26" s="13" t="s">
        <v>14</v>
      </c>
      <c r="C26" s="13" t="s">
        <v>4</v>
      </c>
      <c r="D26" s="13" t="s">
        <v>5</v>
      </c>
      <c r="E26" s="13" t="s">
        <v>6</v>
      </c>
      <c r="F26" s="13" t="s">
        <v>7</v>
      </c>
      <c r="G26" s="13" t="s">
        <v>18</v>
      </c>
      <c r="H26" s="14" t="s">
        <v>8</v>
      </c>
      <c r="I26" s="14" t="s">
        <v>10</v>
      </c>
      <c r="J26" s="14" t="s">
        <v>11</v>
      </c>
    </row>
    <row r="27" spans="1:11" ht="34.5" customHeight="1" thickBot="1" x14ac:dyDescent="0.3">
      <c r="A27" s="18"/>
      <c r="B27" s="16"/>
      <c r="C27" s="16"/>
      <c r="D27" s="29"/>
      <c r="E27" s="16"/>
      <c r="F27" s="16"/>
      <c r="G27" s="8" t="str">
        <f>+IF(D27="","",IF(D27="PRESENCIAL",E27,IF(D27="TELEFORMACIÓN",F27,IF(D27="MIXTA",E27+F27))))</f>
        <v/>
      </c>
      <c r="H27" s="9">
        <f>+IF(D27="PRESENCIAL",8.58,IF(D27="MIXTA",SUM(E27*8.58,F27*4.5)/G27,0))</f>
        <v>0</v>
      </c>
      <c r="I27" s="16"/>
      <c r="J27" s="42">
        <f>+IF(D27="",0,IF(AND(I27&gt;30),"MÁXIMO 30 PARTICIPANTES",G27*H27*I27))</f>
        <v>0</v>
      </c>
    </row>
    <row r="28" spans="1:11" ht="34.5" customHeight="1" thickBot="1" x14ac:dyDescent="0.3">
      <c r="B28" s="3"/>
      <c r="C28" s="3"/>
      <c r="D28" s="3"/>
      <c r="E28" s="7"/>
      <c r="H28" s="3"/>
      <c r="I28" s="3"/>
      <c r="J28" s="43"/>
    </row>
    <row r="29" spans="1:11" ht="34.5" customHeight="1" thickBot="1" x14ac:dyDescent="0.3">
      <c r="A29" s="13" t="s">
        <v>9</v>
      </c>
      <c r="B29" s="13" t="s">
        <v>14</v>
      </c>
      <c r="C29" s="13" t="s">
        <v>4</v>
      </c>
      <c r="D29" s="13" t="s">
        <v>5</v>
      </c>
      <c r="E29" s="13" t="s">
        <v>6</v>
      </c>
      <c r="F29" s="13" t="s">
        <v>7</v>
      </c>
      <c r="G29" s="13" t="s">
        <v>18</v>
      </c>
      <c r="H29" s="14" t="s">
        <v>8</v>
      </c>
      <c r="I29" s="14" t="s">
        <v>10</v>
      </c>
      <c r="J29" s="14" t="s">
        <v>11</v>
      </c>
    </row>
    <row r="30" spans="1:11" ht="34.5" customHeight="1" thickBot="1" x14ac:dyDescent="0.3">
      <c r="A30" s="18"/>
      <c r="B30" s="16"/>
      <c r="C30" s="16"/>
      <c r="D30" s="29"/>
      <c r="E30" s="16"/>
      <c r="F30" s="16"/>
      <c r="G30" s="8" t="str">
        <f>+IF(D30="","",IF(D30="PRESENCIAL",E30,IF(D30="TELEFORMACIÓN",F30,IF(D30="MIXTA",E30+F30))))</f>
        <v/>
      </c>
      <c r="H30" s="9">
        <f>+IF(D30="PRESENCIAL",8.58,IF(D30="MIXTA",SUM(E30*8.58,F30*4.5)/G30,0))</f>
        <v>0</v>
      </c>
      <c r="I30" s="16"/>
      <c r="J30" s="42">
        <f>+IF(D30="",0,IF(AND(I30&gt;30),"MÁXIMO 30 PARTICIPANTES",G30*H30*I30))</f>
        <v>0</v>
      </c>
    </row>
    <row r="31" spans="1:11" ht="34.5" customHeight="1" thickBot="1" x14ac:dyDescent="0.3">
      <c r="B31" s="3"/>
      <c r="C31" s="3"/>
      <c r="D31" s="3"/>
      <c r="E31" s="7"/>
      <c r="H31" s="3"/>
      <c r="I31" s="3"/>
      <c r="J31" s="43"/>
    </row>
    <row r="32" spans="1:11" ht="34.5" customHeight="1" thickBot="1" x14ac:dyDescent="0.3">
      <c r="A32" s="13" t="s">
        <v>9</v>
      </c>
      <c r="B32" s="13" t="s">
        <v>14</v>
      </c>
      <c r="C32" s="13" t="s">
        <v>4</v>
      </c>
      <c r="D32" s="13" t="s">
        <v>5</v>
      </c>
      <c r="E32" s="13" t="s">
        <v>6</v>
      </c>
      <c r="F32" s="13" t="s">
        <v>7</v>
      </c>
      <c r="G32" s="13" t="s">
        <v>18</v>
      </c>
      <c r="H32" s="14" t="s">
        <v>8</v>
      </c>
      <c r="I32" s="14" t="s">
        <v>10</v>
      </c>
      <c r="J32" s="14" t="s">
        <v>11</v>
      </c>
    </row>
    <row r="33" spans="1:11" ht="34.5" customHeight="1" thickBot="1" x14ac:dyDescent="0.3">
      <c r="A33" s="18"/>
      <c r="B33" s="16"/>
      <c r="C33" s="16"/>
      <c r="D33" s="29"/>
      <c r="E33" s="16"/>
      <c r="F33" s="16"/>
      <c r="G33" s="8" t="str">
        <f>+IF(D33="","",IF(D33="PRESENCIAL",E33,IF(D33="TELEFORMACIÓN",F33,IF(D33="MIXTA",E33+F33))))</f>
        <v/>
      </c>
      <c r="H33" s="9">
        <f>+IF(D33="PRESENCIAL",8.58,IF(D33="MIXTA",SUM(E33*8.58,F33*4.5)/G33,0))</f>
        <v>0</v>
      </c>
      <c r="I33" s="16"/>
      <c r="J33" s="42">
        <f>+IF(D33="",0,IF(AND(I33&gt;30),"MÁXIMO 30 PARTICIPANTES",G33*H33*I33))</f>
        <v>0</v>
      </c>
    </row>
    <row r="34" spans="1:11" ht="34.5" customHeight="1" thickBot="1" x14ac:dyDescent="0.3">
      <c r="B34" s="3"/>
      <c r="C34" s="3"/>
      <c r="D34" s="3"/>
      <c r="E34" s="7"/>
      <c r="H34" s="3"/>
      <c r="I34" s="3"/>
      <c r="J34" s="43"/>
    </row>
    <row r="35" spans="1:11" ht="34.5" customHeight="1" thickBot="1" x14ac:dyDescent="0.3">
      <c r="A35" s="13" t="s">
        <v>9</v>
      </c>
      <c r="B35" s="13" t="s">
        <v>14</v>
      </c>
      <c r="C35" s="13" t="s">
        <v>4</v>
      </c>
      <c r="D35" s="13" t="s">
        <v>5</v>
      </c>
      <c r="E35" s="13" t="s">
        <v>6</v>
      </c>
      <c r="F35" s="13" t="s">
        <v>7</v>
      </c>
      <c r="G35" s="13" t="s">
        <v>18</v>
      </c>
      <c r="H35" s="14" t="s">
        <v>8</v>
      </c>
      <c r="I35" s="14" t="s">
        <v>10</v>
      </c>
      <c r="J35" s="14" t="s">
        <v>11</v>
      </c>
    </row>
    <row r="36" spans="1:11" ht="34.5" customHeight="1" thickBot="1" x14ac:dyDescent="0.3">
      <c r="A36" s="18"/>
      <c r="B36" s="16"/>
      <c r="C36" s="16"/>
      <c r="D36" s="29"/>
      <c r="E36" s="16"/>
      <c r="F36" s="16"/>
      <c r="G36" s="8" t="str">
        <f>+IF(D36="","",IF(D36="PRESENCIAL",E36,IF(D36="TELEFORMACIÓN",F36,IF(D36="MIXTA",E36+F36))))</f>
        <v/>
      </c>
      <c r="H36" s="9">
        <f>+IF(D36="PRESENCIAL",8.58,IF(D36="MIXTA",SUM(E36*8.58,F36*4.5)/G36,0))</f>
        <v>0</v>
      </c>
      <c r="I36" s="16"/>
      <c r="J36" s="42">
        <f>+IF(D36="",0,IF(AND(I36&gt;30),"MÁXIMO 30 PARTICIPANTES",G36*H36*I36))</f>
        <v>0</v>
      </c>
    </row>
    <row r="37" spans="1:11" ht="34.5" customHeight="1" thickBot="1" x14ac:dyDescent="0.3">
      <c r="B37" s="3"/>
      <c r="C37" s="3"/>
      <c r="D37" s="3"/>
      <c r="E37" s="7"/>
      <c r="H37" s="3"/>
      <c r="I37" s="3"/>
      <c r="J37" s="43"/>
    </row>
    <row r="38" spans="1:11" ht="34.5" customHeight="1" thickBot="1" x14ac:dyDescent="0.3">
      <c r="A38" s="13" t="s">
        <v>9</v>
      </c>
      <c r="B38" s="13" t="s">
        <v>14</v>
      </c>
      <c r="C38" s="13" t="s">
        <v>4</v>
      </c>
      <c r="D38" s="13" t="s">
        <v>5</v>
      </c>
      <c r="E38" s="13" t="s">
        <v>6</v>
      </c>
      <c r="F38" s="13" t="s">
        <v>7</v>
      </c>
      <c r="G38" s="13" t="s">
        <v>18</v>
      </c>
      <c r="H38" s="14" t="s">
        <v>8</v>
      </c>
      <c r="I38" s="14" t="s">
        <v>10</v>
      </c>
      <c r="J38" s="14" t="s">
        <v>11</v>
      </c>
    </row>
    <row r="39" spans="1:11" ht="34.5" customHeight="1" thickBot="1" x14ac:dyDescent="0.3">
      <c r="A39" s="18"/>
      <c r="B39" s="16"/>
      <c r="C39" s="16"/>
      <c r="D39" s="16"/>
      <c r="E39" s="16"/>
      <c r="F39" s="16"/>
      <c r="G39" s="8" t="str">
        <f>+IF(D39="","",IF(D39="PRESENCIAL",E39,IF(D39="TELEFORMACIÓN",F39,IF(D39="MIXTA",E39+F39))))</f>
        <v/>
      </c>
      <c r="H39" s="9">
        <f>+IF(D39="PRESENCIAL",8.58,IF(D39="MIXTA",SUM(E39*8.58,F39*4.5)/G39,0))</f>
        <v>0</v>
      </c>
      <c r="I39" s="16"/>
      <c r="J39" s="42">
        <f>+IF(D39="",0,IF(AND(I39&gt;30),"MÁXIMO 30 PARTICIPANTES",G39*H39*I39))</f>
        <v>0</v>
      </c>
    </row>
    <row r="40" spans="1:11" ht="34.5" customHeight="1" thickBot="1" x14ac:dyDescent="0.3">
      <c r="B40" s="3"/>
      <c r="C40" s="3"/>
      <c r="D40" s="3"/>
      <c r="E40" s="7"/>
      <c r="H40" s="3"/>
      <c r="I40" s="3"/>
      <c r="J40" s="43"/>
    </row>
    <row r="41" spans="1:11" ht="34.5" customHeight="1" thickBot="1" x14ac:dyDescent="0.3">
      <c r="A41" s="13" t="s">
        <v>9</v>
      </c>
      <c r="B41" s="13" t="s">
        <v>14</v>
      </c>
      <c r="C41" s="13" t="s">
        <v>4</v>
      </c>
      <c r="D41" s="13" t="s">
        <v>5</v>
      </c>
      <c r="E41" s="13" t="s">
        <v>6</v>
      </c>
      <c r="F41" s="13" t="s">
        <v>7</v>
      </c>
      <c r="G41" s="13" t="s">
        <v>18</v>
      </c>
      <c r="H41" s="14" t="s">
        <v>8</v>
      </c>
      <c r="I41" s="14" t="s">
        <v>10</v>
      </c>
      <c r="J41" s="14" t="s">
        <v>11</v>
      </c>
    </row>
    <row r="42" spans="1:11" ht="34.5" customHeight="1" thickBot="1" x14ac:dyDescent="0.3">
      <c r="A42" s="18"/>
      <c r="B42" s="16"/>
      <c r="C42" s="16"/>
      <c r="D42" s="16"/>
      <c r="E42" s="16"/>
      <c r="F42" s="16"/>
      <c r="G42" s="8" t="str">
        <f>+IF(D42="","",IF(D42="PRESENCIAL",E42,IF(D42="TELEFORMACIÓN",F42,IF(D42="MIXTA",E42+F42))))</f>
        <v/>
      </c>
      <c r="H42" s="9">
        <f>+IF(D42="PRESENCIAL",8.58,IF(D42="MIXTA",SUM(E42*8.58,F42*4.5)/G42,0))</f>
        <v>0</v>
      </c>
      <c r="I42" s="16"/>
      <c r="J42" s="42">
        <f>+IF(D42="",0,IF(AND(I42&gt;30),"MÁXIMO 30 PARTICIPANTES",G42*H42*I42))</f>
        <v>0</v>
      </c>
    </row>
    <row r="43" spans="1:11" ht="34.5" customHeight="1" thickBot="1" x14ac:dyDescent="0.3">
      <c r="B43" s="3"/>
      <c r="C43" s="3"/>
      <c r="D43" s="3"/>
      <c r="E43" s="7"/>
      <c r="H43" s="3"/>
      <c r="I43" s="3"/>
      <c r="J43" s="43"/>
    </row>
    <row r="44" spans="1:11" ht="34.5" customHeight="1" thickBot="1" x14ac:dyDescent="0.3">
      <c r="A44" s="13" t="s">
        <v>9</v>
      </c>
      <c r="B44" s="13" t="s">
        <v>14</v>
      </c>
      <c r="C44" s="13" t="s">
        <v>4</v>
      </c>
      <c r="D44" s="13" t="s">
        <v>5</v>
      </c>
      <c r="E44" s="13" t="s">
        <v>6</v>
      </c>
      <c r="F44" s="13" t="s">
        <v>7</v>
      </c>
      <c r="G44" s="13" t="s">
        <v>18</v>
      </c>
      <c r="H44" s="14" t="s">
        <v>8</v>
      </c>
      <c r="I44" s="14" t="s">
        <v>10</v>
      </c>
      <c r="J44" s="14" t="s">
        <v>11</v>
      </c>
    </row>
    <row r="45" spans="1:11" ht="34.5" customHeight="1" thickBot="1" x14ac:dyDescent="0.3">
      <c r="A45" s="18"/>
      <c r="B45" s="16"/>
      <c r="C45" s="16"/>
      <c r="D45" s="16"/>
      <c r="E45" s="16"/>
      <c r="F45" s="16"/>
      <c r="G45" s="8" t="str">
        <f>+IF(D45="","",IF(D45="PRESENCIAL",E45,IF(D45="TELEFORMACIÓN",F45,IF(D45="MIXTA",E45+F45))))</f>
        <v/>
      </c>
      <c r="H45" s="9">
        <f>+IF(D45="PRESENCIAL",8.58,IF(D45="MIXTA",SUM(E45*8.58,F45*4.5)/G45,0))</f>
        <v>0</v>
      </c>
      <c r="I45" s="16"/>
      <c r="J45" s="42">
        <f>+IF(D45="",0,IF(AND(I45&gt;30),"MÁXIMO 30 PARTICIPANTES",G45*H45*I45))</f>
        <v>0</v>
      </c>
    </row>
    <row r="46" spans="1:11" ht="34.5" customHeight="1" thickBot="1" x14ac:dyDescent="0.3">
      <c r="B46" s="3"/>
      <c r="C46" s="3"/>
      <c r="D46" s="3"/>
      <c r="E46" s="7"/>
      <c r="H46" s="49" t="s">
        <v>22</v>
      </c>
      <c r="I46" s="50"/>
      <c r="J46" s="44">
        <f>J27+J30+J33+J36+J39+J42+J45</f>
        <v>0</v>
      </c>
      <c r="K46" s="45" t="str">
        <f>IF(J46&gt;50000,"SUBVENCIÓN MAXIMA SUPERADA"," ")</f>
        <v xml:space="preserve"> </v>
      </c>
    </row>
    <row r="47" spans="1:11" ht="39" customHeight="1" x14ac:dyDescent="0.25">
      <c r="A47" s="15" t="s">
        <v>15</v>
      </c>
      <c r="B47" s="2"/>
      <c r="C47" s="6"/>
      <c r="D47" s="6"/>
      <c r="E47" s="2"/>
      <c r="F47" s="2"/>
      <c r="G47" s="2"/>
      <c r="H47" s="2"/>
      <c r="I47" s="2"/>
      <c r="K47" s="37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37"/>
      <c r="K48" s="37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37"/>
      <c r="K49" s="37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37"/>
    </row>
  </sheetData>
  <sheetProtection algorithmName="SHA-512" hashValue="cfvbpuYv92xMEUtu9rjF9kj07LWVU4gIvj4s3b81VnQAYyLTP825VPax8tjw8Bo1+KxIeyrH4b8YwP5/82HLqw==" saltValue="pJsSH6nbzsFTA9r6qg0O4g==" spinCount="100000" sheet="1" objects="1" scenarios="1" insertRows="0"/>
  <mergeCells count="8">
    <mergeCell ref="H46:I46"/>
    <mergeCell ref="A25:J25"/>
    <mergeCell ref="B5:E5"/>
    <mergeCell ref="A2:K2"/>
    <mergeCell ref="A12:B12"/>
    <mergeCell ref="A18:I18"/>
    <mergeCell ref="B23:J23"/>
    <mergeCell ref="B22:J22"/>
  </mergeCells>
  <conditionalFormatting sqref="H6">
    <cfRule type="cellIs" dxfId="2" priority="91" stopIfTrue="1" operator="greaterThan">
      <formula>4</formula>
    </cfRule>
  </conditionalFormatting>
  <conditionalFormatting sqref="B28 B31 B34 B37 B40 B43">
    <cfRule type="cellIs" dxfId="1" priority="42" operator="greaterThan">
      <formula>30</formula>
    </cfRule>
  </conditionalFormatting>
  <conditionalFormatting sqref="B46">
    <cfRule type="cellIs" dxfId="0" priority="34" operator="greaterThan">
      <formula>30</formula>
    </cfRule>
  </conditionalFormatting>
  <dataValidations count="5">
    <dataValidation type="list" allowBlank="1" showInputMessage="1" showErrorMessage="1" sqref="D45:D46 D36:D37 D42:D43 D39:D40 D27:D28 D30:D31 D33:D34">
      <formula1>$L$5:$L$7</formula1>
    </dataValidation>
    <dataValidation type="list" allowBlank="1" showInputMessage="1" showErrorMessage="1" sqref="C45:C46 C36:C37 C27:C28 C39:C40 C42:C43 C30:C31 C33:C34 B20">
      <formula1>$M$5:$M$7</formula1>
    </dataValidation>
    <dataValidation type="list" allowBlank="1" showInputMessage="1" showErrorMessage="1" sqref="H28 H43 H31 H34 H37 H40 C20">
      <formula1>$L$5:$L$6</formula1>
    </dataValidation>
    <dataValidation type="list" allowBlank="1" showInputMessage="1" showErrorMessage="1" sqref="B14">
      <formula1>$K$8:$K$9</formula1>
    </dataValidation>
    <dataValidation type="list" allowBlank="1" showInputMessage="1" showErrorMessage="1" sqref="B13">
      <formula1>$K$5:$K$6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'I:\9 MODELOS DOCUMENTOS\Modelos impresos convocatorias\Impresos específicos convocatoria - medida\Ocupadas\Solicitud\[Resumen Programa-Valoracion_Ocupadas.xlsx]Hoja1'!#REF!</xm:f>
          </x14:formula1>
          <xm:sqref>C17 E17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Programa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Agüero Goñi, Maialen (Serv. Navarro de Empleo)</dc:creator>
  <cp:lastModifiedBy>x018152</cp:lastModifiedBy>
  <cp:lastPrinted>2020-06-12T06:39:33Z</cp:lastPrinted>
  <dcterms:created xsi:type="dcterms:W3CDTF">2013-05-17T08:46:16Z</dcterms:created>
  <dcterms:modified xsi:type="dcterms:W3CDTF">2023-01-27T09:29:03Z</dcterms:modified>
</cp:coreProperties>
</file>