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SERVICIO DE ORDENACION Y FOMENTO\2. COMERINT. COMERCIO Y ARTESANIA\0984-2024 COMPETITIVIDAD COMERCIOS\01 Formularios\01 sol\"/>
    </mc:Choice>
  </mc:AlternateContent>
  <bookViews>
    <workbookView xWindow="0" yWindow="0" windowWidth="28800" windowHeight="10350"/>
  </bookViews>
  <sheets>
    <sheet name="PCNS" sheetId="11" r:id="rId1"/>
    <sheet name="PDC" sheetId="12" r:id="rId2"/>
    <sheet name="Resumen" sheetId="13" state="hidden" r:id="rId3"/>
    <sheet name="códigos" sheetId="7" state="hidden" r:id="rId4"/>
    <sheet name="CNAE" sheetId="8" state="hidden" r:id="rId5"/>
    <sheet name="Baremo PCNS " sheetId="16" state="hidden" r:id="rId6"/>
    <sheet name="datos" sheetId="9" state="hidden" r:id="rId7"/>
    <sheet name="riesgo" sheetId="14" state="hidden" r:id="rId8"/>
    <sheet name="población EELL" sheetId="15" state="hidden" r:id="rId9"/>
  </sheets>
  <definedNames>
    <definedName name="_xlnm._FilterDatabase" localSheetId="7" hidden="1">riesgo!$A$2:$E$274</definedName>
    <definedName name="cnae">CNAE!$A$8:$A$11</definedName>
    <definedName name="EELL">'población EELL'!$G$4:$G$598</definedName>
    <definedName name="frecuencia_anual">códigos!$B$25:$B$27</definedName>
    <definedName name="frecuencia_mensual">códigos!$B$20:$B$22</definedName>
    <definedName name="frencuencia_mensual_vehículos_tienda">códigos!$B$42:$B$44</definedName>
    <definedName name="municipio">riesgo!$B$3:$B$274</definedName>
    <definedName name="n_EELL_vehiculos_tienda">códigos!$B$37:$B$39</definedName>
    <definedName name="población_mercadillos">códigos!$B$14:$B$16</definedName>
    <definedName name="población_vehiculos_tienda">códigos!$B$32:$B$34</definedName>
    <definedName name="Realizada">códigos!$C$10:$C$11</definedName>
    <definedName name="si_no">códigos!$B$10:$B$11</definedName>
    <definedName name="tamaño">códigos!$B$6:$B$8</definedName>
  </definedNames>
  <calcPr calcId="162913"/>
</workbook>
</file>

<file path=xl/calcChain.xml><?xml version="1.0" encoding="utf-8"?>
<calcChain xmlns="http://schemas.openxmlformats.org/spreadsheetml/2006/main">
  <c r="AQ4" i="9" l="1"/>
  <c r="AS4" i="9"/>
  <c r="O4" i="9" l="1"/>
  <c r="F4" i="9" l="1"/>
  <c r="D4" i="9"/>
  <c r="C4" i="9"/>
  <c r="B4" i="9"/>
  <c r="E8" i="13"/>
  <c r="D8" i="13"/>
  <c r="M4" i="9" l="1"/>
  <c r="E4" i="9"/>
  <c r="N4" i="9" l="1"/>
  <c r="L4" i="9" l="1"/>
  <c r="Z4" i="9" l="1"/>
  <c r="D13" i="16"/>
  <c r="J4" i="9"/>
  <c r="I4" i="9"/>
  <c r="H4" i="9"/>
  <c r="G4" i="9"/>
  <c r="L37" i="11" l="1"/>
  <c r="E7" i="13" s="1"/>
  <c r="L26" i="11"/>
  <c r="E6" i="13" s="1"/>
  <c r="L15" i="11"/>
  <c r="L71" i="12"/>
  <c r="E15" i="13" s="1"/>
  <c r="L55" i="12"/>
  <c r="E14" i="13" s="1"/>
  <c r="L39" i="12"/>
  <c r="E13" i="13" s="1"/>
  <c r="L23" i="12"/>
  <c r="E12" i="13" s="1"/>
  <c r="E5" i="13" l="1"/>
  <c r="L74" i="12"/>
  <c r="L41" i="11" s="1"/>
  <c r="E16" i="13"/>
  <c r="E9" i="13" l="1"/>
  <c r="E20" i="13" s="1"/>
  <c r="AO4" i="9" s="1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H37" i="11"/>
  <c r="G37" i="11"/>
  <c r="N36" i="11"/>
  <c r="M36" i="11"/>
  <c r="N35" i="11"/>
  <c r="M35" i="11"/>
  <c r="N34" i="11"/>
  <c r="M34" i="11"/>
  <c r="N33" i="11"/>
  <c r="M33" i="11"/>
  <c r="K37" i="11"/>
  <c r="D7" i="13" s="1"/>
  <c r="N32" i="11"/>
  <c r="M32" i="11"/>
  <c r="N31" i="11"/>
  <c r="M31" i="11"/>
  <c r="B7" i="13" l="1"/>
  <c r="E47" i="11"/>
  <c r="C7" i="13"/>
  <c r="F47" i="11"/>
  <c r="AJ4" i="9"/>
  <c r="AF4" i="9"/>
  <c r="AC4" i="9"/>
  <c r="V4" i="9"/>
  <c r="S4" i="9"/>
  <c r="P4" i="9"/>
  <c r="E30" i="16"/>
  <c r="AK4" i="9" s="1"/>
  <c r="B6" i="16"/>
  <c r="B7" i="16"/>
  <c r="B5" i="16"/>
  <c r="M21" i="11" l="1"/>
  <c r="N21" i="11"/>
  <c r="M22" i="11"/>
  <c r="N22" i="11"/>
  <c r="M23" i="11"/>
  <c r="N23" i="11"/>
  <c r="M24" i="11"/>
  <c r="N24" i="11"/>
  <c r="M25" i="11"/>
  <c r="N25" i="11"/>
  <c r="N20" i="11"/>
  <c r="M20" i="11"/>
  <c r="M12" i="11"/>
  <c r="N12" i="11"/>
  <c r="M13" i="11"/>
  <c r="N13" i="11"/>
  <c r="M14" i="11"/>
  <c r="N14" i="11"/>
  <c r="N11" i="11"/>
  <c r="M11" i="11"/>
  <c r="M62" i="12"/>
  <c r="N62" i="12"/>
  <c r="M63" i="12"/>
  <c r="N63" i="12"/>
  <c r="M64" i="12"/>
  <c r="N64" i="12"/>
  <c r="M65" i="12"/>
  <c r="N65" i="12"/>
  <c r="M66" i="12"/>
  <c r="N66" i="12"/>
  <c r="M67" i="12"/>
  <c r="N67" i="12"/>
  <c r="M68" i="12"/>
  <c r="N68" i="12"/>
  <c r="M69" i="12"/>
  <c r="N69" i="12"/>
  <c r="M70" i="12"/>
  <c r="N70" i="12"/>
  <c r="N61" i="12"/>
  <c r="M61" i="12"/>
  <c r="M48" i="12"/>
  <c r="N48" i="12"/>
  <c r="M49" i="12"/>
  <c r="N49" i="12"/>
  <c r="M50" i="12"/>
  <c r="N50" i="12"/>
  <c r="M51" i="12"/>
  <c r="N51" i="12"/>
  <c r="M52" i="12"/>
  <c r="N52" i="12"/>
  <c r="M53" i="12"/>
  <c r="N53" i="12"/>
  <c r="M54" i="12"/>
  <c r="N54" i="12"/>
  <c r="N47" i="12"/>
  <c r="M47" i="12"/>
  <c r="N46" i="12"/>
  <c r="M46" i="12"/>
  <c r="N45" i="12"/>
  <c r="M45" i="12"/>
  <c r="M30" i="12"/>
  <c r="N30" i="12"/>
  <c r="M31" i="12"/>
  <c r="N31" i="12"/>
  <c r="M32" i="12"/>
  <c r="N32" i="12"/>
  <c r="M33" i="12"/>
  <c r="N33" i="12"/>
  <c r="M34" i="12"/>
  <c r="N34" i="12"/>
  <c r="M35" i="12"/>
  <c r="N35" i="12"/>
  <c r="M36" i="12"/>
  <c r="N36" i="12"/>
  <c r="M37" i="12"/>
  <c r="N37" i="12"/>
  <c r="M38" i="12"/>
  <c r="N38" i="12"/>
  <c r="N29" i="12"/>
  <c r="M29" i="12"/>
  <c r="A15" i="13"/>
  <c r="A14" i="13"/>
  <c r="A13" i="13"/>
  <c r="A12" i="13"/>
  <c r="A6" i="13"/>
  <c r="A5" i="13"/>
  <c r="AG4" i="9"/>
  <c r="AD4" i="9"/>
  <c r="AA4" i="9"/>
  <c r="E27" i="16"/>
  <c r="AH4" i="9" s="1"/>
  <c r="E26" i="16"/>
  <c r="AE4" i="9" s="1"/>
  <c r="E25" i="16"/>
  <c r="AB4" i="9" s="1"/>
  <c r="E22" i="16"/>
  <c r="X4" i="9" s="1"/>
  <c r="E21" i="16"/>
  <c r="U4" i="9" s="1"/>
  <c r="E20" i="16"/>
  <c r="R4" i="9" s="1"/>
  <c r="W4" i="9"/>
  <c r="T4" i="9"/>
  <c r="Q4" i="9"/>
  <c r="AR4" i="9"/>
  <c r="E6" i="16"/>
  <c r="AP4" i="9" s="1"/>
  <c r="C50" i="16"/>
  <c r="D50" i="16" s="1"/>
  <c r="C44" i="16"/>
  <c r="D44" i="16" s="1"/>
  <c r="C42" i="16"/>
  <c r="D42" i="16" s="1"/>
  <c r="C43" i="16"/>
  <c r="D43" i="16" s="1"/>
  <c r="C45" i="16"/>
  <c r="D45" i="16" s="1"/>
  <c r="C46" i="16"/>
  <c r="D46" i="16" s="1"/>
  <c r="C47" i="16"/>
  <c r="D47" i="16" s="1"/>
  <c r="C48" i="16"/>
  <c r="D48" i="16" s="1"/>
  <c r="C49" i="16"/>
  <c r="D49" i="16" s="1"/>
  <c r="C41" i="16"/>
  <c r="C13" i="16"/>
  <c r="K4" i="9" s="1"/>
  <c r="C11" i="16"/>
  <c r="E33" i="16" l="1"/>
  <c r="AL4" i="9" s="1"/>
  <c r="AI4" i="9"/>
  <c r="Y4" i="9"/>
  <c r="D41" i="16"/>
  <c r="K23" i="12" l="1"/>
  <c r="D12" i="13" s="1"/>
  <c r="K39" i="12"/>
  <c r="K71" i="12"/>
  <c r="D15" i="13" s="1"/>
  <c r="K55" i="12"/>
  <c r="D14" i="13" s="1"/>
  <c r="K26" i="11"/>
  <c r="D6" i="13" s="1"/>
  <c r="K15" i="11"/>
  <c r="D5" i="13" l="1"/>
  <c r="D13" i="13"/>
  <c r="D16" i="13" s="1"/>
  <c r="K74" i="12"/>
  <c r="K41" i="11" s="1"/>
  <c r="H71" i="12"/>
  <c r="G71" i="12"/>
  <c r="H55" i="12"/>
  <c r="G55" i="12"/>
  <c r="H39" i="12"/>
  <c r="G80" i="12" s="1"/>
  <c r="G39" i="12"/>
  <c r="F80" i="12" s="1"/>
  <c r="H23" i="12"/>
  <c r="G23" i="12"/>
  <c r="H26" i="11"/>
  <c r="G26" i="11"/>
  <c r="H15" i="11"/>
  <c r="G15" i="11"/>
  <c r="C15" i="13" l="1"/>
  <c r="G82" i="12"/>
  <c r="C14" i="13"/>
  <c r="G81" i="12"/>
  <c r="B12" i="13"/>
  <c r="F79" i="12"/>
  <c r="C12" i="13"/>
  <c r="G79" i="12"/>
  <c r="G83" i="12" s="1"/>
  <c r="C24" i="13"/>
  <c r="D24" i="13" s="1"/>
  <c r="D9" i="13"/>
  <c r="D20" i="13" s="1"/>
  <c r="AN4" i="9" s="1"/>
  <c r="B15" i="13"/>
  <c r="F82" i="12"/>
  <c r="B14" i="13"/>
  <c r="F81" i="12"/>
  <c r="C6" i="13"/>
  <c r="F46" i="11"/>
  <c r="B5" i="13"/>
  <c r="E45" i="11"/>
  <c r="C5" i="13"/>
  <c r="F45" i="11"/>
  <c r="B6" i="13"/>
  <c r="E46" i="11"/>
  <c r="C13" i="13"/>
  <c r="C16" i="13" s="1"/>
  <c r="H74" i="12"/>
  <c r="B13" i="13"/>
  <c r="G74" i="12"/>
  <c r="G41" i="11" s="1"/>
  <c r="AF3" i="9"/>
  <c r="AC3" i="9"/>
  <c r="Z3" i="9"/>
  <c r="F83" i="12" l="1"/>
  <c r="C8" i="13"/>
  <c r="F48" i="11"/>
  <c r="H41" i="11"/>
  <c r="B8" i="13"/>
  <c r="E48" i="11"/>
  <c r="E49" i="11" s="1"/>
  <c r="B16" i="13"/>
  <c r="F49" i="11"/>
  <c r="B9" i="13"/>
  <c r="B20" i="13" s="1"/>
  <c r="AM4" i="9" s="1"/>
  <c r="AQ6" i="9"/>
  <c r="C9" i="13"/>
  <c r="C20" i="13" s="1"/>
</calcChain>
</file>

<file path=xl/comments1.xml><?xml version="1.0" encoding="utf-8"?>
<comments xmlns="http://schemas.openxmlformats.org/spreadsheetml/2006/main">
  <authors>
    <author>X011496</author>
  </authors>
  <commentList>
    <comment ref="C20" authorId="0" shapeId="0">
      <text>
        <r>
          <rPr>
            <b/>
            <sz val="9"/>
            <color indexed="81"/>
            <rFont val="Tahoma"/>
            <family val="2"/>
          </rPr>
          <t>PONER LA MEDIA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PONER LA MEDIA</t>
        </r>
      </text>
    </comment>
  </commentList>
</comments>
</file>

<file path=xl/sharedStrings.xml><?xml version="1.0" encoding="utf-8"?>
<sst xmlns="http://schemas.openxmlformats.org/spreadsheetml/2006/main" count="2188" uniqueCount="1083">
  <si>
    <t>Fecha de Abono</t>
  </si>
  <si>
    <t>Forma de pago</t>
  </si>
  <si>
    <t xml:space="preserve">Concepto principal </t>
  </si>
  <si>
    <t xml:space="preserve">N.I.F. / C.I.F. del emisor de la factura o presupuesto </t>
  </si>
  <si>
    <t>Emisor factura/presupuesto</t>
  </si>
  <si>
    <t xml:space="preserve">TOTAL IMPLANTACIÓN DE COMERCIO ELECTRÓNICO (creación, desarrollo, implantación o adaptación de páginas web)  </t>
  </si>
  <si>
    <t>TOTAL IMPLANTACIÓN DE HERRAMIENTAS DE GESTIÓN</t>
  </si>
  <si>
    <t>TOTAL APLICACIONES ORIENTADAS A LA CAPTACIÓN DE CLIENTES (sistemas promocionales, notoriedad de marca…)</t>
  </si>
  <si>
    <t>Nombre entidad</t>
  </si>
  <si>
    <t>CIF</t>
  </si>
  <si>
    <t>Localidad</t>
  </si>
  <si>
    <t>Población entidad local</t>
  </si>
  <si>
    <t>Tamaño empresa</t>
  </si>
  <si>
    <t>Puntos</t>
  </si>
  <si>
    <t>Microempresa</t>
  </si>
  <si>
    <t>Pequeña empresa</t>
  </si>
  <si>
    <t>Mediana empresa</t>
  </si>
  <si>
    <t>puntos</t>
  </si>
  <si>
    <t>si</t>
  </si>
  <si>
    <t>no</t>
  </si>
  <si>
    <t>El 50% tiene menos de 1.000 habitantes</t>
  </si>
  <si>
    <t>El 50% tiene menos de 1.500 habitantes</t>
  </si>
  <si>
    <t>El 50% tiene menos de 2.000 habitantes</t>
  </si>
  <si>
    <t>Población Entidades locales</t>
  </si>
  <si>
    <t>Frecuencia mensual</t>
  </si>
  <si>
    <t>Más de 7 días</t>
  </si>
  <si>
    <t>Entre 6 y 7</t>
  </si>
  <si>
    <t>5 días</t>
  </si>
  <si>
    <t>Frecuencia anual</t>
  </si>
  <si>
    <t>Más de 9 meses</t>
  </si>
  <si>
    <t>Más de 6 meses</t>
  </si>
  <si>
    <t>Más de 3 meses</t>
  </si>
  <si>
    <t>Más de 5</t>
  </si>
  <si>
    <t>Entre 4 y 5</t>
  </si>
  <si>
    <t>Menos de 3</t>
  </si>
  <si>
    <t>población recorridas</t>
  </si>
  <si>
    <t>nº entidades locales recorridas</t>
  </si>
  <si>
    <t>periodicidad anual</t>
  </si>
  <si>
    <t>periodicidad mensual</t>
  </si>
  <si>
    <t>nº EELL</t>
  </si>
  <si>
    <t>vehículos tienda</t>
  </si>
  <si>
    <t>PCNS</t>
  </si>
  <si>
    <t>https://hacienda.navarra.es/RegistroIAE.Web/Registro.aspx</t>
  </si>
  <si>
    <t>https://www.ine.es/daco/daco42/clasificaciones/cnae09/notasex_cnae_09.pdf</t>
  </si>
  <si>
    <t>COMERCIOS MINORISTAS-COMPRAN Y VENDEN SIN TRANSFORMACIÓN, EXCEPTO CARNICEROS</t>
  </si>
  <si>
    <t>CODIGO C.N.A.E.</t>
  </si>
  <si>
    <t>ACTIVIDAD</t>
  </si>
  <si>
    <t>4781</t>
  </si>
  <si>
    <t>4782</t>
  </si>
  <si>
    <t>4789</t>
  </si>
  <si>
    <t>4799</t>
  </si>
  <si>
    <r>
      <t xml:space="preserve">Otro comercio al por menor no realizado ni en establecimientos, ni en puestos de venta ni en mercadillos </t>
    </r>
    <r>
      <rPr>
        <sz val="11"/>
        <color rgb="FFFF0000"/>
        <rFont val="Calibri"/>
        <family val="2"/>
      </rPr>
      <t>EXCLUSIVAMENTE para proyectos de comercio no sedentario</t>
    </r>
  </si>
  <si>
    <t>CNAE</t>
  </si>
  <si>
    <r>
      <t xml:space="preserve">Comercio al por menor de otros productos en puestos de venta y en mercadillos </t>
    </r>
    <r>
      <rPr>
        <sz val="11"/>
        <color rgb="FFFF0000"/>
        <rFont val="Calibri"/>
        <family val="2"/>
      </rPr>
      <t xml:space="preserve"> EXCLUSIVAMENTE para proyectos de comercio no sedentario</t>
    </r>
  </si>
  <si>
    <r>
      <t xml:space="preserve">Comercio al por menor de productos alimenticios, bebidas y tabaco en puestos de venta y en mercadillos  </t>
    </r>
    <r>
      <rPr>
        <sz val="11"/>
        <color rgb="FFFF0000"/>
        <rFont val="Calibri"/>
        <family val="2"/>
        <scheme val="minor"/>
      </rPr>
      <t>E</t>
    </r>
    <r>
      <rPr>
        <sz val="11"/>
        <color rgb="FFFF0000"/>
        <rFont val="Calibri"/>
        <family val="2"/>
      </rPr>
      <t>XCLUSIVAMENTE para proyectos de comercio no sedentario</t>
    </r>
  </si>
  <si>
    <t>Alta IAE</t>
  </si>
  <si>
    <r>
      <t xml:space="preserve">Comercio al por menor de productos textiles, prendas de vestir y calzado en puestos de venta y en mercadillos </t>
    </r>
    <r>
      <rPr>
        <sz val="11"/>
        <color rgb="FFFF0000"/>
        <rFont val="Calibri"/>
        <family val="2"/>
      </rPr>
      <t>EXCLUSIVAMENTE para proyectos de comercio no sedentario</t>
    </r>
  </si>
  <si>
    <t>IAE</t>
  </si>
  <si>
    <t>1. La categoría de microempresas, pequeñas y medianas empresas (PYME) está constituida por las empresas que ocupan a menos de 250 personas y cuyo volumen de negocios anual no excede de 50 millones EUR o cuyo balance general anual no excede de 43 millones EUR.</t>
  </si>
  <si>
    <t>2. En la categoría de las PYME, se define pequeña empresa como una empresa que ocupa a menos de 50 personas y cuyo volumen de negocios anual o cuyo balance general anual no supera los 10 millones EUR.</t>
  </si>
  <si>
    <t>3. En la categoría de las PYME, se define microempresa como una empresa que ocupa a menos de 10 personas y cuyo volumen de negocios anual o cuyo balance general anual no supera los 2 millones EUR.</t>
  </si>
  <si>
    <t xml:space="preserve">https://www.boe.es/buscar/doc.php?id=DOUE-L-2014-81403 </t>
  </si>
  <si>
    <t>(ANEXO i)</t>
  </si>
  <si>
    <t>Artículo 2-Efectivos y límites financieros que definen las categorías de empresas</t>
  </si>
  <si>
    <t>&lt; 10 personas +volumen de negocios anual o balance general anual &lt;2 millones €.</t>
  </si>
  <si>
    <t>&lt;50 personas +volumen de negocios anual o balance general anual &lt;10 millones €.</t>
  </si>
  <si>
    <t>Artículo 1-Empresa- Se considerará empresa toda entidad, independientemente de su forma jurídica, que ejerza una actividad económica. En particular, se considerarán empresas las entidades que ejerzan una actividad artesanal u otras actividades a título individual o familiar, así como las sociedades de personas y las asociaciones que ejerzan una actividad económica de forma regular.</t>
  </si>
  <si>
    <t>&lt; 250 personas +volumen de negocios anual &lt; 50 MIL. € o balance general anual &lt;43 millones €.</t>
  </si>
  <si>
    <t>NOMBRE/RAZÓN SOCIAL</t>
  </si>
  <si>
    <t>ENTIDAD LOCAL</t>
  </si>
  <si>
    <t>PUNTOS TOTALES</t>
  </si>
  <si>
    <t>INVERSIÓN PRESENTADA</t>
  </si>
  <si>
    <t>INVERSIÓN ACOGIDA</t>
  </si>
  <si>
    <t xml:space="preserve">% DE SUBVENCIÓN </t>
  </si>
  <si>
    <t>SUBVENCIÓN CONCEDIDA</t>
  </si>
  <si>
    <t>cif</t>
  </si>
  <si>
    <t>intervalo</t>
  </si>
  <si>
    <t>puntos totales mercadillo</t>
  </si>
  <si>
    <t>puntos totales vehículos</t>
  </si>
  <si>
    <t>inversión mínima:</t>
  </si>
  <si>
    <t>% subv.</t>
  </si>
  <si>
    <t>Tipo de inversión  (realizada o prevista) (1)</t>
  </si>
  <si>
    <t xml:space="preserve">TOTAL ADQUISICIÓN O ADAPTACIÓN DE VEHÍCULOS  </t>
  </si>
  <si>
    <t>Tipo de inversión (realizada o prevista) (1)</t>
  </si>
  <si>
    <t xml:space="preserve">TOTAL EQUIPAMIENTO ESPECÍFICO (toldos, carpas,  balanzas electrónicas, generadores de electricidad…)   </t>
  </si>
  <si>
    <t xml:space="preserve">TOTAL EQUIPAMIENTO DIGITAL (terminales punto de venta, lectores de códigos de barras, balanzas digitales…)  </t>
  </si>
  <si>
    <t>SOLICITANTE</t>
  </si>
  <si>
    <t>CIF:</t>
  </si>
  <si>
    <t xml:space="preserve">Relación de inversiones realizadas o previstas en Proyectos de Comercio no Sedentario (PCNS) </t>
  </si>
  <si>
    <t xml:space="preserve">https://www.iberaval.es/conversor/ </t>
  </si>
  <si>
    <t>https://www.ine.es/Ayudacod2023/#/inicio</t>
  </si>
  <si>
    <t>ayuda cod</t>
  </si>
  <si>
    <t>vamos a clasificación activ. Económicas 2009 y en búsqueda automática ponemos por ejemplo "prensa"</t>
  </si>
  <si>
    <t>ver iaes que está de alta</t>
  </si>
  <si>
    <t>IMPORTE PRESUPUESTO</t>
  </si>
  <si>
    <t>IMPORTE PAGADO</t>
  </si>
  <si>
    <t>IMPORTE COMPROBADO</t>
  </si>
  <si>
    <t>COMPROBADO</t>
  </si>
  <si>
    <t>Realizada</t>
  </si>
  <si>
    <t>Prevista</t>
  </si>
  <si>
    <t xml:space="preserve">(1) Elegir del desplegable "realizada" si se posee la factura definitiva; En caso contrario elegir "prevista" </t>
  </si>
  <si>
    <t>Nº factura o
Nª presupuesto</t>
  </si>
  <si>
    <t>Fecha factura o
Fecha presupuesto</t>
  </si>
  <si>
    <t>Importe factura  o
Importe presupuesto
(SIN IVA)</t>
  </si>
  <si>
    <t>Importe pagado (sin IVA)</t>
  </si>
  <si>
    <t>Mercadillos</t>
  </si>
  <si>
    <t>Vehículos tienda</t>
  </si>
  <si>
    <t>CMUN</t>
  </si>
  <si>
    <t>Municipio</t>
  </si>
  <si>
    <t>Tipo (con Tractor)</t>
  </si>
  <si>
    <t>Tipo (sin Tractor)</t>
  </si>
  <si>
    <t>población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</si>
  <si>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</si>
  <si>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</si>
  <si>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</si>
  <si>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</si>
  <si>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</si>
  <si>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</si>
  <si>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</si>
  <si>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</si>
  <si>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</si>
  <si>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Altsasu/Alsasua</t>
  </si>
  <si>
    <t>0 (T)</t>
  </si>
  <si>
    <t>Allín/Allin</t>
  </si>
  <si>
    <t>Allo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</si>
  <si>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</si>
  <si>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</si>
  <si>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</si>
  <si>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</si>
  <si>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</si>
  <si>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</si>
  <si>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</si>
  <si>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</si>
  <si>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Aranarache/Aranaratxe</t>
  </si>
  <si>
    <t>Arantza</t>
  </si>
  <si>
    <t>Aranguren</t>
  </si>
  <si>
    <t>Arano</t>
  </si>
  <si>
    <t>Arakil</t>
  </si>
  <si>
    <t>Aras</t>
  </si>
  <si>
    <t>Arbizu</t>
  </si>
  <si>
    <t>Arce/Artzi</t>
  </si>
  <si>
    <t>Arcos (Los)</t>
  </si>
  <si>
    <t>3 (T)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</si>
  <si>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</si>
  <si>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</si>
  <si>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</si>
  <si>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</si>
  <si>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</si>
  <si>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</si>
  <si>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</si>
  <si>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</si>
  <si>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</si>
  <si>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</si>
  <si>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</si>
  <si>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Ayegui/Aiegi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</si>
  <si>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</si>
  <si>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</si>
  <si>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</si>
  <si>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</si>
  <si>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</si>
  <si>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</si>
  <si>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</si>
  <si>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</si>
  <si>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</si>
  <si>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Beire</t>
  </si>
  <si>
    <t>Belascoáin</t>
  </si>
  <si>
    <t>Berbinzana</t>
  </si>
  <si>
    <t>Bertizarana</t>
  </si>
  <si>
    <t>Betelu</t>
  </si>
  <si>
    <t>Biurrun-Olcoz</t>
  </si>
  <si>
    <t>Buñuel</t>
  </si>
  <si>
    <t>Auritz/Burguete</t>
  </si>
  <si>
    <t>2 (T)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</si>
  <si>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</si>
  <si>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</si>
  <si>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</si>
  <si>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</si>
  <si>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</si>
  <si>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</si>
  <si>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</si>
  <si>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</si>
  <si>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</si>
  <si>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</si>
  <si>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</si>
  <si>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Castejón</t>
  </si>
  <si>
    <t>Castillonuevo</t>
  </si>
  <si>
    <t>Cintruénigo</t>
  </si>
  <si>
    <t>Ziordia</t>
  </si>
  <si>
    <t>Cirauqui/Zirauki</t>
  </si>
  <si>
    <t>Ciriza/Ziritza</t>
  </si>
  <si>
    <t>Cizur</t>
  </si>
  <si>
    <t>Corella</t>
  </si>
  <si>
    <t>Cortes</t>
  </si>
  <si>
    <t>5 (T)</t>
  </si>
  <si>
    <t>Desojo</t>
  </si>
  <si>
    <t>Dicastillo</t>
  </si>
  <si>
    <t>Donamaria</t>
  </si>
  <si>
    <t>Etxalar</t>
  </si>
  <si>
    <t>Echarri/Etxarri</t>
  </si>
  <si>
    <t>Etxarri Aranatz</t>
  </si>
  <si>
    <t>Etxauri</t>
  </si>
  <si>
    <t>Valle de Egüés/Eguesibar</t>
  </si>
  <si>
    <t>Elgorriaga</t>
  </si>
  <si>
    <t>Noáin (Valle de Elorz)/Noain (Elortzibar)</t>
  </si>
  <si>
    <t>Enériz/Eneritz</t>
  </si>
  <si>
    <t>Eratsun</t>
  </si>
  <si>
    <t>Ergoiena</t>
  </si>
  <si>
    <t>Erro</t>
  </si>
  <si>
    <t>Ezcároz/Ezkaroze</t>
  </si>
  <si>
    <t>Eslava</t>
  </si>
  <si>
    <t>Esparza de Salazar/Espartza Zaraitzu</t>
  </si>
  <si>
    <t>Espronceda</t>
  </si>
  <si>
    <t>Estella-Lizarra</t>
  </si>
  <si>
    <t>Esteribar</t>
  </si>
  <si>
    <t>6 (T)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</si>
  <si>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</si>
  <si>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</si>
  <si>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</si>
  <si>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</si>
  <si>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</si>
  <si>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</si>
  <si>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</si>
  <si>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</si>
  <si>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</si>
  <si>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</si>
  <si>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</si>
  <si>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</si>
  <si>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</si>
  <si>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</si>
  <si>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</si>
  <si>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</si>
  <si>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</si>
  <si>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</si>
  <si>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</si>
  <si>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</si>
  <si>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</si>
  <si>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</si>
  <si>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</si>
  <si>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Huarte/Uharte</t>
  </si>
  <si>
    <t>Uharte Arakil</t>
  </si>
  <si>
    <t>Ibargoiti</t>
  </si>
  <si>
    <t>Igúzquiza</t>
  </si>
  <si>
    <t>Imotz</t>
  </si>
  <si>
    <t>Irañeta</t>
  </si>
  <si>
    <t>Isaba/Izaba</t>
  </si>
  <si>
    <t>1 (T)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</si>
  <si>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</si>
  <si>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</si>
  <si>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</si>
  <si>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</si>
  <si>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</si>
  <si>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</si>
  <si>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</si>
  <si>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</t>
  </si>
  <si>
    <t>Beintza-Labaien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</si>
  <si>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</si>
  <si>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</si>
  <si>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</si>
  <si>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</si>
  <si>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</si>
  <si>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</si>
  <si>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</si>
  <si>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</si>
  <si>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</si>
  <si>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</si>
  <si>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</si>
  <si>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</si>
  <si>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Leoz/Leotz</t>
  </si>
  <si>
    <t>Lerga</t>
  </si>
  <si>
    <t>Lerín</t>
  </si>
  <si>
    <t>Lesaka</t>
  </si>
  <si>
    <t>Lezaun</t>
  </si>
  <si>
    <t>Liédena</t>
  </si>
  <si>
    <t>Lizoáin-Arriasgoiti</t>
  </si>
  <si>
    <t>Lodosa</t>
  </si>
  <si>
    <t>Lónguida/Longida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</si>
  <si>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</si>
  <si>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</si>
  <si>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</si>
  <si>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</si>
  <si>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</si>
  <si>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</si>
  <si>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</si>
  <si>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</si>
  <si>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</si>
  <si>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</si>
  <si>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</si>
  <si>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</si>
  <si>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</si>
  <si>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Monreal/Elo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</si>
  <si>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</si>
  <si>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</si>
  <si>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</si>
  <si>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</si>
  <si>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</si>
  <si>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</si>
  <si>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</si>
  <si>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</si>
  <si>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</si>
  <si>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</si>
  <si>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Obanos</t>
  </si>
  <si>
    <t>Oco</t>
  </si>
  <si>
    <t>Ochagavía/Otsagabia</t>
  </si>
  <si>
    <t>Odieta</t>
  </si>
  <si>
    <t>Oiz</t>
  </si>
  <si>
    <t>Olaibar</t>
  </si>
  <si>
    <t>Olazti/Olazagutía</t>
  </si>
  <si>
    <t>Olejua</t>
  </si>
  <si>
    <t>Olite/Erriberri</t>
  </si>
  <si>
    <t>Olóriz/Oloritz</t>
  </si>
  <si>
    <t>Cendea de Olza/Oltza Zendea</t>
  </si>
  <si>
    <t>Valle de Ollo/Ollaran</t>
  </si>
  <si>
    <t>Orbaizeta</t>
  </si>
  <si>
    <t>Orbara</t>
  </si>
  <si>
    <t>Orísoain</t>
  </si>
  <si>
    <t>Oronz/Orontze</t>
  </si>
  <si>
    <t>Oroz-Betelu/Orotz-Betelu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</si>
  <si>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</si>
  <si>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</si>
  <si>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</si>
  <si>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</si>
  <si>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</si>
  <si>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</si>
  <si>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</si>
  <si>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</si>
  <si>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</si>
  <si>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</si>
  <si>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</si>
  <si>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Orreaga/Roncesvalles</t>
  </si>
  <si>
    <t>Sada</t>
  </si>
  <si>
    <t>Saldías</t>
  </si>
  <si>
    <t>Salinas de Oro/Jaitz</t>
  </si>
  <si>
    <t>San Adrián</t>
  </si>
  <si>
    <t>Sangüesa/Zangoza</t>
  </si>
  <si>
    <t>San Martín de Unx</t>
  </si>
  <si>
    <t>Sansol</t>
  </si>
  <si>
    <t>Santacara</t>
  </si>
  <si>
    <t>Doneztebe/Santesteban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</si>
  <si>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</si>
  <si>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</si>
  <si>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</si>
  <si>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</si>
  <si>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</si>
  <si>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</si>
  <si>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</si>
  <si>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</si>
  <si>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</si>
  <si>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</si>
  <si>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</si>
  <si>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</si>
  <si>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</si>
  <si>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Ujué/Uxue</t>
  </si>
  <si>
    <t>Ultzama</t>
  </si>
  <si>
    <t>Unciti</t>
  </si>
  <si>
    <t>Unzué/Untzue</t>
  </si>
  <si>
    <t>Urdazubi/Urdax</t>
  </si>
  <si>
    <t>4 (T)</t>
  </si>
  <si>
    <t>Urdiain</t>
  </si>
  <si>
    <t>Urraul Alto</t>
  </si>
  <si>
    <t>Urraul Bajo</t>
  </si>
  <si>
    <t>Urroz-Villa</t>
  </si>
  <si>
    <t>Urroz</t>
  </si>
  <si>
    <t>Urzainqui/Urzainki</t>
  </si>
  <si>
    <t>Uterga</t>
  </si>
  <si>
    <t>Uztárroz/Uztarroze</t>
  </si>
  <si>
    <t>Luzaide/Valcarlos</t>
  </si>
  <si>
    <t>Valtierra</t>
  </si>
  <si>
    <t>Bera</t>
  </si>
  <si>
    <t>Viana</t>
  </si>
  <si>
    <t>Vidángoz/Bidankoze</t>
  </si>
  <si>
    <t>Bidaurreta</t>
  </si>
  <si>
    <t>Villafranca</t>
  </si>
  <si>
    <t>Villamayor de Monjardín</t>
  </si>
  <si>
    <t>Hiriberri/Villanueva de Aezkoa</t>
  </si>
  <si>
    <t>Villatuerta</t>
  </si>
  <si>
    <t>Villava/Atarrabia</t>
  </si>
  <si>
    <t>Igantzi</t>
  </si>
  <si>
    <t>Valle de Yerri/Deierri</t>
  </si>
  <si>
    <t>Yesa</t>
  </si>
  <si>
    <t>Zabalza/Zabaltza</t>
  </si>
  <si>
    <t>Zubieta</t>
  </si>
  <si>
    <t>Zugarramurdi</t>
  </si>
  <si>
    <t>Zúñiga</t>
  </si>
  <si>
    <t>Barañáin/Barañain</t>
  </si>
  <si>
    <t>Berrioplano/Berriobeiti</t>
  </si>
  <si>
    <t>Berriozar</t>
  </si>
  <si>
    <t>Irurtzun</t>
  </si>
  <si>
    <t>Beriáin</t>
  </si>
  <si>
    <t>Orkoien</t>
  </si>
  <si>
    <t>Zizur Mayor/Zizur Nagusia</t>
  </si>
  <si>
    <t>Lekunberri</t>
  </si>
  <si>
    <t xml:space="preserve">https://bon.navarra.es/es/anuncio/-/texto/2024/34/3# </t>
  </si>
  <si>
    <t>CÓDIGO</t>
  </si>
  <si>
    <t>DENOMINACIÓN</t>
  </si>
  <si>
    <t>MUNICIPIO</t>
  </si>
  <si>
    <t>CONCEJO</t>
  </si>
  <si>
    <t>ABÁIGAR</t>
  </si>
  <si>
    <t>ABÁRZUZA / ABARTZUZA</t>
  </si>
  <si>
    <t>ABAURREGAINA / ABAURREA ALTA</t>
  </si>
  <si>
    <t>ABAURREPEA / ABAURREA BAJA</t>
  </si>
  <si>
    <t>ABERIN</t>
  </si>
  <si>
    <t>ABLITAS</t>
  </si>
  <si>
    <t>ADIÓS</t>
  </si>
  <si>
    <t>AGUILAR DE CODÉS</t>
  </si>
  <si>
    <t>AIBAR / OIBAR</t>
  </si>
  <si>
    <t>ALTSASU / ALSASUA</t>
  </si>
  <si>
    <t>Amillano</t>
  </si>
  <si>
    <t>Aramendía</t>
  </si>
  <si>
    <t>Arbeiza</t>
  </si>
  <si>
    <t>Artavia</t>
  </si>
  <si>
    <t>Echávarri</t>
  </si>
  <si>
    <t>Eulz</t>
  </si>
  <si>
    <t>Galdeano</t>
  </si>
  <si>
    <t>Larrión</t>
  </si>
  <si>
    <t>Muneta</t>
  </si>
  <si>
    <t>Zubielqui</t>
  </si>
  <si>
    <t>ALLO</t>
  </si>
  <si>
    <t>Artaza</t>
  </si>
  <si>
    <t>Baquedano / Bakedao</t>
  </si>
  <si>
    <t>Baríndano</t>
  </si>
  <si>
    <t>Ecala</t>
  </si>
  <si>
    <t>San Martín de Améscoa</t>
  </si>
  <si>
    <t>Zudaire</t>
  </si>
  <si>
    <t>Otras entidades</t>
  </si>
  <si>
    <t>ANCÍN / ANTZIN</t>
  </si>
  <si>
    <t>Ancín / Antzin</t>
  </si>
  <si>
    <t>Mendilibarri</t>
  </si>
  <si>
    <t>ANDOSILLA</t>
  </si>
  <si>
    <t>ANSOÁIN / ANTSOAIN</t>
  </si>
  <si>
    <t>Aritzu</t>
  </si>
  <si>
    <t>Burutain</t>
  </si>
  <si>
    <t>Egozkue</t>
  </si>
  <si>
    <t>Etsain</t>
  </si>
  <si>
    <t>Etulain</t>
  </si>
  <si>
    <t>Leazkue</t>
  </si>
  <si>
    <t>Olague</t>
  </si>
  <si>
    <t>AÑORBE</t>
  </si>
  <si>
    <t>AOIZ / AGOITZ</t>
  </si>
  <si>
    <t>ARAITZ</t>
  </si>
  <si>
    <t>Azkarate</t>
  </si>
  <si>
    <t>Gaintza</t>
  </si>
  <si>
    <t>Intza</t>
  </si>
  <si>
    <t>Uztegi</t>
  </si>
  <si>
    <t>Arribe-Atallu</t>
  </si>
  <si>
    <t>ARANARACHE / ARANARATXE</t>
  </si>
  <si>
    <t>ARANTZA</t>
  </si>
  <si>
    <t>Labiano</t>
  </si>
  <si>
    <t>Tajonar / Taxoare</t>
  </si>
  <si>
    <t>Zolina</t>
  </si>
  <si>
    <t>ARANO</t>
  </si>
  <si>
    <t>ARAKIL</t>
  </si>
  <si>
    <t>Ekai</t>
  </si>
  <si>
    <t>Etxarren</t>
  </si>
  <si>
    <t>Etxeberri</t>
  </si>
  <si>
    <t>Egiarreta</t>
  </si>
  <si>
    <t>Errotz</t>
  </si>
  <si>
    <t>Izurdiaga</t>
  </si>
  <si>
    <t>Satrustegi</t>
  </si>
  <si>
    <t>Urritzola</t>
  </si>
  <si>
    <t>Hiriberri Arakil</t>
  </si>
  <si>
    <t>Ihabar</t>
  </si>
  <si>
    <t>Zuhatzu</t>
  </si>
  <si>
    <t>ARAS</t>
  </si>
  <si>
    <t>ARBIZU</t>
  </si>
  <si>
    <t>ARCE / ARTZI</t>
  </si>
  <si>
    <t>Arrieta</t>
  </si>
  <si>
    <t>Azparren</t>
  </si>
  <si>
    <t>Lacabe / Lakabe</t>
  </si>
  <si>
    <t>Nagore</t>
  </si>
  <si>
    <t>Saragüeta / Saragueta</t>
  </si>
  <si>
    <t>Úriz / Uritz</t>
  </si>
  <si>
    <t>Villanueva de Arce / Hiriberri-Artzibar</t>
  </si>
  <si>
    <t>LOS ARCOS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</si>
  <si>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</si>
  <si>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</si>
  <si>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</si>
  <si>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</si>
  <si>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</si>
  <si>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</si>
  <si>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</si>
  <si>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</si>
  <si>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</si>
  <si>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</si>
  <si>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ATETZ</t>
  </si>
  <si>
    <t>Aroztegi / Aróstegui</t>
  </si>
  <si>
    <t>Ziganda / Ciganda</t>
  </si>
  <si>
    <t>Beratsain / Berasáin</t>
  </si>
  <si>
    <t>Beuntza / Beunza</t>
  </si>
  <si>
    <t>Eritzegoiti / Erice</t>
  </si>
  <si>
    <t>AYEGUI / 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</si>
  <si>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</si>
  <si>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</si>
  <si>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</si>
  <si>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</si>
  <si>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</si>
  <si>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</si>
  <si>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</si>
  <si>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</si>
  <si>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Arrarats</t>
  </si>
  <si>
    <t>Beruete</t>
  </si>
  <si>
    <t>Gartzaron</t>
  </si>
  <si>
    <t>Itsaso</t>
  </si>
  <si>
    <t>Igoa</t>
  </si>
  <si>
    <t>Jauntsarats</t>
  </si>
  <si>
    <t>Ihaben</t>
  </si>
  <si>
    <t>Orokieta-Erbiti</t>
  </si>
  <si>
    <t>Udabe-Beramendi</t>
  </si>
  <si>
    <t>BAZTAN</t>
  </si>
  <si>
    <t>BEIRE</t>
  </si>
  <si>
    <t>BELASCOÁIN</t>
  </si>
  <si>
    <t>BERBINZANA</t>
  </si>
  <si>
    <t>BERTIZARANA</t>
  </si>
  <si>
    <t>Legasa</t>
  </si>
  <si>
    <t>Narbarte</t>
  </si>
  <si>
    <t>Oieregi</t>
  </si>
  <si>
    <t>BETELU</t>
  </si>
  <si>
    <t>BIURRUN-OLCOZ</t>
  </si>
  <si>
    <t>Olcoz</t>
  </si>
  <si>
    <t>Biurrun</t>
  </si>
  <si>
    <t>BUÑUEL</t>
  </si>
  <si>
    <t>AURITZ / BURGUETE</t>
  </si>
  <si>
    <t>BURGUI / BURGI</t>
  </si>
  <si>
    <t>BURLADA / BURLATA</t>
  </si>
  <si>
    <t>EL BUSTO</t>
  </si>
  <si>
    <t>CABANILLAS</t>
  </si>
  <si>
    <t>CABREDO</t>
  </si>
  <si>
    <t>CADREITA</t>
  </si>
  <si>
    <t>CAPARROSO</t>
  </si>
  <si>
    <t>CÁRCAR</t>
  </si>
  <si>
    <t>CARCASTILLO</t>
  </si>
  <si>
    <t>Figarol</t>
  </si>
  <si>
    <t>CASCANTE</t>
  </si>
  <si>
    <t>CÁSEDA</t>
  </si>
  <si>
    <t>CASTEJÓN</t>
  </si>
  <si>
    <t>CASTILLONUEVO</t>
  </si>
  <si>
    <t>CINTRUÉNIGO</t>
  </si>
  <si>
    <t>ZIORDIA</t>
  </si>
  <si>
    <t>CIRAUQUI / ZIRAUKI</t>
  </si>
  <si>
    <t>CIRIZA / ZIRITZA</t>
  </si>
  <si>
    <t>CIZUR</t>
  </si>
  <si>
    <t>Astráin</t>
  </si>
  <si>
    <t>Cizur Menor</t>
  </si>
  <si>
    <t>Gazólaz</t>
  </si>
  <si>
    <t>Larraya</t>
  </si>
  <si>
    <t>Muru-Astráin</t>
  </si>
  <si>
    <t>Paternáin</t>
  </si>
  <si>
    <t>Undiano / Undio</t>
  </si>
  <si>
    <t>Zariquiegui</t>
  </si>
  <si>
    <t>CORELLA</t>
  </si>
  <si>
    <t>CORTES</t>
  </si>
  <si>
    <t>DESOJO</t>
  </si>
  <si>
    <t>DICASTILLO</t>
  </si>
  <si>
    <t>DONAMARIA</t>
  </si>
  <si>
    <t>ETXALAR</t>
  </si>
  <si>
    <t>ECHARRI / ETXARRI</t>
  </si>
  <si>
    <t>ETXARRI ARANATZ</t>
  </si>
  <si>
    <t>Lizarragabengoa</t>
  </si>
  <si>
    <t>ETXAURI</t>
  </si>
  <si>
    <t>VALLE DE EGÜÉS / EGUESIBAR</t>
  </si>
  <si>
    <t>Alzuza</t>
  </si>
  <si>
    <t>Ardanaz de Egüés</t>
  </si>
  <si>
    <t>Azpa</t>
  </si>
  <si>
    <t>Badostáin</t>
  </si>
  <si>
    <t>Egüés</t>
  </si>
  <si>
    <t>Elcano</t>
  </si>
  <si>
    <t>Elía</t>
  </si>
  <si>
    <t>Ibiricu</t>
  </si>
  <si>
    <t>Olaz</t>
  </si>
  <si>
    <t>Sagaseta</t>
  </si>
  <si>
    <t>ELGORRIAGA</t>
  </si>
  <si>
    <t>NOÁIN (VALLE DE ELORZ) / NOAIN (ELORTZIBAR)</t>
  </si>
  <si>
    <t>Elorz / Elortz</t>
  </si>
  <si>
    <t>Guerendiáin</t>
  </si>
  <si>
    <t>Imárcoain</t>
  </si>
  <si>
    <t>Torres</t>
  </si>
  <si>
    <t>Zabalegui</t>
  </si>
  <si>
    <t>ENÉRIZ / ENERITZ</t>
  </si>
  <si>
    <t>ERATSUN</t>
  </si>
  <si>
    <t>ERGOIENA</t>
  </si>
  <si>
    <t>Lizarraga</t>
  </si>
  <si>
    <t>Dorrao / Torrano</t>
  </si>
  <si>
    <t>Unanu</t>
  </si>
  <si>
    <t>ERRO</t>
  </si>
  <si>
    <t>Aintzioa</t>
  </si>
  <si>
    <t>Aurizberri / Espinal</t>
  </si>
  <si>
    <t>Bizkarreta-Gerendiain</t>
  </si>
  <si>
    <t>Esnotz</t>
  </si>
  <si>
    <t>Lintzoain</t>
  </si>
  <si>
    <t>Mezkiritz</t>
  </si>
  <si>
    <t>Orondritz</t>
  </si>
  <si>
    <t>Zilbeti</t>
  </si>
  <si>
    <t>EZCÁROZ / EZKAROZE</t>
  </si>
  <si>
    <t>ESLAVA</t>
  </si>
  <si>
    <t>ESPARZA DE SALAZAR / ESPARTZA ZARAITZU</t>
  </si>
  <si>
    <t>ESPRONCEDA</t>
  </si>
  <si>
    <t>ESTELLA-LIZARRA</t>
  </si>
  <si>
    <t>ESTERIBAR</t>
  </si>
  <si>
    <t>Antxoritz</t>
  </si>
  <si>
    <t>Eugi</t>
  </si>
  <si>
    <t>Inbuluzketa</t>
  </si>
  <si>
    <t>Iragi</t>
  </si>
  <si>
    <t>Larrasoaña</t>
  </si>
  <si>
    <t>Saigots</t>
  </si>
  <si>
    <t>Sarasibar</t>
  </si>
  <si>
    <t>Urdaitz / Urdániz</t>
  </si>
  <si>
    <t>Zabaldika</t>
  </si>
  <si>
    <t>Zubiri</t>
  </si>
  <si>
    <t>ETAYO</t>
  </si>
  <si>
    <t>EULATE</t>
  </si>
  <si>
    <t>EZCABARTE</t>
  </si>
  <si>
    <t>Azoz / Azotz</t>
  </si>
  <si>
    <t>Arre</t>
  </si>
  <si>
    <t>Cildoz / Zildotz</t>
  </si>
  <si>
    <t>Eusa</t>
  </si>
  <si>
    <t>Makirriain</t>
  </si>
  <si>
    <t>Oricáin</t>
  </si>
  <si>
    <t>Orrio</t>
  </si>
  <si>
    <t>Sorauren</t>
  </si>
  <si>
    <t>EZKURRA</t>
  </si>
  <si>
    <t>EZPROGUI</t>
  </si>
  <si>
    <t>Ayesa</t>
  </si>
  <si>
    <t>FALCES</t>
  </si>
  <si>
    <t>FITERO</t>
  </si>
  <si>
    <t>FONTELLAS</t>
  </si>
  <si>
    <t>FUNES</t>
  </si>
  <si>
    <t>FUSTIÑANA</t>
  </si>
  <si>
    <t>GALAR</t>
  </si>
  <si>
    <t>Arlegui</t>
  </si>
  <si>
    <t>Cordovilla</t>
  </si>
  <si>
    <t>Esparza</t>
  </si>
  <si>
    <t>Esquíroz</t>
  </si>
  <si>
    <t>Olaz-Subiza</t>
  </si>
  <si>
    <t>Salinas de Pamplona</t>
  </si>
  <si>
    <t>Subiza</t>
  </si>
  <si>
    <t>GALLIPIENZO / GALIPENTZU</t>
  </si>
  <si>
    <t>GALLUÉS / GALOZE</t>
  </si>
  <si>
    <t>Iciz / Izize</t>
  </si>
  <si>
    <t>Izal / Itzalle</t>
  </si>
  <si>
    <t>Uscarrés / Uskartze</t>
  </si>
  <si>
    <t>GARAIOA</t>
  </si>
  <si>
    <t>GARDE</t>
  </si>
  <si>
    <t>GARÍNOAIN</t>
  </si>
  <si>
    <t>GARRALDA</t>
  </si>
  <si>
    <t>GENEVILLA</t>
  </si>
  <si>
    <t>GOIZUETA</t>
  </si>
  <si>
    <t>GOÑI</t>
  </si>
  <si>
    <t>Aizpún</t>
  </si>
  <si>
    <t>Azanza</t>
  </si>
  <si>
    <t>Munárriz</t>
  </si>
  <si>
    <t>Urdánoz</t>
  </si>
  <si>
    <t>GÜESA / GORZA</t>
  </si>
  <si>
    <t>Güesa / Gorza</t>
  </si>
  <si>
    <t>Igal / Igari</t>
  </si>
  <si>
    <t>GUESÁLAZ / GESALATZ</t>
  </si>
  <si>
    <t>Arguiñano</t>
  </si>
  <si>
    <t>Esténoz</t>
  </si>
  <si>
    <t>Garísoain</t>
  </si>
  <si>
    <t>Guembe</t>
  </si>
  <si>
    <t>Irurre</t>
  </si>
  <si>
    <t>Iturgoyen</t>
  </si>
  <si>
    <t>Izurzu</t>
  </si>
  <si>
    <t>Lerate</t>
  </si>
  <si>
    <t>Muez</t>
  </si>
  <si>
    <t>Muniáin de Guesálaz</t>
  </si>
  <si>
    <t>Vidaurre</t>
  </si>
  <si>
    <t>GUIRGUILLANO</t>
  </si>
  <si>
    <t>Echarren de Guirguillano</t>
  </si>
  <si>
    <t>HUARTE / UHARTE</t>
  </si>
  <si>
    <t>UHARTE ARAKIL</t>
  </si>
  <si>
    <t>IBARGOITI</t>
  </si>
  <si>
    <t>Abínzano</t>
  </si>
  <si>
    <t>Idocin</t>
  </si>
  <si>
    <t>Izco</t>
  </si>
  <si>
    <t>Salinas de Ibargoiti / Getze Ibargoiti</t>
  </si>
  <si>
    <t>IGÚZQUIZA</t>
  </si>
  <si>
    <t>Ázqueta</t>
  </si>
  <si>
    <t>Labeaga</t>
  </si>
  <si>
    <t>Urbiola</t>
  </si>
  <si>
    <t>IMOTZ</t>
  </si>
  <si>
    <t>Etxaleku</t>
  </si>
  <si>
    <t>Eraso</t>
  </si>
  <si>
    <t>Goldaratz</t>
  </si>
  <si>
    <t>Latasa</t>
  </si>
  <si>
    <t>Muskitz</t>
  </si>
  <si>
    <t>Oskotz</t>
  </si>
  <si>
    <t>Urritza</t>
  </si>
  <si>
    <t>Zarrantz</t>
  </si>
  <si>
    <t>IRAÑETA</t>
  </si>
  <si>
    <t>ISABA / IZABA</t>
  </si>
  <si>
    <t>ITUREN</t>
  </si>
  <si>
    <t>ITURMENDI</t>
  </si>
  <si>
    <t>IZA / ITZA</t>
  </si>
  <si>
    <t>Aguinaga de Iza</t>
  </si>
  <si>
    <t>Aldaba</t>
  </si>
  <si>
    <t>Áriz</t>
  </si>
  <si>
    <t>Atondo</t>
  </si>
  <si>
    <t>Erice</t>
  </si>
  <si>
    <t>Gulina</t>
  </si>
  <si>
    <t>Iza</t>
  </si>
  <si>
    <t>Larunbe</t>
  </si>
  <si>
    <t>Lete</t>
  </si>
  <si>
    <t>Ochovi</t>
  </si>
  <si>
    <t>Sarasa</t>
  </si>
  <si>
    <t>Sarasate</t>
  </si>
  <si>
    <t>Zia</t>
  </si>
  <si>
    <t>IZAGAONDOA</t>
  </si>
  <si>
    <t>Ardanaz de Izagaondoa</t>
  </si>
  <si>
    <t>IZALZU / ITZALTZU</t>
  </si>
  <si>
    <t>JAURRIETA</t>
  </si>
  <si>
    <t>JAVIER</t>
  </si>
  <si>
    <t>JUSLAPEÑA / TXULAPAIN</t>
  </si>
  <si>
    <t>Beorburu</t>
  </si>
  <si>
    <t>Garciriáin / Gartziriain</t>
  </si>
  <si>
    <t>Larráyoz</t>
  </si>
  <si>
    <t>Marcaláin</t>
  </si>
  <si>
    <t>Navaz</t>
  </si>
  <si>
    <t>Nuin</t>
  </si>
  <si>
    <t>Ollacarizqueta / Ollakarizketa</t>
  </si>
  <si>
    <t>Osácar</t>
  </si>
  <si>
    <t>Osinaga</t>
  </si>
  <si>
    <t>Unzu</t>
  </si>
  <si>
    <t>BEINTZA-LABAIEN</t>
  </si>
  <si>
    <t>LAKUNTZA</t>
  </si>
  <si>
    <t>LANA</t>
  </si>
  <si>
    <t>Galbarra</t>
  </si>
  <si>
    <t>Gastiáin</t>
  </si>
  <si>
    <t>Narcué</t>
  </si>
  <si>
    <t>Ulibarri</t>
  </si>
  <si>
    <t>Viloria</t>
  </si>
  <si>
    <t>LANTZ</t>
  </si>
  <si>
    <t>LAPOBLACIÓN</t>
  </si>
  <si>
    <t>Meano</t>
  </si>
  <si>
    <t>LARRAGA</t>
  </si>
  <si>
    <t>LARRAONA</t>
  </si>
  <si>
    <t>LARRAUN</t>
  </si>
  <si>
    <t>Albiasu</t>
  </si>
  <si>
    <t>Aldatz</t>
  </si>
  <si>
    <t>Alli</t>
  </si>
  <si>
    <t>Arruitz</t>
  </si>
  <si>
    <t>Astitz</t>
  </si>
  <si>
    <t>Baraibar</t>
  </si>
  <si>
    <t>Etxarri</t>
  </si>
  <si>
    <t>Gorriti</t>
  </si>
  <si>
    <t>Uitzi</t>
  </si>
  <si>
    <t>Iribas</t>
  </si>
  <si>
    <t>Madotz</t>
  </si>
  <si>
    <t>Mugiro</t>
  </si>
  <si>
    <t>Oderitz</t>
  </si>
  <si>
    <t>Azpirotz-Lezaeta</t>
  </si>
  <si>
    <t>Errazkin</t>
  </si>
  <si>
    <t>LAZAGURRÍA</t>
  </si>
  <si>
    <t>LEACHE / LEATXE</t>
  </si>
  <si>
    <t>LEGARDA</t>
  </si>
  <si>
    <t>LEGARIA</t>
  </si>
  <si>
    <t>LEITZA</t>
  </si>
  <si>
    <t>Iratxeta</t>
  </si>
  <si>
    <t>Leoz</t>
  </si>
  <si>
    <t>Olleta</t>
  </si>
  <si>
    <t>LERGA</t>
  </si>
  <si>
    <t>LERÍN</t>
  </si>
  <si>
    <t>LESAKA</t>
  </si>
  <si>
    <t>LEZAUN</t>
  </si>
  <si>
    <t>LIÉDENA</t>
  </si>
  <si>
    <t>LIZOAIN-ARRIASGOITI / LIZOAINIBAR-ARRIASGOITI</t>
  </si>
  <si>
    <t>LODOSA</t>
  </si>
  <si>
    <t>LÓNGUIDA / LONGIDA</t>
  </si>
  <si>
    <t>Aos</t>
  </si>
  <si>
    <t>Artajo / Artaxo</t>
  </si>
  <si>
    <t>Ekai de Lónguida / Ekai-Longida</t>
  </si>
  <si>
    <t>Murillo de Lónguida / Murelu-Longida</t>
  </si>
  <si>
    <t>Villaveta / Billabeta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</si>
  <si>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</si>
  <si>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</si>
  <si>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</si>
  <si>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</si>
  <si>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</si>
  <si>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</si>
  <si>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</si>
  <si>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</si>
  <si>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Acedo</t>
  </si>
  <si>
    <t>Asarta</t>
  </si>
  <si>
    <t>Ubago</t>
  </si>
  <si>
    <t>MENDIGORRIA</t>
  </si>
  <si>
    <t>METAUTEN</t>
  </si>
  <si>
    <t>Arteaga</t>
  </si>
  <si>
    <t>Ganuza</t>
  </si>
  <si>
    <t>Ollobarren</t>
  </si>
  <si>
    <t>Ollogoyen</t>
  </si>
  <si>
    <t>Zufía</t>
  </si>
  <si>
    <t>MILAGRO</t>
  </si>
  <si>
    <t>MIRAFUENTES</t>
  </si>
  <si>
    <t>MIRANDA DE ARGA</t>
  </si>
  <si>
    <t>MONREAL / ELO</t>
  </si>
  <si>
    <t>MONTEAGUDO</t>
  </si>
  <si>
    <t>MORENTIN</t>
  </si>
  <si>
    <t>MUES</t>
  </si>
  <si>
    <t>MURCHANTE</t>
  </si>
  <si>
    <t>MURIETA</t>
  </si>
  <si>
    <t>MURILLO EL CUENDE</t>
  </si>
  <si>
    <t>Rada</t>
  </si>
  <si>
    <t>Traibuenas</t>
  </si>
  <si>
    <t>MURILLO EL FRUTO</t>
  </si>
  <si>
    <t>MURUZÁBAL</t>
  </si>
  <si>
    <t>NAVASCUÉS / NABASKOZE</t>
  </si>
  <si>
    <t>Aspurz</t>
  </si>
  <si>
    <t>Navascués</t>
  </si>
  <si>
    <t>Ustés</t>
  </si>
  <si>
    <t>NAZAR</t>
  </si>
  <si>
    <t>OBANOS</t>
  </si>
  <si>
    <t>OCO</t>
  </si>
  <si>
    <t>OCHAGAVÍA / OTSAGABIA</t>
  </si>
  <si>
    <t>ODIETA</t>
  </si>
  <si>
    <t>Anocíbar / Anotzibar</t>
  </si>
  <si>
    <t>Ciáurriz / Ziaurritz</t>
  </si>
  <si>
    <t>Gascue / Gaskue</t>
  </si>
  <si>
    <t>Guelbenzu / Gelbentzu</t>
  </si>
  <si>
    <t>Guenduláin / Gendulain</t>
  </si>
  <si>
    <t>Ostiz / Ostitz</t>
  </si>
  <si>
    <t>Ripa / Erripa</t>
  </si>
  <si>
    <t>OIZ</t>
  </si>
  <si>
    <t>OLÁIBAR</t>
  </si>
  <si>
    <t>Endériz</t>
  </si>
  <si>
    <t>Olaiz</t>
  </si>
  <si>
    <t>Olave / Olabe</t>
  </si>
  <si>
    <t>Osacáin</t>
  </si>
  <si>
    <t>OLAZTI / OLAZAGUTÍA</t>
  </si>
  <si>
    <t>OLEJUA</t>
  </si>
  <si>
    <t>OLITE / ERRIBERRI</t>
  </si>
  <si>
    <t>Echagüe</t>
  </si>
  <si>
    <t>Mendívil</t>
  </si>
  <si>
    <t>Olóriz</t>
  </si>
  <si>
    <t>Solchaga</t>
  </si>
  <si>
    <t>CENDEA DE OLZA / OLTZA ZENDEA</t>
  </si>
  <si>
    <t>Arazuri</t>
  </si>
  <si>
    <t>Artázcoz</t>
  </si>
  <si>
    <t>Asiáin</t>
  </si>
  <si>
    <t>Ibero</t>
  </si>
  <si>
    <t>Izcue</t>
  </si>
  <si>
    <t>Izu</t>
  </si>
  <si>
    <t>Lizasoáin</t>
  </si>
  <si>
    <t>Olza</t>
  </si>
  <si>
    <t>Ororbia</t>
  </si>
  <si>
    <t>VALLE DE OLLO / OLLARAN</t>
  </si>
  <si>
    <t>Anotz</t>
  </si>
  <si>
    <t>Beasoain-Egillor</t>
  </si>
  <si>
    <t>Iltzarbe</t>
  </si>
  <si>
    <t>Ollo</t>
  </si>
  <si>
    <t>Saldise</t>
  </si>
  <si>
    <t>Senosiain</t>
  </si>
  <si>
    <t>Ultzurrun</t>
  </si>
  <si>
    <t>ORBAIZETA</t>
  </si>
  <si>
    <t>ORBARA</t>
  </si>
  <si>
    <t>ORÍSOAIN</t>
  </si>
  <si>
    <t>ORONZ / ORONTZE</t>
  </si>
  <si>
    <t>OROZ-BETELU / OROTZ-BETELU</t>
  </si>
  <si>
    <t>OTEIZA</t>
  </si>
  <si>
    <t>PAMPLONA / IRUÑA</t>
  </si>
  <si>
    <t>PERALTA / AZKOIEN</t>
  </si>
  <si>
    <t>PETILLA DE ARAGÓN</t>
  </si>
  <si>
    <t>PIEDRAMILLERA</t>
  </si>
  <si>
    <t>PITILLAS</t>
  </si>
  <si>
    <t>PUENTE LA REINA / GARES</t>
  </si>
  <si>
    <t>PUEYO / PUIU</t>
  </si>
  <si>
    <t>RIBAFORADA</t>
  </si>
  <si>
    <t>ROMANZADO / ERROMANTZATUA</t>
  </si>
  <si>
    <t>Arboniés</t>
  </si>
  <si>
    <t>Bigüézal</t>
  </si>
  <si>
    <t>Domeño</t>
  </si>
  <si>
    <t>RONCAL / ERRONKARI</t>
  </si>
  <si>
    <t>ORREAGA / RONCESVALLES</t>
  </si>
  <si>
    <t>SADA</t>
  </si>
  <si>
    <t>SALDIAS</t>
  </si>
  <si>
    <t>SALINAS DE ORO / JAITZ</t>
  </si>
  <si>
    <t>SAN ADRIÁN</t>
  </si>
  <si>
    <t>SANGÜESA / ZANGOZA</t>
  </si>
  <si>
    <t>Gabarderal</t>
  </si>
  <si>
    <t>Rocaforte</t>
  </si>
  <si>
    <t>SAN MARTÍN DE UNX</t>
  </si>
  <si>
    <t>SANSOL</t>
  </si>
  <si>
    <t>SANTACARA</t>
  </si>
  <si>
    <t>DONEZTEBE / SANTESTEBAN</t>
  </si>
  <si>
    <t>SARRIÉS / SARTZE</t>
  </si>
  <si>
    <t>Ibilcieta / Ibiltzieta</t>
  </si>
  <si>
    <t>Sarriés / Sartze</t>
  </si>
  <si>
    <t>SARTAGUDA</t>
  </si>
  <si>
    <t>SESMA</t>
  </si>
  <si>
    <t>SORLADA</t>
  </si>
  <si>
    <t>SUNBILLA</t>
  </si>
  <si>
    <t>TAFALLA</t>
  </si>
  <si>
    <t>TIEBAS-MURUARTE DE RETA</t>
  </si>
  <si>
    <t>Tiebas</t>
  </si>
  <si>
    <t>Muruarte de Reta</t>
  </si>
  <si>
    <t>TIRAPU</t>
  </si>
  <si>
    <t>TORRALBA DEL RÍO</t>
  </si>
  <si>
    <t>Otiñano</t>
  </si>
  <si>
    <t>TORRES DEL RÍO</t>
  </si>
  <si>
    <t>TUDELA</t>
  </si>
  <si>
    <t>TULEBRAS</t>
  </si>
  <si>
    <t>ÚCAR</t>
  </si>
  <si>
    <t>UJUÉ / UXUE</t>
  </si>
  <si>
    <t>ULTZAMA</t>
  </si>
  <si>
    <t>Alkotz</t>
  </si>
  <si>
    <t>Arraitz-Orkin</t>
  </si>
  <si>
    <t>Auza</t>
  </si>
  <si>
    <t>Eltso</t>
  </si>
  <si>
    <t>Eltzaburu</t>
  </si>
  <si>
    <t>Gerendiain</t>
  </si>
  <si>
    <t>Gorrontz-Olano</t>
  </si>
  <si>
    <t>Ilarregi</t>
  </si>
  <si>
    <t>Iraizotz</t>
  </si>
  <si>
    <t>Larraintzar</t>
  </si>
  <si>
    <t>Lizaso</t>
  </si>
  <si>
    <t>Suarbe</t>
  </si>
  <si>
    <t>Urritzola-Galain</t>
  </si>
  <si>
    <t>Zenotz</t>
  </si>
  <si>
    <t>Alzórriz</t>
  </si>
  <si>
    <t>Artaiz</t>
  </si>
  <si>
    <t>Cemboráin</t>
  </si>
  <si>
    <t>Zabalceta</t>
  </si>
  <si>
    <t>UNZUÉ / UNTZUE</t>
  </si>
  <si>
    <t>URDAZUBI / URDAX</t>
  </si>
  <si>
    <t>URDIAIN</t>
  </si>
  <si>
    <t>URRAÚL ALTO</t>
  </si>
  <si>
    <t>Ayechu</t>
  </si>
  <si>
    <t>Imirizaldu</t>
  </si>
  <si>
    <t>Irurozqui</t>
  </si>
  <si>
    <t>Ongoz</t>
  </si>
  <si>
    <t>URRAÚL BAJO</t>
  </si>
  <si>
    <t>Artieda</t>
  </si>
  <si>
    <t>Rípodas</t>
  </si>
  <si>
    <t>San Vicente</t>
  </si>
  <si>
    <t>Tabar</t>
  </si>
  <si>
    <t>URROZ-VILLA</t>
  </si>
  <si>
    <t>URROZ</t>
  </si>
  <si>
    <t>URZAINQUI / URZAINKI</t>
  </si>
  <si>
    <t>UTERGA</t>
  </si>
  <si>
    <t>UZTÁRROZ / UZTARROZE</t>
  </si>
  <si>
    <t>LUZAIDE / VALCARLOS</t>
  </si>
  <si>
    <t>VALTIERRA</t>
  </si>
  <si>
    <t>BERA</t>
  </si>
  <si>
    <t>VIANA</t>
  </si>
  <si>
    <t>VIDÁNGOZ / BIDANKOZE</t>
  </si>
  <si>
    <t>BIDAURRETA</t>
  </si>
  <si>
    <t>VILLAFRANCA</t>
  </si>
  <si>
    <t>VILLAMAYOR DE MONJARDÍN</t>
  </si>
  <si>
    <t>HIRIBERRI / VILLANUEVA DE AEZKOA</t>
  </si>
  <si>
    <t>VILLATUERTA</t>
  </si>
  <si>
    <t>VILLAVA / ATARRABIA</t>
  </si>
  <si>
    <t>IGANTZI</t>
  </si>
  <si>
    <t>VALLE DE YERRI / DEIERRI</t>
  </si>
  <si>
    <t>Alloz / Allotz</t>
  </si>
  <si>
    <t>Arandigoyen / Arandigoien</t>
  </si>
  <si>
    <t>Arizala / Aritzala</t>
  </si>
  <si>
    <t>Arizaleta / Aritzaleta</t>
  </si>
  <si>
    <t>Azcona / Aizkoa</t>
  </si>
  <si>
    <t>Bearin</t>
  </si>
  <si>
    <t>Eraul</t>
  </si>
  <si>
    <t>Grocin / Gorozin</t>
  </si>
  <si>
    <t>Ibiricu de Yerri / Ibiriku Deierri</t>
  </si>
  <si>
    <t>Iruñela</t>
  </si>
  <si>
    <t>Lácar / Lakar</t>
  </si>
  <si>
    <t>Lorca / Lorka</t>
  </si>
  <si>
    <t>Murillo de Yerri / Murelu Deierri</t>
  </si>
  <si>
    <t>Murugarren</t>
  </si>
  <si>
    <t>Riezu / Errezu</t>
  </si>
  <si>
    <t>Ugar</t>
  </si>
  <si>
    <t>Villanueva de Yerri / Hiriberri Deierri</t>
  </si>
  <si>
    <t>Zábal / Zabal</t>
  </si>
  <si>
    <t>Zurucuáin / Zurukuain</t>
  </si>
  <si>
    <t>YESA</t>
  </si>
  <si>
    <t>ZABALZA / ZABALTZA</t>
  </si>
  <si>
    <t>Arraiza</t>
  </si>
  <si>
    <t>Ubani</t>
  </si>
  <si>
    <t>Zabalza</t>
  </si>
  <si>
    <t>ZUBIETA</t>
  </si>
  <si>
    <t>ZUGARRAMURDI</t>
  </si>
  <si>
    <t>ZÚÑIGA</t>
  </si>
  <si>
    <t>BARAÑÁIN / BARAÑAIN</t>
  </si>
  <si>
    <t>BERRIOPLANO / BERRIOBEITI</t>
  </si>
  <si>
    <t>Aizoáin / Aitzoain</t>
  </si>
  <si>
    <t>Añézcar</t>
  </si>
  <si>
    <t>Artica / Artika</t>
  </si>
  <si>
    <t>Ballariain</t>
  </si>
  <si>
    <t>Berrioplano / Berriobeiti</t>
  </si>
  <si>
    <t>Berriosuso / Berriogoiti</t>
  </si>
  <si>
    <t>Elcarte</t>
  </si>
  <si>
    <t>Larragueta</t>
  </si>
  <si>
    <t>Loza / Lotza</t>
  </si>
  <si>
    <t>BERRIOZAR</t>
  </si>
  <si>
    <t>IRURTZUN</t>
  </si>
  <si>
    <t>BERIÁIN</t>
  </si>
  <si>
    <t>ORKOIEN</t>
  </si>
  <si>
    <t>ZIZUR MAYOR / ZIZUR NAGUSIA</t>
  </si>
  <si>
    <t>LEKUNBERRI</t>
  </si>
  <si>
    <t>allin</t>
  </si>
  <si>
    <t>amescoa baja</t>
  </si>
  <si>
    <t>anue</t>
  </si>
  <si>
    <t>unciti</t>
  </si>
  <si>
    <t>OLÓRIZ/ OLORITZ</t>
  </si>
  <si>
    <t>LEOZ</t>
  </si>
  <si>
    <t>LOCALIDAD del establecimiento:</t>
  </si>
  <si>
    <t>EELL desplegable</t>
  </si>
  <si>
    <t>PDC</t>
  </si>
  <si>
    <t>TOTAL PCNS</t>
  </si>
  <si>
    <t>d) Inversiones digitalización comercial</t>
  </si>
  <si>
    <t xml:space="preserve">a) Adquisición o adaptación de vehículos para la actividad de transporte y venta </t>
  </si>
  <si>
    <t>b) Adquisición de equipamiento específico</t>
  </si>
  <si>
    <t>a) Implantación de comercio electrónico</t>
  </si>
  <si>
    <t>b) Implantación de herramientas de gestión</t>
  </si>
  <si>
    <t>c) Desarrollo de aplicaciones para dispósitivos móviles orientadas a la captación de clientes</t>
  </si>
  <si>
    <t>d) Equipamiento digital</t>
  </si>
  <si>
    <t>importe máximo subvención</t>
  </si>
  <si>
    <t>importe máximo subvencionable</t>
  </si>
  <si>
    <t>MERCADILLOS</t>
  </si>
  <si>
    <t>VEHICULOS TIENDA</t>
  </si>
  <si>
    <t>TOTALES</t>
  </si>
  <si>
    <t>EELL</t>
  </si>
  <si>
    <t>población EELL</t>
  </si>
  <si>
    <t>INVERSIÓN MAXIMO SUBV</t>
  </si>
  <si>
    <t>INVERSIÓN ADMITIDA</t>
  </si>
  <si>
    <r>
      <t xml:space="preserve">Relación de inversiones realizadas o previstas por digitalización comercial
Como proyecto único o </t>
    </r>
    <r>
      <rPr>
        <b/>
        <sz val="11"/>
        <color rgb="FF0070C0"/>
        <rFont val="Arial"/>
        <family val="2"/>
      </rPr>
      <t xml:space="preserve">Incluidas en Proyectos de Modernización y Reforma (PMR), Traspaso Comercial (PTC) , de Emprendimiento Comercial (PEC) o de Comercio no Sedentario (PCNS)  </t>
    </r>
  </si>
  <si>
    <t>Fecha 
factura</t>
  </si>
  <si>
    <t>Fecha
 pago</t>
  </si>
  <si>
    <t xml:space="preserve">Convocatoria de subvenciones para la Mejora de Competitividad de las Empresas Comerciales Minoristas  y el Fomento del Emprendimiento Comercial </t>
  </si>
  <si>
    <t>Traspaso PCNS</t>
  </si>
  <si>
    <t>traspaso</t>
  </si>
  <si>
    <t>traspaso PCNS</t>
  </si>
  <si>
    <t>SI/NO</t>
  </si>
  <si>
    <t>TOTAL PCNS + PDC</t>
  </si>
  <si>
    <t>c) En Traspaso actividades comercio no sedentario : GASTOS ELABORACIÓN INFORME PERICIAL O DE TASACIÓN DEL NEGOCIO</t>
  </si>
  <si>
    <t>c) En traspaso: Gastos elelaboración informe pericial o tasación</t>
  </si>
  <si>
    <t>Total inversiones digitales</t>
  </si>
  <si>
    <t>importe pagado comprobado</t>
  </si>
  <si>
    <t>IMPORTE COMPROBADO PAGADO</t>
  </si>
  <si>
    <t>POBLACIÓN</t>
  </si>
  <si>
    <t xml:space="preserve">Tamaño de la empresa
(Declaración empresa)
</t>
  </si>
  <si>
    <t>PCNS (incluimos digitalización)</t>
  </si>
  <si>
    <t>tamaño empresa</t>
  </si>
  <si>
    <t>alta iae</t>
  </si>
  <si>
    <t>rutas comercialización : EELL Navarra &gt;=80 % EELL</t>
  </si>
  <si>
    <t>REQUISITOS vehiculos tienda</t>
  </si>
  <si>
    <t>REQUISITOS mercadillos</t>
  </si>
  <si>
    <t>EELL Navarra &gt;=80 % EELL</t>
  </si>
  <si>
    <t>al menos 4 días al mes</t>
  </si>
  <si>
    <t>actividad ppal ambulante excepto de forma simultanea</t>
  </si>
  <si>
    <t>Nº eell</t>
  </si>
  <si>
    <t>INVERSIÓN PAGADA COMPROBADA</t>
  </si>
  <si>
    <t>por EMPRESA</t>
  </si>
  <si>
    <t>GASTO SUBVENCIONABLE TASACIÓN</t>
  </si>
  <si>
    <t>LIMITE</t>
  </si>
  <si>
    <t>GASTO SUBVENCIONABLE</t>
  </si>
  <si>
    <t xml:space="preserve">Tipo de proyecto </t>
  </si>
  <si>
    <t>CORREO ELECTRÓNICO</t>
  </si>
  <si>
    <t>OTROS IAE</t>
  </si>
  <si>
    <t>Epígrafe IAE</t>
  </si>
  <si>
    <t>Grupo CNAE</t>
  </si>
  <si>
    <t>Actividad</t>
  </si>
  <si>
    <t>ingresos</t>
  </si>
  <si>
    <t>máximo el 20 % del resto de inversiones</t>
  </si>
  <si>
    <t>MIRAR GASTOS TECNICOS PROFESIONALES</t>
  </si>
  <si>
    <t>doc. A presentar</t>
  </si>
  <si>
    <t xml:space="preserve"> - Personalidad</t>
  </si>
  <si>
    <t>soc- escritura const+mod</t>
  </si>
  <si>
    <t>SI o civiles- Censo Entidades Hacineda Navarr</t>
  </si>
  <si>
    <t>Persona Física - DNI</t>
  </si>
  <si>
    <t xml:space="preserve">  - Actuaciones</t>
  </si>
  <si>
    <t>traspaso- si no ejercía- informe idoneidad</t>
  </si>
  <si>
    <t>elección proveedor</t>
  </si>
  <si>
    <t xml:space="preserve"> - comprobar si ha indicado declaraciones responsables y firma</t>
  </si>
  <si>
    <t>realización simultánea</t>
  </si>
  <si>
    <t xml:space="preserve"> - comprobar que coinciden cifras formulario-excel</t>
  </si>
  <si>
    <t>Estado del proyecto</t>
  </si>
  <si>
    <t>Total PDC</t>
  </si>
  <si>
    <t>Total inversiones PCNS</t>
  </si>
  <si>
    <r>
      <t xml:space="preserve">d) Inversiones realizadas o previstas por digitalización comercial </t>
    </r>
    <r>
      <rPr>
        <b/>
        <u/>
        <sz val="12"/>
        <color rgb="FFFF0000"/>
        <rFont val="Arial"/>
        <family val="2"/>
      </rPr>
      <t>(Se rellenará la pestaña PDC)</t>
    </r>
  </si>
  <si>
    <t>requisito autodiagnóstico</t>
  </si>
  <si>
    <t xml:space="preserve"> - s.social/hacienda</t>
  </si>
  <si>
    <t>correo electrónico</t>
  </si>
  <si>
    <t>autodiagnóstico</t>
  </si>
  <si>
    <t xml:space="preserve"> - mirar limite honorarios</t>
  </si>
  <si>
    <t>memoria+ Excel+Facturas</t>
  </si>
  <si>
    <t>CUADRO RESUMEN (SE RELLENA AUTOMATICAMENTE)</t>
  </si>
  <si>
    <t>Tipo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</si>
</sst>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color rgb="FF0070C0"/>
      <name val="Arial"/>
      <family val="2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sz val="11"/>
      <color rgb="FFFF0000"/>
      <name val="Calibri"/>
      <family val="2"/>
    </font>
    <font>
      <b/>
      <sz val="8"/>
      <color theme="1"/>
      <name val="Arial"/>
      <family val="2"/>
    </font>
    <font>
      <b/>
      <sz val="11"/>
      <color rgb="FF9C0006"/>
      <name val="Calibri"/>
      <family val="2"/>
      <scheme val="minor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i/>
      <sz val="9"/>
      <name val="Arial"/>
      <family val="2"/>
    </font>
    <font>
      <b/>
      <sz val="12"/>
      <name val="Helvetica"/>
      <family val="2"/>
    </font>
    <font>
      <sz val="12"/>
      <name val="Helvetica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Calibri"/>
      <family val="2"/>
    </font>
    <font>
      <b/>
      <u/>
      <sz val="10"/>
      <name val="Arial"/>
      <family val="2"/>
    </font>
    <font>
      <b/>
      <u/>
      <sz val="12"/>
      <color rgb="FFFF000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E5E5E5"/>
      </left>
      <right/>
      <top style="medium">
        <color rgb="FFE5E5E5"/>
      </top>
      <bottom/>
      <diagonal/>
    </border>
    <border>
      <left style="medium">
        <color rgb="FFDDDDDD"/>
      </left>
      <right/>
      <top style="medium">
        <color rgb="FFE5E5E5"/>
      </top>
      <bottom/>
      <diagonal/>
    </border>
    <border>
      <left style="medium">
        <color rgb="FFDDDDDD"/>
      </left>
      <right style="medium">
        <color rgb="FFE5E5E5"/>
      </right>
      <top style="medium">
        <color rgb="FFE5E5E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7" borderId="0" applyNumberFormat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30" fillId="0" borderId="0" applyFont="0" applyFill="0" applyBorder="0" applyAlignment="0" applyProtection="0"/>
  </cellStyleXfs>
  <cellXfs count="219">
    <xf numFmtId="0" fontId="0" fillId="0" borderId="0" xfId="0"/>
    <xf numFmtId="0" fontId="0" fillId="0" borderId="1" xfId="0" applyBorder="1"/>
    <xf numFmtId="0" fontId="13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0" borderId="0" xfId="2"/>
    <xf numFmtId="0" fontId="2" fillId="0" borderId="0" xfId="3" applyAlignment="1">
      <alignment wrapText="1"/>
    </xf>
    <xf numFmtId="0" fontId="14" fillId="0" borderId="0" xfId="2" applyAlignment="1">
      <alignment vertical="center"/>
    </xf>
    <xf numFmtId="0" fontId="2" fillId="0" borderId="0" xfId="3"/>
    <xf numFmtId="0" fontId="15" fillId="12" borderId="1" xfId="3" applyFont="1" applyFill="1" applyBorder="1" applyAlignment="1">
      <alignment horizontal="center" vertical="center" wrapText="1"/>
    </xf>
    <xf numFmtId="0" fontId="2" fillId="0" borderId="1" xfId="3" quotePrefix="1" applyNumberFormat="1" applyBorder="1" applyAlignment="1">
      <alignment vertical="top" wrapText="1"/>
    </xf>
    <xf numFmtId="0" fontId="2" fillId="0" borderId="0" xfId="3" quotePrefix="1" applyNumberFormat="1" applyAlignment="1">
      <alignment vertical="top" wrapText="1"/>
    </xf>
    <xf numFmtId="0" fontId="2" fillId="0" borderId="0" xfId="3" applyAlignment="1">
      <alignment vertical="top"/>
    </xf>
    <xf numFmtId="0" fontId="2" fillId="0" borderId="0" xfId="3" quotePrefix="1" applyNumberFormat="1" applyAlignment="1">
      <alignment vertical="top"/>
    </xf>
    <xf numFmtId="0" fontId="2" fillId="0" borderId="0" xfId="3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9" fillId="14" borderId="1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0" fillId="15" borderId="0" xfId="0" applyFill="1"/>
    <xf numFmtId="0" fontId="11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justify" vertical="center" wrapText="1"/>
    </xf>
    <xf numFmtId="0" fontId="14" fillId="0" borderId="0" xfId="2" applyAlignment="1">
      <alignment wrapText="1"/>
    </xf>
    <xf numFmtId="0" fontId="2" fillId="0" borderId="0" xfId="3" quotePrefix="1" applyNumberFormat="1" applyBorder="1" applyAlignment="1">
      <alignment vertical="top" wrapText="1"/>
    </xf>
    <xf numFmtId="0" fontId="14" fillId="0" borderId="0" xfId="2" applyAlignment="1">
      <alignment vertical="center" wrapText="1"/>
    </xf>
    <xf numFmtId="0" fontId="2" fillId="9" borderId="0" xfId="3" applyFill="1" applyAlignment="1">
      <alignment wrapText="1"/>
    </xf>
    <xf numFmtId="4" fontId="0" fillId="10" borderId="1" xfId="0" applyNumberFormat="1" applyFill="1" applyBorder="1" applyAlignment="1">
      <alignment horizontal="center" vertical="center" wrapText="1"/>
    </xf>
    <xf numFmtId="0" fontId="24" fillId="18" borderId="9" xfId="0" applyFont="1" applyFill="1" applyBorder="1" applyAlignment="1">
      <alignment horizontal="center" vertical="center" wrapText="1"/>
    </xf>
    <xf numFmtId="0" fontId="25" fillId="18" borderId="9" xfId="0" applyFont="1" applyFill="1" applyBorder="1" applyAlignment="1">
      <alignment horizontal="left" vertical="center" wrapText="1" indent="4"/>
    </xf>
    <xf numFmtId="0" fontId="25" fillId="18" borderId="9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14" fillId="0" borderId="0" xfId="2" applyAlignment="1"/>
    <xf numFmtId="0" fontId="0" fillId="0" borderId="0" xfId="0" applyAlignment="1"/>
    <xf numFmtId="0" fontId="29" fillId="0" borderId="8" xfId="0" applyFont="1" applyBorder="1" applyAlignment="1">
      <alignment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11" xfId="0" applyFont="1" applyBorder="1" applyAlignment="1">
      <alignment vertical="center" wrapText="1"/>
    </xf>
    <xf numFmtId="3" fontId="0" fillId="0" borderId="0" xfId="0" applyNumberFormat="1"/>
    <xf numFmtId="3" fontId="25" fillId="18" borderId="1" xfId="0" applyNumberFormat="1" applyFont="1" applyFill="1" applyBorder="1" applyAlignment="1">
      <alignment horizontal="right" vertical="center" wrapText="1"/>
    </xf>
    <xf numFmtId="3" fontId="26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3" fontId="28" fillId="0" borderId="13" xfId="0" applyNumberFormat="1" applyFont="1" applyBorder="1" applyAlignment="1">
      <alignment vertical="center" wrapText="1"/>
    </xf>
    <xf numFmtId="3" fontId="29" fillId="0" borderId="1" xfId="0" applyNumberFormat="1" applyFont="1" applyBorder="1" applyAlignment="1">
      <alignment horizontal="right" vertical="center" wrapText="1"/>
    </xf>
    <xf numFmtId="3" fontId="29" fillId="0" borderId="2" xfId="0" applyNumberFormat="1" applyFont="1" applyBorder="1" applyAlignment="1">
      <alignment horizontal="right" vertical="center" wrapText="1"/>
    </xf>
    <xf numFmtId="0" fontId="28" fillId="0" borderId="13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justify" vertical="center" wrapText="1"/>
    </xf>
    <xf numFmtId="0" fontId="31" fillId="8" borderId="1" xfId="0" applyFont="1" applyFill="1" applyBorder="1" applyAlignment="1">
      <alignment horizontal="justify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justify" vertical="center" wrapText="1"/>
    </xf>
    <xf numFmtId="0" fontId="0" fillId="10" borderId="1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14" fillId="0" borderId="1" xfId="2" applyBorder="1" applyAlignment="1">
      <alignment wrapText="1"/>
    </xf>
    <xf numFmtId="0" fontId="3" fillId="5" borderId="0" xfId="0" applyFont="1" applyFill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10" borderId="1" xfId="0" applyNumberFormat="1" applyFill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9" borderId="0" xfId="0" applyFill="1" applyAlignment="1">
      <alignment vertical="center"/>
    </xf>
    <xf numFmtId="0" fontId="0" fillId="6" borderId="1" xfId="0" applyFill="1" applyBorder="1" applyAlignment="1">
      <alignment vertical="center"/>
    </xf>
    <xf numFmtId="0" fontId="0" fillId="19" borderId="1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0" fillId="17" borderId="1" xfId="0" applyFill="1" applyBorder="1" applyAlignment="1">
      <alignment vertical="center"/>
    </xf>
    <xf numFmtId="0" fontId="12" fillId="10" borderId="1" xfId="0" applyFont="1" applyFill="1" applyBorder="1" applyAlignment="1">
      <alignment vertical="center"/>
    </xf>
    <xf numFmtId="0" fontId="0" fillId="19" borderId="1" xfId="0" applyFill="1" applyBorder="1" applyAlignment="1">
      <alignment vertical="center" wrapText="1"/>
    </xf>
    <xf numFmtId="0" fontId="0" fillId="19" borderId="1" xfId="0" applyFill="1" applyBorder="1"/>
    <xf numFmtId="0" fontId="0" fillId="17" borderId="1" xfId="0" applyFill="1" applyBorder="1" applyAlignment="1">
      <alignment vertical="center" wrapText="1"/>
    </xf>
    <xf numFmtId="4" fontId="0" fillId="15" borderId="1" xfId="0" applyNumberFormat="1" applyFill="1" applyBorder="1" applyAlignment="1">
      <alignment horizontal="center" vertical="center"/>
    </xf>
    <xf numFmtId="9" fontId="0" fillId="15" borderId="1" xfId="8" applyFont="1" applyFill="1" applyBorder="1" applyAlignment="1">
      <alignment vertical="center"/>
    </xf>
    <xf numFmtId="4" fontId="0" fillId="15" borderId="1" xfId="8" applyNumberFormat="1" applyFont="1" applyFill="1" applyBorder="1" applyAlignment="1">
      <alignment vertical="center"/>
    </xf>
    <xf numFmtId="0" fontId="0" fillId="15" borderId="0" xfId="0" applyFill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4" fontId="0" fillId="19" borderId="1" xfId="0" applyNumberFormat="1" applyFill="1" applyBorder="1" applyAlignment="1">
      <alignment horizontal="center" vertical="center" wrapText="1"/>
    </xf>
    <xf numFmtId="9" fontId="0" fillId="19" borderId="1" xfId="0" applyNumberFormat="1" applyFill="1" applyBorder="1" applyAlignment="1">
      <alignment horizontal="center" vertical="center" wrapText="1"/>
    </xf>
    <xf numFmtId="0" fontId="33" fillId="0" borderId="0" xfId="0" applyFont="1"/>
    <xf numFmtId="0" fontId="0" fillId="17" borderId="1" xfId="0" applyFill="1" applyBorder="1" applyAlignment="1" applyProtection="1">
      <alignment vertical="center"/>
    </xf>
    <xf numFmtId="0" fontId="0" fillId="16" borderId="0" xfId="0" applyFill="1" applyProtection="1">
      <protection locked="0"/>
    </xf>
    <xf numFmtId="14" fontId="0" fillId="16" borderId="0" xfId="0" applyNumberFormat="1" applyFill="1" applyProtection="1">
      <protection locked="0"/>
    </xf>
    <xf numFmtId="0" fontId="0" fillId="0" borderId="0" xfId="0" applyProtection="1">
      <protection locked="0"/>
    </xf>
    <xf numFmtId="0" fontId="22" fillId="10" borderId="16" xfId="4" applyFont="1" applyFill="1" applyBorder="1" applyAlignment="1" applyProtection="1">
      <protection locked="0"/>
    </xf>
    <xf numFmtId="0" fontId="22" fillId="10" borderId="5" xfId="4" applyFont="1" applyFill="1" applyBorder="1" applyAlignment="1" applyProtection="1">
      <protection locked="0"/>
    </xf>
    <xf numFmtId="0" fontId="22" fillId="10" borderId="17" xfId="4" applyFont="1" applyFill="1" applyBorder="1" applyAlignment="1" applyProtection="1">
      <alignment wrapText="1"/>
      <protection locked="0"/>
    </xf>
    <xf numFmtId="4" fontId="0" fillId="16" borderId="0" xfId="0" applyNumberFormat="1" applyFill="1" applyProtection="1">
      <protection locked="0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14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 applyProtection="1">
      <alignment horizontal="center" vertical="center"/>
      <protection locked="0"/>
    </xf>
    <xf numFmtId="4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10" borderId="1" xfId="0" applyNumberForma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21" fillId="9" borderId="0" xfId="0" applyFont="1" applyFill="1" applyProtection="1">
      <protection locked="0"/>
    </xf>
    <xf numFmtId="14" fontId="0" fillId="9" borderId="0" xfId="0" applyNumberFormat="1" applyFill="1" applyProtection="1">
      <protection locked="0"/>
    </xf>
    <xf numFmtId="0" fontId="0" fillId="9" borderId="0" xfId="0" applyFill="1" applyProtection="1">
      <protection locked="0"/>
    </xf>
    <xf numFmtId="0" fontId="0" fillId="0" borderId="1" xfId="0" applyBorder="1" applyProtection="1">
      <protection locked="0"/>
    </xf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0" fontId="0" fillId="20" borderId="1" xfId="0" applyFill="1" applyBorder="1" applyAlignment="1">
      <alignment vertical="center"/>
    </xf>
    <xf numFmtId="0" fontId="19" fillId="13" borderId="15" xfId="0" applyFont="1" applyFill="1" applyBorder="1" applyAlignment="1">
      <alignment horizontal="center" vertical="center" wrapText="1"/>
    </xf>
    <xf numFmtId="0" fontId="0" fillId="19" borderId="15" xfId="0" applyFill="1" applyBorder="1" applyAlignment="1">
      <alignment horizontal="center" vertical="center" wrapText="1"/>
    </xf>
    <xf numFmtId="49" fontId="0" fillId="16" borderId="0" xfId="0" applyNumberFormat="1" applyFill="1" applyProtection="1">
      <protection locked="0"/>
    </xf>
    <xf numFmtId="49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Protection="1">
      <protection locked="0"/>
    </xf>
    <xf numFmtId="49" fontId="0" fillId="9" borderId="0" xfId="0" applyNumberFormat="1" applyFill="1" applyProtection="1">
      <protection locked="0"/>
    </xf>
    <xf numFmtId="49" fontId="0" fillId="0" borderId="0" xfId="0" applyNumberFormat="1" applyProtection="1">
      <protection locked="0"/>
    </xf>
    <xf numFmtId="49" fontId="5" fillId="10" borderId="1" xfId="0" applyNumberFormat="1" applyFont="1" applyFill="1" applyBorder="1" applyAlignment="1" applyProtection="1">
      <alignment horizontal="center" vertical="center"/>
      <protection locked="0"/>
    </xf>
    <xf numFmtId="49" fontId="22" fillId="10" borderId="16" xfId="4" applyNumberFormat="1" applyFont="1" applyFill="1" applyBorder="1" applyAlignment="1" applyProtection="1">
      <protection locked="0"/>
    </xf>
    <xf numFmtId="49" fontId="22" fillId="10" borderId="5" xfId="4" applyNumberFormat="1" applyFont="1" applyFill="1" applyBorder="1" applyAlignment="1" applyProtection="1">
      <protection locked="0"/>
    </xf>
    <xf numFmtId="49" fontId="22" fillId="10" borderId="17" xfId="4" applyNumberFormat="1" applyFont="1" applyFill="1" applyBorder="1" applyAlignment="1" applyProtection="1">
      <alignment wrapText="1"/>
      <protection locked="0"/>
    </xf>
    <xf numFmtId="0" fontId="0" fillId="11" borderId="0" xfId="0" applyFill="1" applyBorder="1" applyAlignment="1">
      <alignment vertical="center" wrapText="1"/>
    </xf>
    <xf numFmtId="0" fontId="18" fillId="7" borderId="1" xfId="1" applyFont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/>
    </xf>
    <xf numFmtId="4" fontId="35" fillId="0" borderId="1" xfId="0" applyNumberFormat="1" applyFont="1" applyBorder="1" applyAlignment="1">
      <alignment vertical="center" wrapText="1"/>
    </xf>
    <xf numFmtId="4" fontId="35" fillId="10" borderId="1" xfId="0" applyNumberFormat="1" applyFont="1" applyFill="1" applyBorder="1" applyAlignment="1">
      <alignment vertical="center" wrapText="1"/>
    </xf>
    <xf numFmtId="14" fontId="0" fillId="20" borderId="1" xfId="0" applyNumberForma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20" borderId="1" xfId="0" applyNumberFormat="1" applyFill="1" applyBorder="1" applyAlignment="1">
      <alignment vertical="center"/>
    </xf>
    <xf numFmtId="0" fontId="10" fillId="13" borderId="10" xfId="0" applyFont="1" applyFill="1" applyBorder="1" applyAlignment="1">
      <alignment vertical="center" wrapText="1"/>
    </xf>
    <xf numFmtId="0" fontId="10" fillId="13" borderId="15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4" fontId="36" fillId="0" borderId="1" xfId="0" applyNumberFormat="1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9" fontId="0" fillId="20" borderId="1" xfId="0" applyNumberFormat="1" applyFill="1" applyBorder="1" applyAlignment="1">
      <alignment vertical="center"/>
    </xf>
    <xf numFmtId="0" fontId="36" fillId="0" borderId="1" xfId="0" applyFont="1" applyBorder="1" applyAlignment="1">
      <alignment vertical="center" wrapText="1"/>
    </xf>
    <xf numFmtId="0" fontId="12" fillId="15" borderId="0" xfId="0" applyFont="1" applyFill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3" fillId="0" borderId="0" xfId="0" applyFont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 wrapText="1"/>
    </xf>
    <xf numFmtId="0" fontId="37" fillId="0" borderId="0" xfId="0" applyFont="1" applyAlignment="1">
      <alignment vertical="center"/>
    </xf>
    <xf numFmtId="0" fontId="0" fillId="10" borderId="1" xfId="0" applyFill="1" applyBorder="1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" fontId="0" fillId="16" borderId="0" xfId="0" applyNumberFormat="1" applyFill="1" applyProtection="1"/>
    <xf numFmtId="0" fontId="0" fillId="16" borderId="0" xfId="0" applyFill="1" applyProtection="1"/>
    <xf numFmtId="4" fontId="5" fillId="10" borderId="1" xfId="0" applyNumberFormat="1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wrapText="1"/>
    </xf>
    <xf numFmtId="4" fontId="0" fillId="17" borderId="1" xfId="0" applyNumberFormat="1" applyFill="1" applyBorder="1" applyProtection="1"/>
    <xf numFmtId="0" fontId="32" fillId="19" borderId="1" xfId="0" applyFont="1" applyFill="1" applyBorder="1" applyProtection="1"/>
    <xf numFmtId="4" fontId="3" fillId="10" borderId="1" xfId="0" applyNumberFormat="1" applyFont="1" applyFill="1" applyBorder="1" applyAlignment="1" applyProtection="1">
      <alignment vertical="center"/>
    </xf>
    <xf numFmtId="4" fontId="0" fillId="0" borderId="0" xfId="0" applyNumberFormat="1" applyProtection="1"/>
    <xf numFmtId="0" fontId="0" fillId="0" borderId="0" xfId="0" applyProtection="1"/>
    <xf numFmtId="14" fontId="0" fillId="16" borderId="0" xfId="0" applyNumberFormat="1" applyFill="1" applyAlignment="1" applyProtection="1">
      <alignment vertical="center"/>
    </xf>
    <xf numFmtId="0" fontId="0" fillId="16" borderId="0" xfId="0" applyFill="1" applyAlignment="1" applyProtection="1">
      <alignment vertical="center"/>
    </xf>
    <xf numFmtId="4" fontId="6" fillId="21" borderId="7" xfId="0" applyNumberFormat="1" applyFont="1" applyFill="1" applyBorder="1" applyAlignment="1" applyProtection="1">
      <alignment vertical="center"/>
    </xf>
    <xf numFmtId="4" fontId="6" fillId="21" borderId="18" xfId="0" applyNumberFormat="1" applyFont="1" applyFill="1" applyBorder="1" applyAlignment="1" applyProtection="1">
      <alignment vertical="center"/>
    </xf>
    <xf numFmtId="0" fontId="6" fillId="16" borderId="0" xfId="0" applyFont="1" applyFill="1" applyAlignment="1" applyProtection="1">
      <alignment vertical="center"/>
    </xf>
    <xf numFmtId="0" fontId="6" fillId="21" borderId="5" xfId="0" applyFont="1" applyFill="1" applyBorder="1" applyAlignment="1" applyProtection="1">
      <alignment vertical="center"/>
    </xf>
    <xf numFmtId="14" fontId="6" fillId="21" borderId="6" xfId="0" applyNumberFormat="1" applyFont="1" applyFill="1" applyBorder="1" applyAlignment="1" applyProtection="1">
      <alignment vertical="center"/>
    </xf>
    <xf numFmtId="0" fontId="6" fillId="21" borderId="6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" fontId="0" fillId="1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4" fontId="0" fillId="0" borderId="1" xfId="0" applyNumberFormat="1" applyBorder="1" applyAlignment="1" applyProtection="1">
      <alignment vertical="center" wrapText="1"/>
    </xf>
    <xf numFmtId="0" fontId="0" fillId="10" borderId="1" xfId="0" applyFill="1" applyBorder="1" applyAlignment="1" applyProtection="1">
      <alignment vertical="center" wrapText="1"/>
    </xf>
    <xf numFmtId="4" fontId="35" fillId="10" borderId="1" xfId="0" applyNumberFormat="1" applyFont="1" applyFill="1" applyBorder="1" applyAlignment="1" applyProtection="1">
      <alignment vertical="center" wrapText="1"/>
    </xf>
    <xf numFmtId="4" fontId="6" fillId="21" borderId="18" xfId="0" applyNumberFormat="1" applyFont="1" applyFill="1" applyBorder="1" applyAlignment="1" applyProtection="1">
      <alignment vertical="center" wrapText="1"/>
    </xf>
    <xf numFmtId="0" fontId="6" fillId="16" borderId="0" xfId="0" applyFont="1" applyFill="1" applyAlignment="1" applyProtection="1">
      <alignment vertical="center" wrapText="1"/>
    </xf>
    <xf numFmtId="14" fontId="0" fillId="16" borderId="0" xfId="0" applyNumberFormat="1" applyFill="1" applyProtection="1"/>
    <xf numFmtId="14" fontId="6" fillId="21" borderId="6" xfId="0" applyNumberFormat="1" applyFont="1" applyFill="1" applyBorder="1" applyAlignment="1" applyProtection="1">
      <alignment vertical="center" wrapText="1"/>
    </xf>
    <xf numFmtId="0" fontId="6" fillId="21" borderId="6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4" fontId="35" fillId="0" borderId="1" xfId="0" applyNumberFormat="1" applyFont="1" applyBorder="1" applyAlignment="1" applyProtection="1">
      <alignment vertical="center" wrapText="1"/>
    </xf>
    <xf numFmtId="4" fontId="0" fillId="10" borderId="1" xfId="0" applyNumberFormat="1" applyFill="1" applyBorder="1" applyAlignment="1" applyProtection="1">
      <alignment vertical="center" wrapText="1"/>
    </xf>
    <xf numFmtId="49" fontId="0" fillId="16" borderId="0" xfId="0" applyNumberFormat="1" applyFill="1" applyAlignment="1" applyProtection="1">
      <alignment wrapText="1"/>
      <protection locked="0"/>
    </xf>
    <xf numFmtId="14" fontId="0" fillId="16" borderId="0" xfId="0" applyNumberFormat="1" applyFill="1" applyAlignment="1" applyProtection="1">
      <alignment wrapText="1"/>
    </xf>
    <xf numFmtId="0" fontId="3" fillId="5" borderId="1" xfId="0" applyFont="1" applyFill="1" applyBorder="1" applyAlignment="1">
      <alignment horizontal="right" vertical="center" wrapText="1"/>
    </xf>
    <xf numFmtId="49" fontId="0" fillId="10" borderId="1" xfId="0" applyNumberForma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3" fillId="10" borderId="16" xfId="0" applyFont="1" applyFill="1" applyBorder="1" applyAlignment="1" applyProtection="1">
      <alignment horizontal="center" vertical="center" wrapText="1"/>
      <protection locked="0"/>
    </xf>
    <xf numFmtId="0" fontId="3" fillId="10" borderId="3" xfId="0" applyFont="1" applyFill="1" applyBorder="1" applyAlignment="1" applyProtection="1">
      <alignment horizontal="center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locked="0"/>
    </xf>
    <xf numFmtId="0" fontId="23" fillId="0" borderId="5" xfId="4" applyFont="1" applyFill="1" applyBorder="1" applyAlignment="1" applyProtection="1">
      <alignment horizontal="center"/>
      <protection locked="0"/>
    </xf>
    <xf numFmtId="0" fontId="23" fillId="0" borderId="6" xfId="4" applyFont="1" applyFill="1" applyBorder="1" applyAlignment="1" applyProtection="1">
      <alignment horizontal="center"/>
      <protection locked="0"/>
    </xf>
    <xf numFmtId="0" fontId="23" fillId="0" borderId="7" xfId="4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10" borderId="10" xfId="0" applyFill="1" applyBorder="1" applyAlignment="1" applyProtection="1">
      <alignment horizontal="center" vertical="center"/>
    </xf>
    <xf numFmtId="0" fontId="0" fillId="10" borderId="15" xfId="0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10" fillId="1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13" borderId="10" xfId="0" applyFont="1" applyFill="1" applyBorder="1" applyAlignment="1">
      <alignment vertical="center" wrapText="1"/>
    </xf>
    <xf numFmtId="0" fontId="10" fillId="13" borderId="15" xfId="0" applyFont="1" applyFill="1" applyBorder="1" applyAlignment="1">
      <alignment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15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9">
    <cellStyle name="Euro" xfId="6"/>
    <cellStyle name="Hipervínculo" xfId="2" builtinId="8"/>
    <cellStyle name="Incorrecto" xfId="1" builtinId="27"/>
    <cellStyle name="Moneda 2" xfId="5"/>
    <cellStyle name="Normal" xfId="0" builtinId="0"/>
    <cellStyle name="Normal 2" xfId="3"/>
    <cellStyle name="Normal 3" xfId="4"/>
    <cellStyle name="Porcentaje" xfId="8" builtinId="5"/>
    <cellStyle name="Porcentual_TE16_004_IF_CALAMOCHA" xfId="7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3</xdr:col>
      <xdr:colOff>68961</xdr:colOff>
      <xdr:row>2</xdr:row>
      <xdr:rowOff>91440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14300"/>
          <a:ext cx="3297936" cy="701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2</xdr:col>
      <xdr:colOff>1183386</xdr:colOff>
      <xdr:row>2</xdr:row>
      <xdr:rowOff>205740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4775"/>
          <a:ext cx="3297936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bon.navarra.es/es/anuncio/-/texto/2024/34/3" TargetMode="External"/><Relationship Id="rId1" Type="http://schemas.openxmlformats.org/officeDocument/2006/relationships/hyperlink" Target="https://www.boe.es/buscar/doc.php?id=DOUE-L-2014-8140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beraval.es/conversor/" TargetMode="External"/><Relationship Id="rId2" Type="http://schemas.openxmlformats.org/officeDocument/2006/relationships/hyperlink" Target="https://www.ine.es/daco/daco42/clasificaciones/cnae09/notasex_cnae_09.pdf" TargetMode="External"/><Relationship Id="rId1" Type="http://schemas.openxmlformats.org/officeDocument/2006/relationships/hyperlink" Target="https://hacienda.navarra.es/RegistroIAE.Web/Registro.aspx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ine.es/Ayudacod202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on.navarra.es/es/anuncio/-/texto/2024/34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56"/>
  <sheetViews>
    <sheetView tabSelected="1" topLeftCell="A32" workbookViewId="0">
      <selection activeCell="C49" sqref="C49"/>
    </sheetView>
  </sheetViews>
  <sheetFormatPr baseColWidth="10" defaultRowHeight="12.75" x14ac:dyDescent="0.2"/>
  <cols>
    <col min="1" max="1" width="16" style="91" customWidth="1"/>
    <col min="2" max="2" width="16.85546875" style="107" customWidth="1"/>
    <col min="3" max="3" width="18.85546875" style="116" customWidth="1"/>
    <col min="4" max="5" width="27.5703125" style="116" customWidth="1"/>
    <col min="6" max="6" width="35" style="91" customWidth="1"/>
    <col min="7" max="7" width="19.7109375" style="108" customWidth="1"/>
    <col min="8" max="8" width="14.85546875" style="108" customWidth="1"/>
    <col min="9" max="9" width="14.28515625" style="107" customWidth="1"/>
    <col min="10" max="10" width="24" style="91" customWidth="1"/>
    <col min="11" max="12" width="18.5703125" style="161" hidden="1" customWidth="1"/>
    <col min="13" max="14" width="12.42578125" style="162" hidden="1" customWidth="1"/>
    <col min="15" max="16" width="6.85546875" style="91" customWidth="1"/>
    <col min="17" max="16384" width="11.42578125" style="91"/>
  </cols>
  <sheetData>
    <row r="1" spans="1:16" ht="40.5" customHeight="1" thickBot="1" x14ac:dyDescent="0.25">
      <c r="A1" s="89"/>
      <c r="B1" s="90"/>
      <c r="C1" s="112"/>
      <c r="D1" s="112"/>
      <c r="E1" s="191" t="s">
        <v>1023</v>
      </c>
      <c r="F1" s="192"/>
      <c r="G1" s="192"/>
      <c r="H1" s="192"/>
      <c r="I1" s="192"/>
      <c r="J1" s="193"/>
      <c r="K1" s="154"/>
      <c r="L1" s="154"/>
      <c r="M1" s="155"/>
      <c r="N1" s="155"/>
      <c r="O1" s="89"/>
      <c r="P1" s="89"/>
    </row>
    <row r="2" spans="1:16" ht="16.5" thickBot="1" x14ac:dyDescent="0.3">
      <c r="A2" s="89"/>
      <c r="B2" s="90"/>
      <c r="C2" s="112"/>
      <c r="D2" s="112"/>
      <c r="E2" s="118" t="s">
        <v>86</v>
      </c>
      <c r="F2" s="194"/>
      <c r="G2" s="195"/>
      <c r="H2" s="195"/>
      <c r="I2" s="195"/>
      <c r="J2" s="196"/>
      <c r="K2" s="154"/>
      <c r="L2" s="154"/>
      <c r="M2" s="155"/>
      <c r="N2" s="155"/>
      <c r="O2" s="89"/>
      <c r="P2" s="89"/>
    </row>
    <row r="3" spans="1:16" ht="16.5" thickBot="1" x14ac:dyDescent="0.3">
      <c r="A3" s="89"/>
      <c r="B3" s="90"/>
      <c r="C3" s="112"/>
      <c r="D3" s="112"/>
      <c r="E3" s="119" t="s">
        <v>87</v>
      </c>
      <c r="F3" s="194"/>
      <c r="G3" s="195"/>
      <c r="H3" s="195"/>
      <c r="I3" s="195"/>
      <c r="J3" s="196"/>
      <c r="K3" s="154"/>
      <c r="L3" s="154"/>
      <c r="M3" s="155"/>
      <c r="N3" s="155"/>
      <c r="O3" s="89"/>
      <c r="P3" s="89"/>
    </row>
    <row r="4" spans="1:16" ht="32.25" thickBot="1" x14ac:dyDescent="0.3">
      <c r="A4" s="89"/>
      <c r="B4" s="90"/>
      <c r="C4" s="112"/>
      <c r="D4" s="112"/>
      <c r="E4" s="120" t="s">
        <v>1000</v>
      </c>
      <c r="F4" s="194"/>
      <c r="G4" s="195"/>
      <c r="H4" s="195"/>
      <c r="I4" s="195"/>
      <c r="J4" s="196"/>
      <c r="K4" s="154"/>
      <c r="L4" s="154"/>
      <c r="M4" s="155"/>
      <c r="N4" s="155"/>
      <c r="O4" s="89"/>
      <c r="P4" s="89"/>
    </row>
    <row r="5" spans="1:16" x14ac:dyDescent="0.2">
      <c r="A5" s="89"/>
      <c r="B5" s="90"/>
      <c r="C5" s="112"/>
      <c r="D5" s="112"/>
      <c r="E5" s="112"/>
      <c r="F5" s="89"/>
      <c r="G5" s="95"/>
      <c r="H5" s="95"/>
      <c r="I5" s="90"/>
      <c r="J5" s="89"/>
      <c r="K5" s="154"/>
      <c r="L5" s="154"/>
      <c r="M5" s="155"/>
      <c r="N5" s="155"/>
      <c r="O5" s="89"/>
      <c r="P5" s="89"/>
    </row>
    <row r="6" spans="1:16" ht="15" customHeight="1" x14ac:dyDescent="0.2">
      <c r="A6" s="198" t="s">
        <v>88</v>
      </c>
      <c r="B6" s="198"/>
      <c r="C6" s="198"/>
      <c r="D6" s="198"/>
      <c r="E6" s="198"/>
      <c r="F6" s="198"/>
      <c r="G6" s="198"/>
      <c r="H6" s="198"/>
      <c r="I6" s="198"/>
      <c r="J6" s="198"/>
      <c r="K6" s="154"/>
      <c r="L6" s="154"/>
      <c r="M6" s="155"/>
      <c r="N6" s="155"/>
      <c r="O6" s="89"/>
      <c r="P6" s="89"/>
    </row>
    <row r="7" spans="1:16" ht="39.75" customHeight="1" x14ac:dyDescent="0.2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54"/>
      <c r="L7" s="154"/>
      <c r="M7" s="155"/>
      <c r="N7" s="155"/>
      <c r="O7" s="89"/>
      <c r="P7" s="89"/>
    </row>
    <row r="8" spans="1:16" ht="17.25" customHeight="1" x14ac:dyDescent="0.2">
      <c r="A8" s="89"/>
      <c r="B8" s="90"/>
      <c r="C8" s="112"/>
      <c r="D8" s="112"/>
      <c r="E8" s="112"/>
      <c r="F8" s="89"/>
      <c r="G8" s="95"/>
      <c r="H8" s="95"/>
      <c r="I8" s="90"/>
      <c r="J8" s="89"/>
      <c r="K8" s="154"/>
      <c r="L8" s="154"/>
      <c r="M8" s="155"/>
      <c r="N8" s="155"/>
      <c r="O8" s="89"/>
      <c r="P8" s="89"/>
    </row>
    <row r="9" spans="1:16" ht="27.75" customHeight="1" x14ac:dyDescent="0.2">
      <c r="A9" s="190" t="s">
        <v>1005</v>
      </c>
      <c r="B9" s="190"/>
      <c r="C9" s="190"/>
      <c r="D9" s="190"/>
      <c r="E9" s="190"/>
      <c r="F9" s="190"/>
      <c r="G9" s="190"/>
      <c r="H9" s="190"/>
      <c r="I9" s="190"/>
      <c r="J9" s="190"/>
      <c r="K9" s="154"/>
      <c r="L9" s="154"/>
      <c r="M9" s="155"/>
      <c r="N9" s="155"/>
      <c r="O9" s="89"/>
      <c r="P9" s="89"/>
    </row>
    <row r="10" spans="1:16" ht="36" x14ac:dyDescent="0.2">
      <c r="A10" s="96" t="s">
        <v>81</v>
      </c>
      <c r="B10" s="97" t="s">
        <v>102</v>
      </c>
      <c r="C10" s="113" t="s">
        <v>101</v>
      </c>
      <c r="D10" s="117" t="s">
        <v>4</v>
      </c>
      <c r="E10" s="113" t="s">
        <v>3</v>
      </c>
      <c r="F10" s="98" t="s">
        <v>2</v>
      </c>
      <c r="G10" s="99" t="s">
        <v>103</v>
      </c>
      <c r="H10" s="99" t="s">
        <v>104</v>
      </c>
      <c r="I10" s="97" t="s">
        <v>0</v>
      </c>
      <c r="J10" s="96" t="s">
        <v>1</v>
      </c>
      <c r="K10" s="156" t="s">
        <v>97</v>
      </c>
      <c r="L10" s="156" t="s">
        <v>1032</v>
      </c>
      <c r="M10" s="157" t="s">
        <v>1021</v>
      </c>
      <c r="N10" s="157" t="s">
        <v>1022</v>
      </c>
      <c r="O10" s="89"/>
      <c r="P10" s="89"/>
    </row>
    <row r="11" spans="1:16" x14ac:dyDescent="0.2">
      <c r="A11" s="100"/>
      <c r="B11" s="101"/>
      <c r="C11" s="114"/>
      <c r="D11" s="114"/>
      <c r="E11" s="114"/>
      <c r="F11" s="106"/>
      <c r="G11" s="102"/>
      <c r="H11" s="102"/>
      <c r="I11" s="101"/>
      <c r="J11" s="102"/>
      <c r="K11" s="158"/>
      <c r="L11" s="158"/>
      <c r="M11" s="159" t="str">
        <f>IF(AND(B11&gt;=DATE(2023,10,17),B11&lt;=DATE(2024,10,17)),"ok","Fuera de Plazo")</f>
        <v>Fuera de Plazo</v>
      </c>
      <c r="N11" s="159" t="str">
        <f>IF(AND(I11&gt;=DATE(2023,10,17),I11&lt;=DATE(2024,10,17)),"ok","Fuera de Plazo")</f>
        <v>Fuera de Plazo</v>
      </c>
      <c r="O11" s="89"/>
      <c r="P11" s="89"/>
    </row>
    <row r="12" spans="1:16" x14ac:dyDescent="0.2">
      <c r="A12" s="100"/>
      <c r="B12" s="101"/>
      <c r="C12" s="114"/>
      <c r="D12" s="114"/>
      <c r="E12" s="114"/>
      <c r="F12" s="106"/>
      <c r="G12" s="102"/>
      <c r="H12" s="102"/>
      <c r="I12" s="101"/>
      <c r="J12" s="102"/>
      <c r="K12" s="158"/>
      <c r="L12" s="158"/>
      <c r="M12" s="159" t="str">
        <f t="shared" ref="M12:M14" si="0">IF(AND(B12&gt;=DATE(2023,10,17),B12&lt;=DATE(2024,10,17)),"ok","Fuera de Plazo")</f>
        <v>Fuera de Plazo</v>
      </c>
      <c r="N12" s="159" t="str">
        <f t="shared" ref="N12:N14" si="1">IF(AND(I12&gt;=DATE(2023,10,17),I12&lt;=DATE(2024,10,17)),"ok","Fuera de Plazo")</f>
        <v>Fuera de Plazo</v>
      </c>
      <c r="O12" s="89"/>
      <c r="P12" s="89"/>
    </row>
    <row r="13" spans="1:16" x14ac:dyDescent="0.2">
      <c r="A13" s="100"/>
      <c r="B13" s="101"/>
      <c r="C13" s="114"/>
      <c r="D13" s="114"/>
      <c r="E13" s="114"/>
      <c r="F13" s="106"/>
      <c r="G13" s="102"/>
      <c r="H13" s="102"/>
      <c r="I13" s="101"/>
      <c r="J13" s="102"/>
      <c r="K13" s="158"/>
      <c r="L13" s="158"/>
      <c r="M13" s="159" t="str">
        <f t="shared" si="0"/>
        <v>Fuera de Plazo</v>
      </c>
      <c r="N13" s="159" t="str">
        <f t="shared" si="1"/>
        <v>Fuera de Plazo</v>
      </c>
      <c r="O13" s="89"/>
      <c r="P13" s="89"/>
    </row>
    <row r="14" spans="1:16" x14ac:dyDescent="0.2">
      <c r="A14" s="100"/>
      <c r="B14" s="101"/>
      <c r="C14" s="114"/>
      <c r="D14" s="114"/>
      <c r="E14" s="114"/>
      <c r="F14" s="106"/>
      <c r="G14" s="102"/>
      <c r="H14" s="102"/>
      <c r="I14" s="101"/>
      <c r="J14" s="102"/>
      <c r="K14" s="158"/>
      <c r="L14" s="158"/>
      <c r="M14" s="159" t="str">
        <f t="shared" si="0"/>
        <v>Fuera de Plazo</v>
      </c>
      <c r="N14" s="159" t="str">
        <f t="shared" si="1"/>
        <v>Fuera de Plazo</v>
      </c>
      <c r="O14" s="89"/>
      <c r="P14" s="89"/>
    </row>
    <row r="15" spans="1:16" s="147" customFormat="1" ht="33.75" customHeight="1" x14ac:dyDescent="0.2">
      <c r="A15" s="197" t="s">
        <v>82</v>
      </c>
      <c r="B15" s="197"/>
      <c r="C15" s="197"/>
      <c r="D15" s="197"/>
      <c r="E15" s="197"/>
      <c r="F15" s="197"/>
      <c r="G15" s="160">
        <f>SUM(G11:G14)</f>
        <v>0</v>
      </c>
      <c r="H15" s="160">
        <f>SUM(H11:H14)</f>
        <v>0</v>
      </c>
      <c r="I15" s="163"/>
      <c r="J15" s="164"/>
      <c r="K15" s="160">
        <f>SUM(K11:K14)</f>
        <v>0</v>
      </c>
      <c r="L15" s="160">
        <f>SUM(L11:L14)</f>
        <v>0</v>
      </c>
      <c r="M15" s="155"/>
      <c r="N15" s="155"/>
      <c r="O15" s="155"/>
      <c r="P15" s="155"/>
    </row>
    <row r="16" spans="1:16" x14ac:dyDescent="0.2">
      <c r="A16" s="103" t="s">
        <v>100</v>
      </c>
      <c r="B16" s="104"/>
      <c r="C16" s="115"/>
      <c r="D16" s="115"/>
      <c r="E16" s="115"/>
      <c r="F16" s="89"/>
      <c r="G16" s="95"/>
      <c r="H16" s="95"/>
      <c r="I16" s="90"/>
      <c r="J16" s="89"/>
      <c r="K16" s="154"/>
      <c r="L16" s="154"/>
      <c r="M16" s="155"/>
      <c r="N16" s="155"/>
      <c r="O16" s="89"/>
      <c r="P16" s="89"/>
    </row>
    <row r="17" spans="1:16" x14ac:dyDescent="0.2">
      <c r="A17" s="89"/>
      <c r="B17" s="90"/>
      <c r="C17" s="112"/>
      <c r="D17" s="112"/>
      <c r="E17" s="112"/>
      <c r="F17" s="89"/>
      <c r="G17" s="95"/>
      <c r="H17" s="95"/>
      <c r="I17" s="90"/>
      <c r="J17" s="89"/>
      <c r="K17" s="154"/>
      <c r="L17" s="154"/>
      <c r="M17" s="155"/>
      <c r="N17" s="155"/>
      <c r="O17" s="89"/>
      <c r="P17" s="89"/>
    </row>
    <row r="18" spans="1:16" ht="27.75" customHeight="1" x14ac:dyDescent="0.2">
      <c r="A18" s="190" t="s">
        <v>1006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54"/>
      <c r="L18" s="154"/>
      <c r="M18" s="155"/>
      <c r="N18" s="155"/>
      <c r="O18" s="89"/>
      <c r="P18" s="89"/>
    </row>
    <row r="19" spans="1:16" ht="36" x14ac:dyDescent="0.2">
      <c r="A19" s="96" t="s">
        <v>83</v>
      </c>
      <c r="B19" s="97" t="s">
        <v>102</v>
      </c>
      <c r="C19" s="113" t="s">
        <v>101</v>
      </c>
      <c r="D19" s="117" t="s">
        <v>4</v>
      </c>
      <c r="E19" s="113" t="s">
        <v>3</v>
      </c>
      <c r="F19" s="98" t="s">
        <v>2</v>
      </c>
      <c r="G19" s="99" t="s">
        <v>103</v>
      </c>
      <c r="H19" s="99" t="s">
        <v>104</v>
      </c>
      <c r="I19" s="97" t="s">
        <v>0</v>
      </c>
      <c r="J19" s="96" t="s">
        <v>1</v>
      </c>
      <c r="K19" s="156" t="s">
        <v>97</v>
      </c>
      <c r="L19" s="156" t="s">
        <v>1032</v>
      </c>
      <c r="M19" s="157" t="s">
        <v>1021</v>
      </c>
      <c r="N19" s="157" t="s">
        <v>1022</v>
      </c>
      <c r="O19" s="89"/>
      <c r="P19" s="89"/>
    </row>
    <row r="20" spans="1:16" x14ac:dyDescent="0.2">
      <c r="A20" s="100"/>
      <c r="B20" s="101"/>
      <c r="C20" s="114"/>
      <c r="D20" s="114"/>
      <c r="E20" s="114"/>
      <c r="F20" s="106"/>
      <c r="G20" s="102"/>
      <c r="H20" s="102"/>
      <c r="I20" s="101"/>
      <c r="J20" s="102"/>
      <c r="K20" s="158"/>
      <c r="L20" s="158"/>
      <c r="M20" s="159" t="str">
        <f>IF(AND(B20&gt;=DATE(2023,10,17),B20&lt;=DATE(2024,10,17)),"ok","Fuera de Plazo")</f>
        <v>Fuera de Plazo</v>
      </c>
      <c r="N20" s="159" t="str">
        <f>IF(AND(I20&gt;=DATE(2023,10,17),I20&lt;=DATE(2024,10,17)),"ok","Fuera de Plazo")</f>
        <v>Fuera de Plazo</v>
      </c>
      <c r="O20" s="89"/>
      <c r="P20" s="89"/>
    </row>
    <row r="21" spans="1:16" x14ac:dyDescent="0.2">
      <c r="A21" s="100"/>
      <c r="B21" s="101"/>
      <c r="C21" s="114"/>
      <c r="D21" s="114"/>
      <c r="E21" s="114"/>
      <c r="F21" s="106"/>
      <c r="G21" s="102"/>
      <c r="H21" s="102"/>
      <c r="I21" s="101"/>
      <c r="J21" s="102"/>
      <c r="K21" s="158"/>
      <c r="L21" s="158"/>
      <c r="M21" s="159" t="str">
        <f t="shared" ref="M21:M25" si="2">IF(AND(B21&gt;=DATE(2023,10,17),B21&lt;=DATE(2024,10,17)),"ok","Fuera de Plazo")</f>
        <v>Fuera de Plazo</v>
      </c>
      <c r="N21" s="159" t="str">
        <f t="shared" ref="N21:N25" si="3">IF(AND(I21&gt;=DATE(2023,10,17),I21&lt;=DATE(2024,10,17)),"ok","Fuera de Plazo")</f>
        <v>Fuera de Plazo</v>
      </c>
      <c r="O21" s="89"/>
      <c r="P21" s="89"/>
    </row>
    <row r="22" spans="1:16" x14ac:dyDescent="0.2">
      <c r="A22" s="100"/>
      <c r="B22" s="101"/>
      <c r="C22" s="114"/>
      <c r="D22" s="114"/>
      <c r="E22" s="114"/>
      <c r="F22" s="106"/>
      <c r="G22" s="102"/>
      <c r="H22" s="102"/>
      <c r="I22" s="101"/>
      <c r="J22" s="102"/>
      <c r="K22" s="158"/>
      <c r="L22" s="158"/>
      <c r="M22" s="159" t="str">
        <f t="shared" si="2"/>
        <v>Fuera de Plazo</v>
      </c>
      <c r="N22" s="159" t="str">
        <f t="shared" si="3"/>
        <v>Fuera de Plazo</v>
      </c>
      <c r="O22" s="89"/>
      <c r="P22" s="89"/>
    </row>
    <row r="23" spans="1:16" x14ac:dyDescent="0.2">
      <c r="A23" s="100"/>
      <c r="B23" s="101"/>
      <c r="C23" s="114"/>
      <c r="D23" s="114"/>
      <c r="E23" s="114"/>
      <c r="F23" s="106"/>
      <c r="G23" s="102"/>
      <c r="H23" s="102"/>
      <c r="I23" s="101"/>
      <c r="J23" s="106"/>
      <c r="K23" s="158"/>
      <c r="L23" s="158"/>
      <c r="M23" s="159" t="str">
        <f t="shared" si="2"/>
        <v>Fuera de Plazo</v>
      </c>
      <c r="N23" s="159" t="str">
        <f t="shared" si="3"/>
        <v>Fuera de Plazo</v>
      </c>
      <c r="O23" s="89"/>
      <c r="P23" s="89"/>
    </row>
    <row r="24" spans="1:16" x14ac:dyDescent="0.2">
      <c r="A24" s="100"/>
      <c r="B24" s="101"/>
      <c r="C24" s="114"/>
      <c r="D24" s="114"/>
      <c r="E24" s="114"/>
      <c r="F24" s="106"/>
      <c r="G24" s="102"/>
      <c r="H24" s="102"/>
      <c r="I24" s="101"/>
      <c r="J24" s="106"/>
      <c r="K24" s="158"/>
      <c r="L24" s="158"/>
      <c r="M24" s="159" t="str">
        <f t="shared" si="2"/>
        <v>Fuera de Plazo</v>
      </c>
      <c r="N24" s="159" t="str">
        <f t="shared" si="3"/>
        <v>Fuera de Plazo</v>
      </c>
      <c r="O24" s="89"/>
      <c r="P24" s="89"/>
    </row>
    <row r="25" spans="1:16" x14ac:dyDescent="0.2">
      <c r="A25" s="100"/>
      <c r="B25" s="101"/>
      <c r="C25" s="114"/>
      <c r="D25" s="114"/>
      <c r="E25" s="114"/>
      <c r="F25" s="106"/>
      <c r="G25" s="102"/>
      <c r="H25" s="102"/>
      <c r="I25" s="101"/>
      <c r="J25" s="106"/>
      <c r="K25" s="158"/>
      <c r="L25" s="158"/>
      <c r="M25" s="159" t="str">
        <f t="shared" si="2"/>
        <v>Fuera de Plazo</v>
      </c>
      <c r="N25" s="159" t="str">
        <f t="shared" si="3"/>
        <v>Fuera de Plazo</v>
      </c>
      <c r="O25" s="89"/>
      <c r="P25" s="89"/>
    </row>
    <row r="26" spans="1:16" s="147" customFormat="1" ht="33.75" customHeight="1" x14ac:dyDescent="0.2">
      <c r="A26" s="197" t="s">
        <v>84</v>
      </c>
      <c r="B26" s="197"/>
      <c r="C26" s="197"/>
      <c r="D26" s="197"/>
      <c r="E26" s="197"/>
      <c r="F26" s="197"/>
      <c r="G26" s="160">
        <f>SUM(G20:G25)</f>
        <v>0</v>
      </c>
      <c r="H26" s="160">
        <f>SUM(H20:H25)</f>
        <v>0</v>
      </c>
      <c r="I26" s="163"/>
      <c r="J26" s="164"/>
      <c r="K26" s="160">
        <f>SUM(K20:K25)</f>
        <v>0</v>
      </c>
      <c r="L26" s="160">
        <f>SUM(L20:L25)</f>
        <v>0</v>
      </c>
      <c r="M26" s="155"/>
      <c r="N26" s="155"/>
      <c r="O26" s="155"/>
      <c r="P26" s="155"/>
    </row>
    <row r="27" spans="1:16" x14ac:dyDescent="0.2">
      <c r="A27" s="103" t="s">
        <v>100</v>
      </c>
      <c r="B27" s="104"/>
      <c r="C27" s="115"/>
      <c r="D27" s="115"/>
      <c r="E27" s="115"/>
      <c r="F27" s="89"/>
      <c r="G27" s="95"/>
      <c r="H27" s="95"/>
      <c r="I27" s="90"/>
      <c r="J27" s="89"/>
      <c r="K27" s="154"/>
      <c r="L27" s="154"/>
      <c r="M27" s="155"/>
      <c r="N27" s="155"/>
      <c r="O27" s="89"/>
      <c r="P27" s="89"/>
    </row>
    <row r="28" spans="1:16" x14ac:dyDescent="0.2">
      <c r="A28" s="89"/>
      <c r="B28" s="90"/>
      <c r="C28" s="112"/>
      <c r="D28" s="112"/>
      <c r="E28" s="112"/>
      <c r="F28" s="89"/>
      <c r="G28" s="95"/>
      <c r="H28" s="95"/>
      <c r="I28" s="90"/>
      <c r="J28" s="89"/>
      <c r="K28" s="154"/>
      <c r="L28" s="154"/>
      <c r="M28" s="155"/>
      <c r="N28" s="155"/>
      <c r="O28" s="89"/>
      <c r="P28" s="89"/>
    </row>
    <row r="29" spans="1:16" ht="15.75" x14ac:dyDescent="0.2">
      <c r="A29" s="190" t="s">
        <v>1029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54"/>
      <c r="L29" s="154"/>
      <c r="M29" s="155"/>
      <c r="N29" s="155"/>
      <c r="O29" s="89"/>
      <c r="P29" s="89"/>
    </row>
    <row r="30" spans="1:16" ht="36" x14ac:dyDescent="0.2">
      <c r="A30" s="96" t="s">
        <v>83</v>
      </c>
      <c r="B30" s="97" t="s">
        <v>102</v>
      </c>
      <c r="C30" s="113" t="s">
        <v>101</v>
      </c>
      <c r="D30" s="117" t="s">
        <v>4</v>
      </c>
      <c r="E30" s="113" t="s">
        <v>3</v>
      </c>
      <c r="F30" s="98" t="s">
        <v>2</v>
      </c>
      <c r="G30" s="99" t="s">
        <v>103</v>
      </c>
      <c r="H30" s="99" t="s">
        <v>104</v>
      </c>
      <c r="I30" s="97" t="s">
        <v>0</v>
      </c>
      <c r="J30" s="96" t="s">
        <v>1</v>
      </c>
      <c r="K30" s="156" t="s">
        <v>97</v>
      </c>
      <c r="L30" s="156" t="s">
        <v>1032</v>
      </c>
      <c r="M30" s="157" t="s">
        <v>1021</v>
      </c>
      <c r="N30" s="157" t="s">
        <v>1022</v>
      </c>
      <c r="O30" s="89"/>
      <c r="P30" s="89"/>
    </row>
    <row r="31" spans="1:16" x14ac:dyDescent="0.2">
      <c r="A31" s="100"/>
      <c r="B31" s="101"/>
      <c r="C31" s="114"/>
      <c r="D31" s="114"/>
      <c r="E31" s="114"/>
      <c r="F31" s="106"/>
      <c r="G31" s="102"/>
      <c r="H31" s="102"/>
      <c r="I31" s="101"/>
      <c r="J31" s="102"/>
      <c r="K31" s="158"/>
      <c r="L31" s="158"/>
      <c r="M31" s="159" t="str">
        <f>IF(AND(B31&gt;=DATE(2023,10,17),B31&lt;=DATE(2024,10,17)),"ok","Fuera de Plazo")</f>
        <v>Fuera de Plazo</v>
      </c>
      <c r="N31" s="159" t="str">
        <f>IF(AND(I31&gt;=DATE(2023,10,17),I31&lt;=DATE(2024,10,17)),"ok","Fuera de Plazo")</f>
        <v>Fuera de Plazo</v>
      </c>
      <c r="O31" s="89"/>
      <c r="P31" s="89"/>
    </row>
    <row r="32" spans="1:16" x14ac:dyDescent="0.2">
      <c r="A32" s="100"/>
      <c r="B32" s="101"/>
      <c r="C32" s="114"/>
      <c r="D32" s="114"/>
      <c r="E32" s="114"/>
      <c r="F32" s="106"/>
      <c r="G32" s="102"/>
      <c r="H32" s="102"/>
      <c r="I32" s="101"/>
      <c r="J32" s="102"/>
      <c r="K32" s="158"/>
      <c r="L32" s="158"/>
      <c r="M32" s="159" t="str">
        <f t="shared" ref="M32:M36" si="4">IF(AND(B32&gt;=DATE(2023,10,17),B32&lt;=DATE(2024,10,17)),"ok","Fuera de Plazo")</f>
        <v>Fuera de Plazo</v>
      </c>
      <c r="N32" s="159" t="str">
        <f t="shared" ref="N32:N36" si="5">IF(AND(I32&gt;=DATE(2023,10,17),I32&lt;=DATE(2024,10,17)),"ok","Fuera de Plazo")</f>
        <v>Fuera de Plazo</v>
      </c>
      <c r="O32" s="89"/>
      <c r="P32" s="89"/>
    </row>
    <row r="33" spans="1:16" x14ac:dyDescent="0.2">
      <c r="A33" s="100"/>
      <c r="B33" s="101"/>
      <c r="C33" s="114"/>
      <c r="D33" s="114"/>
      <c r="E33" s="114"/>
      <c r="F33" s="106"/>
      <c r="G33" s="102"/>
      <c r="H33" s="102"/>
      <c r="I33" s="101"/>
      <c r="J33" s="102"/>
      <c r="K33" s="158"/>
      <c r="L33" s="158"/>
      <c r="M33" s="159" t="str">
        <f t="shared" si="4"/>
        <v>Fuera de Plazo</v>
      </c>
      <c r="N33" s="159" t="str">
        <f t="shared" si="5"/>
        <v>Fuera de Plazo</v>
      </c>
      <c r="O33" s="89"/>
      <c r="P33" s="89"/>
    </row>
    <row r="34" spans="1:16" x14ac:dyDescent="0.2">
      <c r="A34" s="100"/>
      <c r="B34" s="101"/>
      <c r="C34" s="114"/>
      <c r="D34" s="114"/>
      <c r="E34" s="114"/>
      <c r="F34" s="106"/>
      <c r="G34" s="102"/>
      <c r="H34" s="102"/>
      <c r="I34" s="101"/>
      <c r="J34" s="106"/>
      <c r="K34" s="158"/>
      <c r="L34" s="158"/>
      <c r="M34" s="159" t="str">
        <f t="shared" si="4"/>
        <v>Fuera de Plazo</v>
      </c>
      <c r="N34" s="159" t="str">
        <f t="shared" si="5"/>
        <v>Fuera de Plazo</v>
      </c>
      <c r="O34" s="89"/>
      <c r="P34" s="89"/>
    </row>
    <row r="35" spans="1:16" x14ac:dyDescent="0.2">
      <c r="A35" s="100"/>
      <c r="B35" s="101"/>
      <c r="C35" s="114"/>
      <c r="D35" s="114"/>
      <c r="E35" s="114"/>
      <c r="F35" s="106"/>
      <c r="G35" s="102"/>
      <c r="H35" s="102"/>
      <c r="I35" s="101"/>
      <c r="J35" s="106"/>
      <c r="K35" s="158"/>
      <c r="L35" s="158"/>
      <c r="M35" s="159" t="str">
        <f t="shared" si="4"/>
        <v>Fuera de Plazo</v>
      </c>
      <c r="N35" s="159" t="str">
        <f t="shared" si="5"/>
        <v>Fuera de Plazo</v>
      </c>
      <c r="O35" s="89"/>
      <c r="P35" s="89"/>
    </row>
    <row r="36" spans="1:16" x14ac:dyDescent="0.2">
      <c r="A36" s="100"/>
      <c r="B36" s="101"/>
      <c r="C36" s="114"/>
      <c r="D36" s="114"/>
      <c r="E36" s="114"/>
      <c r="F36" s="106"/>
      <c r="G36" s="102"/>
      <c r="H36" s="102"/>
      <c r="I36" s="101"/>
      <c r="J36" s="106"/>
      <c r="K36" s="158"/>
      <c r="L36" s="158"/>
      <c r="M36" s="159" t="str">
        <f t="shared" si="4"/>
        <v>Fuera de Plazo</v>
      </c>
      <c r="N36" s="159" t="str">
        <f t="shared" si="5"/>
        <v>Fuera de Plazo</v>
      </c>
      <c r="O36" s="89"/>
      <c r="P36" s="89"/>
    </row>
    <row r="37" spans="1:16" s="162" customFormat="1" ht="36" customHeight="1" x14ac:dyDescent="0.2">
      <c r="A37" s="197" t="s">
        <v>84</v>
      </c>
      <c r="B37" s="197"/>
      <c r="C37" s="197"/>
      <c r="D37" s="197"/>
      <c r="E37" s="197"/>
      <c r="F37" s="197"/>
      <c r="G37" s="160">
        <f>SUM(G31:G36)</f>
        <v>0</v>
      </c>
      <c r="H37" s="160">
        <f>SUM(H31:H36)</f>
        <v>0</v>
      </c>
      <c r="I37" s="163"/>
      <c r="J37" s="164"/>
      <c r="K37" s="160">
        <f>SUM(K31:K36)</f>
        <v>0</v>
      </c>
      <c r="L37" s="160">
        <f>SUM(L31:L36)</f>
        <v>0</v>
      </c>
      <c r="M37" s="155"/>
      <c r="N37" s="155"/>
      <c r="O37" s="155"/>
      <c r="P37" s="155"/>
    </row>
    <row r="38" spans="1:16" x14ac:dyDescent="0.2">
      <c r="A38" s="89"/>
      <c r="B38" s="90"/>
      <c r="C38" s="112"/>
      <c r="D38" s="112"/>
      <c r="E38" s="112"/>
      <c r="F38" s="89"/>
      <c r="G38" s="95"/>
      <c r="H38" s="95"/>
      <c r="I38" s="90"/>
      <c r="J38" s="89"/>
      <c r="K38" s="154"/>
      <c r="L38" s="154"/>
      <c r="M38" s="155"/>
      <c r="N38" s="155"/>
      <c r="O38" s="89"/>
      <c r="P38" s="89"/>
    </row>
    <row r="39" spans="1:16" ht="49.5" customHeight="1" x14ac:dyDescent="0.2">
      <c r="A39" s="190" t="s">
        <v>1074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54"/>
      <c r="L39" s="154"/>
      <c r="M39" s="155"/>
      <c r="N39" s="155"/>
      <c r="O39" s="89"/>
      <c r="P39" s="89"/>
    </row>
    <row r="40" spans="1:16" ht="13.5" thickBot="1" x14ac:dyDescent="0.25">
      <c r="A40" s="89"/>
      <c r="B40" s="90"/>
      <c r="C40" s="112"/>
      <c r="D40" s="112"/>
      <c r="E40" s="112"/>
      <c r="F40" s="89"/>
      <c r="G40" s="95"/>
      <c r="H40" s="95"/>
      <c r="I40" s="90"/>
      <c r="J40" s="89"/>
      <c r="K40" s="154"/>
      <c r="L40" s="154"/>
      <c r="M40" s="155"/>
      <c r="N40" s="155"/>
      <c r="O40" s="89"/>
      <c r="P40" s="89"/>
    </row>
    <row r="41" spans="1:16" s="182" customFormat="1" ht="28.5" customHeight="1" thickBot="1" x14ac:dyDescent="0.25">
      <c r="A41" s="168" t="s">
        <v>1073</v>
      </c>
      <c r="B41" s="180"/>
      <c r="C41" s="181"/>
      <c r="D41" s="181"/>
      <c r="E41" s="181"/>
      <c r="F41" s="181"/>
      <c r="G41" s="177">
        <f>+G15+G26+G37+PDC!G74</f>
        <v>0</v>
      </c>
      <c r="H41" s="177">
        <f>+H15+H26+H37+PDC!H74</f>
        <v>0</v>
      </c>
      <c r="I41" s="179"/>
      <c r="J41" s="179"/>
      <c r="K41" s="177">
        <f>+K15+K26+K37+PDC!K74</f>
        <v>0</v>
      </c>
      <c r="L41" s="177">
        <f>+L15+L26+L37+PDC!L74</f>
        <v>0</v>
      </c>
      <c r="M41" s="178"/>
      <c r="N41" s="178"/>
      <c r="O41" s="178"/>
      <c r="P41" s="178"/>
    </row>
    <row r="42" spans="1:16" x14ac:dyDescent="0.2">
      <c r="A42" s="89"/>
      <c r="B42" s="90"/>
      <c r="C42" s="112"/>
      <c r="D42" s="112"/>
      <c r="E42" s="112"/>
      <c r="F42" s="89"/>
      <c r="G42" s="95"/>
      <c r="H42" s="95"/>
      <c r="I42" s="90"/>
      <c r="J42" s="89"/>
      <c r="K42" s="154"/>
      <c r="L42" s="154"/>
      <c r="M42" s="155"/>
      <c r="N42" s="155"/>
      <c r="O42" s="89"/>
      <c r="P42" s="89"/>
    </row>
    <row r="43" spans="1:16" ht="27.75" customHeight="1" x14ac:dyDescent="0.2">
      <c r="A43" s="89"/>
      <c r="B43" s="90"/>
      <c r="C43" s="112"/>
      <c r="D43" s="186"/>
      <c r="E43" s="189" t="s">
        <v>1081</v>
      </c>
      <c r="F43" s="189"/>
      <c r="G43" s="95"/>
      <c r="H43" s="95"/>
      <c r="I43" s="90"/>
      <c r="J43" s="89"/>
      <c r="K43" s="154"/>
      <c r="L43" s="154"/>
      <c r="M43" s="155"/>
      <c r="N43" s="155"/>
      <c r="O43" s="89"/>
      <c r="P43" s="89"/>
    </row>
    <row r="44" spans="1:16" ht="23.25" customHeight="1" x14ac:dyDescent="0.2">
      <c r="A44" s="90"/>
      <c r="B44" s="90"/>
      <c r="C44" s="90"/>
      <c r="D44" s="187"/>
      <c r="E44" s="172" t="s">
        <v>94</v>
      </c>
      <c r="F44" s="172" t="s">
        <v>95</v>
      </c>
      <c r="G44" s="90"/>
      <c r="H44" s="90"/>
      <c r="I44" s="90"/>
      <c r="J44" s="90"/>
      <c r="K44" s="179"/>
      <c r="L44" s="179"/>
      <c r="M44" s="179"/>
      <c r="N44" s="179"/>
      <c r="O44" s="90"/>
      <c r="P44" s="90"/>
    </row>
    <row r="45" spans="1:16" ht="38.25" x14ac:dyDescent="0.2">
      <c r="A45" s="90"/>
      <c r="B45" s="90"/>
      <c r="C45" s="90"/>
      <c r="D45" s="183" t="s">
        <v>1005</v>
      </c>
      <c r="E45" s="174">
        <f>+G15</f>
        <v>0</v>
      </c>
      <c r="F45" s="174">
        <f>+H15</f>
        <v>0</v>
      </c>
      <c r="G45" s="90"/>
      <c r="H45" s="90"/>
      <c r="I45" s="90"/>
      <c r="J45" s="90"/>
      <c r="K45" s="179"/>
      <c r="L45" s="179"/>
      <c r="M45" s="179"/>
      <c r="N45" s="179"/>
      <c r="O45" s="90"/>
      <c r="P45" s="90"/>
    </row>
    <row r="46" spans="1:16" ht="25.5" x14ac:dyDescent="0.2">
      <c r="A46" s="90"/>
      <c r="B46" s="90"/>
      <c r="C46" s="90"/>
      <c r="D46" s="183" t="s">
        <v>1006</v>
      </c>
      <c r="E46" s="174">
        <f>+G26</f>
        <v>0</v>
      </c>
      <c r="F46" s="174">
        <f>+H26</f>
        <v>0</v>
      </c>
      <c r="G46" s="90"/>
      <c r="H46" s="90"/>
      <c r="I46" s="90"/>
      <c r="J46" s="90"/>
      <c r="K46" s="179"/>
      <c r="L46" s="179"/>
      <c r="M46" s="179"/>
      <c r="N46" s="179"/>
      <c r="O46" s="90"/>
      <c r="P46" s="90"/>
    </row>
    <row r="47" spans="1:16" ht="38.25" x14ac:dyDescent="0.2">
      <c r="A47" s="90"/>
      <c r="B47" s="90"/>
      <c r="C47" s="90"/>
      <c r="D47" s="183" t="s">
        <v>1030</v>
      </c>
      <c r="E47" s="174">
        <f>+G37</f>
        <v>0</v>
      </c>
      <c r="F47" s="174">
        <f>+H37</f>
        <v>0</v>
      </c>
      <c r="G47" s="90"/>
      <c r="H47" s="90"/>
      <c r="I47" s="90"/>
      <c r="J47" s="90"/>
      <c r="K47" s="179"/>
      <c r="L47" s="179"/>
      <c r="M47" s="179"/>
      <c r="N47" s="179"/>
      <c r="O47" s="90"/>
      <c r="P47" s="90"/>
    </row>
    <row r="48" spans="1:16" ht="25.5" x14ac:dyDescent="0.2">
      <c r="A48" s="90"/>
      <c r="B48" s="90"/>
      <c r="C48" s="90"/>
      <c r="D48" s="183" t="s">
        <v>1004</v>
      </c>
      <c r="E48" s="184">
        <f>+PDC!G74</f>
        <v>0</v>
      </c>
      <c r="F48" s="184">
        <f>+PDC!H74</f>
        <v>0</v>
      </c>
      <c r="G48" s="90"/>
      <c r="H48" s="90"/>
      <c r="I48" s="90"/>
      <c r="J48" s="90"/>
      <c r="K48" s="179"/>
      <c r="L48" s="179"/>
      <c r="M48" s="179"/>
      <c r="N48" s="179"/>
      <c r="O48" s="90"/>
      <c r="P48" s="90"/>
    </row>
    <row r="49" spans="1:16" x14ac:dyDescent="0.2">
      <c r="A49" s="90"/>
      <c r="B49" s="90"/>
      <c r="C49" s="90"/>
      <c r="D49" s="175" t="s">
        <v>1003</v>
      </c>
      <c r="E49" s="185">
        <f>SUM(E45:E48)</f>
        <v>0</v>
      </c>
      <c r="F49" s="185">
        <f>SUM(F45:F48)</f>
        <v>0</v>
      </c>
      <c r="G49" s="90"/>
      <c r="H49" s="90"/>
      <c r="I49" s="90"/>
      <c r="J49" s="90"/>
      <c r="K49" s="179"/>
      <c r="L49" s="179"/>
      <c r="M49" s="179"/>
      <c r="N49" s="179"/>
      <c r="O49" s="90"/>
      <c r="P49" s="90"/>
    </row>
    <row r="50" spans="1:16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179"/>
      <c r="L50" s="179"/>
      <c r="M50" s="179"/>
      <c r="N50" s="179"/>
      <c r="O50" s="90"/>
      <c r="P50" s="90"/>
    </row>
    <row r="51" spans="1:16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179"/>
      <c r="L51" s="179"/>
      <c r="M51" s="179"/>
      <c r="N51" s="179"/>
      <c r="O51" s="90"/>
      <c r="P51" s="90"/>
    </row>
    <row r="52" spans="1:16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179"/>
      <c r="L52" s="179"/>
      <c r="M52" s="179"/>
      <c r="N52" s="179"/>
      <c r="O52" s="90"/>
      <c r="P52" s="90"/>
    </row>
    <row r="53" spans="1:16" x14ac:dyDescent="0.2">
      <c r="D53" s="91"/>
      <c r="E53" s="91"/>
    </row>
    <row r="54" spans="1:16" x14ac:dyDescent="0.2">
      <c r="D54" s="91"/>
      <c r="E54" s="91"/>
    </row>
    <row r="55" spans="1:16" x14ac:dyDescent="0.2">
      <c r="D55" s="91"/>
      <c r="E55" s="91"/>
    </row>
    <row r="56" spans="1:16" x14ac:dyDescent="0.2">
      <c r="D56" s="91"/>
      <c r="E56" s="91"/>
    </row>
  </sheetData>
  <sheetProtection algorithmName="SHA-512" hashValue="SGJawNHoR0fMTdY5zIch+Z+kgJnyx9qwIQ+qx6R1+6pCiN4KLUrvp/KiaBsaj61MVV7hAvf4RgCKLP94YnG88A==" saltValue="GmDGpMiNOiAj5TVnxPinvw==" spinCount="100000" sheet="1" objects="1" scenarios="1"/>
  <mergeCells count="13">
    <mergeCell ref="E43:F43"/>
    <mergeCell ref="A39:J39"/>
    <mergeCell ref="E1:J1"/>
    <mergeCell ref="F2:J2"/>
    <mergeCell ref="F3:J3"/>
    <mergeCell ref="F4:J4"/>
    <mergeCell ref="A18:J18"/>
    <mergeCell ref="A26:F26"/>
    <mergeCell ref="A6:J7"/>
    <mergeCell ref="A15:F15"/>
    <mergeCell ref="A9:J9"/>
    <mergeCell ref="A29:J29"/>
    <mergeCell ref="A37:F37"/>
  </mergeCells>
  <conditionalFormatting sqref="M11:M14">
    <cfRule type="cellIs" dxfId="15" priority="6" stopIfTrue="1" operator="equal">
      <formula>"Fuera de Plazo"</formula>
    </cfRule>
  </conditionalFormatting>
  <conditionalFormatting sqref="N11:N14">
    <cfRule type="cellIs" dxfId="14" priority="5" stopIfTrue="1" operator="equal">
      <formula>"Fuera de Plazo"</formula>
    </cfRule>
  </conditionalFormatting>
  <conditionalFormatting sqref="M20:M25">
    <cfRule type="cellIs" dxfId="13" priority="4" stopIfTrue="1" operator="equal">
      <formula>"Fuera de Plazo"</formula>
    </cfRule>
  </conditionalFormatting>
  <conditionalFormatting sqref="N20:N25">
    <cfRule type="cellIs" dxfId="12" priority="3" stopIfTrue="1" operator="equal">
      <formula>"Fuera de Plazo"</formula>
    </cfRule>
  </conditionalFormatting>
  <conditionalFormatting sqref="M31:M36">
    <cfRule type="cellIs" dxfId="11" priority="2" stopIfTrue="1" operator="equal">
      <formula>"Fuera de Plazo"</formula>
    </cfRule>
  </conditionalFormatting>
  <conditionalFormatting sqref="N31:N36">
    <cfRule type="cellIs" dxfId="10" priority="1" stopIfTrue="1" operator="equal">
      <formula>"Fuera de Plazo"</formula>
    </cfRule>
  </conditionalFormatting>
  <dataValidations count="1">
    <dataValidation type="list" allowBlank="1" showInputMessage="1" showErrorMessage="1" sqref="A11:A14 A20:A25 A31:A36">
      <formula1>Realizada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86"/>
  <sheetViews>
    <sheetView topLeftCell="A67" workbookViewId="0">
      <selection activeCell="F83" sqref="F83"/>
    </sheetView>
  </sheetViews>
  <sheetFormatPr baseColWidth="10" defaultRowHeight="12.75" x14ac:dyDescent="0.2"/>
  <cols>
    <col min="1" max="1" width="16" style="91" customWidth="1"/>
    <col min="2" max="2" width="16.85546875" style="107" customWidth="1"/>
    <col min="3" max="3" width="18.85546875" style="91" customWidth="1"/>
    <col min="4" max="5" width="27.5703125" style="91" customWidth="1"/>
    <col min="6" max="6" width="35" style="91" customWidth="1"/>
    <col min="7" max="7" width="18.28515625" style="108" customWidth="1"/>
    <col min="8" max="8" width="14.85546875" style="108" customWidth="1"/>
    <col min="9" max="9" width="14.28515625" style="107" customWidth="1"/>
    <col min="10" max="10" width="25.42578125" style="91" customWidth="1"/>
    <col min="11" max="12" width="15.85546875" style="161" hidden="1" customWidth="1"/>
    <col min="13" max="14" width="12.42578125" style="162" hidden="1" customWidth="1"/>
    <col min="15" max="16" width="6.85546875" style="91" customWidth="1"/>
    <col min="17" max="16384" width="11.42578125" style="91"/>
  </cols>
  <sheetData>
    <row r="1" spans="1:16" ht="30.75" customHeight="1" thickBot="1" x14ac:dyDescent="0.25">
      <c r="A1" s="89"/>
      <c r="B1" s="90"/>
      <c r="C1" s="89"/>
      <c r="D1" s="89"/>
      <c r="E1" s="191" t="s">
        <v>1023</v>
      </c>
      <c r="F1" s="192"/>
      <c r="G1" s="192"/>
      <c r="H1" s="192"/>
      <c r="I1" s="192"/>
      <c r="J1" s="193"/>
      <c r="K1" s="154"/>
      <c r="L1" s="154"/>
      <c r="M1" s="155"/>
      <c r="N1" s="155"/>
      <c r="O1" s="89"/>
      <c r="P1" s="89"/>
    </row>
    <row r="2" spans="1:16" ht="16.5" thickBot="1" x14ac:dyDescent="0.3">
      <c r="A2" s="89"/>
      <c r="B2" s="90"/>
      <c r="C2" s="89"/>
      <c r="D2" s="89"/>
      <c r="E2" s="92" t="s">
        <v>86</v>
      </c>
      <c r="F2" s="194"/>
      <c r="G2" s="195"/>
      <c r="H2" s="195"/>
      <c r="I2" s="195"/>
      <c r="J2" s="196"/>
      <c r="K2" s="154"/>
      <c r="L2" s="154"/>
      <c r="M2" s="155"/>
      <c r="N2" s="155"/>
      <c r="O2" s="89"/>
      <c r="P2" s="89"/>
    </row>
    <row r="3" spans="1:16" ht="16.5" thickBot="1" x14ac:dyDescent="0.3">
      <c r="A3" s="89"/>
      <c r="B3" s="90"/>
      <c r="C3" s="89"/>
      <c r="D3" s="89"/>
      <c r="E3" s="93" t="s">
        <v>87</v>
      </c>
      <c r="F3" s="194"/>
      <c r="G3" s="195"/>
      <c r="H3" s="195"/>
      <c r="I3" s="195"/>
      <c r="J3" s="196"/>
      <c r="K3" s="154"/>
      <c r="L3" s="154"/>
      <c r="M3" s="155"/>
      <c r="N3" s="155"/>
      <c r="O3" s="89"/>
      <c r="P3" s="89"/>
    </row>
    <row r="4" spans="1:16" ht="32.25" thickBot="1" x14ac:dyDescent="0.3">
      <c r="A4" s="89"/>
      <c r="B4" s="90"/>
      <c r="C4" s="89"/>
      <c r="D4" s="89"/>
      <c r="E4" s="94" t="s">
        <v>1000</v>
      </c>
      <c r="F4" s="194"/>
      <c r="G4" s="195"/>
      <c r="H4" s="195"/>
      <c r="I4" s="195"/>
      <c r="J4" s="196"/>
      <c r="K4" s="154"/>
      <c r="L4" s="154"/>
      <c r="M4" s="155"/>
      <c r="N4" s="155"/>
      <c r="O4" s="89"/>
      <c r="P4" s="89"/>
    </row>
    <row r="5" spans="1:16" ht="12.75" customHeight="1" x14ac:dyDescent="0.2">
      <c r="A5" s="89"/>
      <c r="B5" s="90"/>
      <c r="C5" s="89"/>
      <c r="D5" s="89"/>
      <c r="E5" s="89"/>
      <c r="F5" s="89"/>
      <c r="G5" s="95"/>
      <c r="H5" s="95"/>
      <c r="I5" s="90"/>
      <c r="J5" s="89"/>
      <c r="K5" s="154"/>
      <c r="L5" s="154"/>
      <c r="M5" s="155"/>
      <c r="N5" s="155"/>
      <c r="O5" s="89"/>
      <c r="P5" s="89"/>
    </row>
    <row r="6" spans="1:16" ht="12.75" customHeight="1" x14ac:dyDescent="0.2">
      <c r="A6" s="89"/>
      <c r="B6" s="90"/>
      <c r="C6" s="89"/>
      <c r="D6" s="89"/>
      <c r="E6" s="89"/>
      <c r="F6" s="89"/>
      <c r="G6" s="95"/>
      <c r="H6" s="95"/>
      <c r="I6" s="90"/>
      <c r="J6" s="89"/>
      <c r="K6" s="154"/>
      <c r="L6" s="154"/>
      <c r="M6" s="155"/>
      <c r="N6" s="155"/>
      <c r="O6" s="89"/>
      <c r="P6" s="89"/>
    </row>
    <row r="7" spans="1:16" ht="12.75" customHeight="1" x14ac:dyDescent="0.2">
      <c r="A7" s="89"/>
      <c r="B7" s="90"/>
      <c r="C7" s="89"/>
      <c r="D7" s="89"/>
      <c r="E7" s="89"/>
      <c r="F7" s="89"/>
      <c r="G7" s="95"/>
      <c r="H7" s="95"/>
      <c r="I7" s="90"/>
      <c r="J7" s="89"/>
      <c r="K7" s="154"/>
      <c r="L7" s="154"/>
      <c r="M7" s="155"/>
      <c r="N7" s="155"/>
      <c r="O7" s="89"/>
      <c r="P7" s="89"/>
    </row>
    <row r="8" spans="1:16" ht="12.75" customHeight="1" x14ac:dyDescent="0.2">
      <c r="A8" s="89"/>
      <c r="B8" s="90"/>
      <c r="C8" s="89"/>
      <c r="D8" s="89"/>
      <c r="E8" s="89"/>
      <c r="F8" s="89"/>
      <c r="G8" s="95"/>
      <c r="H8" s="95"/>
      <c r="I8" s="90"/>
      <c r="J8" s="89"/>
      <c r="K8" s="154"/>
      <c r="L8" s="154"/>
      <c r="M8" s="155"/>
      <c r="N8" s="155"/>
      <c r="O8" s="89"/>
      <c r="P8" s="89"/>
    </row>
    <row r="9" spans="1:16" ht="51.75" customHeight="1" x14ac:dyDescent="0.2">
      <c r="A9" s="198" t="s">
        <v>1020</v>
      </c>
      <c r="B9" s="198"/>
      <c r="C9" s="198"/>
      <c r="D9" s="198"/>
      <c r="E9" s="198"/>
      <c r="F9" s="198"/>
      <c r="G9" s="198"/>
      <c r="H9" s="198"/>
      <c r="I9" s="198"/>
      <c r="J9" s="198"/>
      <c r="K9" s="154"/>
      <c r="L9" s="154"/>
      <c r="M9" s="155"/>
      <c r="N9" s="155"/>
      <c r="O9" s="89"/>
      <c r="P9" s="89"/>
    </row>
    <row r="10" spans="1:16" x14ac:dyDescent="0.2">
      <c r="A10" s="89"/>
      <c r="B10" s="90"/>
      <c r="C10" s="89"/>
      <c r="D10" s="89"/>
      <c r="E10" s="89"/>
      <c r="F10" s="89"/>
      <c r="G10" s="95"/>
      <c r="H10" s="95"/>
      <c r="I10" s="90"/>
      <c r="J10" s="89"/>
      <c r="K10" s="154"/>
      <c r="L10" s="154"/>
      <c r="M10" s="155"/>
      <c r="N10" s="155"/>
      <c r="O10" s="89"/>
      <c r="P10" s="89"/>
    </row>
    <row r="11" spans="1:16" ht="30.75" customHeight="1" x14ac:dyDescent="0.2">
      <c r="A11" s="201" t="s">
        <v>1007</v>
      </c>
      <c r="B11" s="201"/>
      <c r="C11" s="201"/>
      <c r="D11" s="201"/>
      <c r="E11" s="201"/>
      <c r="F11" s="201"/>
      <c r="G11" s="201"/>
      <c r="H11" s="201"/>
      <c r="I11" s="201"/>
      <c r="J11" s="201"/>
      <c r="K11" s="154"/>
      <c r="L11" s="154"/>
      <c r="M11" s="155"/>
      <c r="N11" s="155"/>
      <c r="O11" s="89"/>
      <c r="P11" s="89"/>
    </row>
    <row r="12" spans="1:16" ht="36" x14ac:dyDescent="0.2">
      <c r="A12" s="96" t="s">
        <v>81</v>
      </c>
      <c r="B12" s="97" t="s">
        <v>102</v>
      </c>
      <c r="C12" s="96" t="s">
        <v>101</v>
      </c>
      <c r="D12" s="98" t="s">
        <v>4</v>
      </c>
      <c r="E12" s="96" t="s">
        <v>3</v>
      </c>
      <c r="F12" s="98" t="s">
        <v>2</v>
      </c>
      <c r="G12" s="99" t="s">
        <v>103</v>
      </c>
      <c r="H12" s="99" t="s">
        <v>104</v>
      </c>
      <c r="I12" s="97" t="s">
        <v>0</v>
      </c>
      <c r="J12" s="96" t="s">
        <v>1</v>
      </c>
      <c r="K12" s="156" t="s">
        <v>97</v>
      </c>
      <c r="L12" s="156" t="s">
        <v>1032</v>
      </c>
      <c r="M12" s="157" t="s">
        <v>1021</v>
      </c>
      <c r="N12" s="157" t="s">
        <v>1022</v>
      </c>
      <c r="O12" s="89"/>
      <c r="P12" s="89"/>
    </row>
    <row r="13" spans="1:16" x14ac:dyDescent="0.2">
      <c r="A13" s="100"/>
      <c r="B13" s="101"/>
      <c r="C13" s="102"/>
      <c r="D13" s="102"/>
      <c r="E13" s="102"/>
      <c r="F13" s="102"/>
      <c r="G13" s="102"/>
      <c r="H13" s="102"/>
      <c r="I13" s="101"/>
      <c r="J13" s="102"/>
      <c r="K13" s="158"/>
      <c r="L13" s="158"/>
      <c r="M13" s="159" t="str">
        <f>IF(AND(B13&gt;=DATE(2023,10,17),B13&lt;=DATE(2024,10,17)),"ok","Fuera de Plazo")</f>
        <v>Fuera de Plazo</v>
      </c>
      <c r="N13" s="159" t="str">
        <f>IF(AND(I13&gt;=DATE(2023,10,17),I13&lt;=DATE(2024,10,17)),"ok","Fuera de Plazo")</f>
        <v>Fuera de Plazo</v>
      </c>
      <c r="O13" s="89"/>
      <c r="P13" s="89"/>
    </row>
    <row r="14" spans="1:16" x14ac:dyDescent="0.2">
      <c r="A14" s="100"/>
      <c r="B14" s="101"/>
      <c r="C14" s="102"/>
      <c r="D14" s="102"/>
      <c r="E14" s="102"/>
      <c r="F14" s="102"/>
      <c r="G14" s="102"/>
      <c r="H14" s="102"/>
      <c r="I14" s="101"/>
      <c r="J14" s="102"/>
      <c r="K14" s="158"/>
      <c r="L14" s="158"/>
      <c r="M14" s="159" t="str">
        <f t="shared" ref="M14:M22" si="0">IF(AND(B14&gt;=DATE(2023,10,17),B14&lt;=DATE(2024,10,17)),"ok","Fuera de Plazo")</f>
        <v>Fuera de Plazo</v>
      </c>
      <c r="N14" s="159" t="str">
        <f t="shared" ref="N14:N22" si="1">IF(AND(I14&gt;=DATE(2023,10,17),I14&lt;=DATE(2024,10,17)),"ok","Fuera de Plazo")</f>
        <v>Fuera de Plazo</v>
      </c>
      <c r="O14" s="89"/>
      <c r="P14" s="89"/>
    </row>
    <row r="15" spans="1:16" x14ac:dyDescent="0.2">
      <c r="A15" s="100"/>
      <c r="B15" s="101"/>
      <c r="C15" s="102"/>
      <c r="D15" s="102"/>
      <c r="E15" s="102"/>
      <c r="F15" s="102"/>
      <c r="G15" s="102"/>
      <c r="H15" s="102"/>
      <c r="I15" s="101"/>
      <c r="J15" s="102"/>
      <c r="K15" s="158"/>
      <c r="L15" s="158"/>
      <c r="M15" s="159" t="str">
        <f t="shared" si="0"/>
        <v>Fuera de Plazo</v>
      </c>
      <c r="N15" s="159" t="str">
        <f t="shared" si="1"/>
        <v>Fuera de Plazo</v>
      </c>
      <c r="O15" s="89"/>
      <c r="P15" s="89"/>
    </row>
    <row r="16" spans="1:16" x14ac:dyDescent="0.2">
      <c r="A16" s="100"/>
      <c r="B16" s="101"/>
      <c r="C16" s="102"/>
      <c r="D16" s="102"/>
      <c r="E16" s="102"/>
      <c r="F16" s="102"/>
      <c r="G16" s="102"/>
      <c r="H16" s="102"/>
      <c r="I16" s="101"/>
      <c r="J16" s="102"/>
      <c r="K16" s="158"/>
      <c r="L16" s="158"/>
      <c r="M16" s="159" t="str">
        <f t="shared" si="0"/>
        <v>Fuera de Plazo</v>
      </c>
      <c r="N16" s="159" t="str">
        <f t="shared" si="1"/>
        <v>Fuera de Plazo</v>
      </c>
      <c r="O16" s="89"/>
      <c r="P16" s="89"/>
    </row>
    <row r="17" spans="1:16" ht="12.75" customHeight="1" x14ac:dyDescent="0.2">
      <c r="A17" s="100"/>
      <c r="B17" s="101"/>
      <c r="C17" s="102"/>
      <c r="D17" s="102"/>
      <c r="E17" s="102"/>
      <c r="F17" s="102"/>
      <c r="G17" s="102"/>
      <c r="H17" s="102"/>
      <c r="I17" s="101"/>
      <c r="J17" s="102"/>
      <c r="K17" s="158"/>
      <c r="L17" s="158"/>
      <c r="M17" s="159" t="str">
        <f t="shared" si="0"/>
        <v>Fuera de Plazo</v>
      </c>
      <c r="N17" s="159" t="str">
        <f t="shared" si="1"/>
        <v>Fuera de Plazo</v>
      </c>
      <c r="O17" s="89"/>
      <c r="P17" s="89"/>
    </row>
    <row r="18" spans="1:16" x14ac:dyDescent="0.2">
      <c r="A18" s="100"/>
      <c r="B18" s="101"/>
      <c r="C18" s="102"/>
      <c r="D18" s="102"/>
      <c r="E18" s="102"/>
      <c r="F18" s="102"/>
      <c r="G18" s="102"/>
      <c r="H18" s="102"/>
      <c r="I18" s="101"/>
      <c r="J18" s="102"/>
      <c r="K18" s="158"/>
      <c r="L18" s="158"/>
      <c r="M18" s="159" t="str">
        <f t="shared" si="0"/>
        <v>Fuera de Plazo</v>
      </c>
      <c r="N18" s="159" t="str">
        <f t="shared" si="1"/>
        <v>Fuera de Plazo</v>
      </c>
      <c r="O18" s="89"/>
      <c r="P18" s="89"/>
    </row>
    <row r="19" spans="1:16" x14ac:dyDescent="0.2">
      <c r="A19" s="100"/>
      <c r="B19" s="101"/>
      <c r="C19" s="102"/>
      <c r="D19" s="102"/>
      <c r="E19" s="102"/>
      <c r="F19" s="102"/>
      <c r="G19" s="102"/>
      <c r="H19" s="102"/>
      <c r="I19" s="101"/>
      <c r="J19" s="102"/>
      <c r="K19" s="158"/>
      <c r="L19" s="158"/>
      <c r="M19" s="159" t="str">
        <f t="shared" si="0"/>
        <v>Fuera de Plazo</v>
      </c>
      <c r="N19" s="159" t="str">
        <f t="shared" si="1"/>
        <v>Fuera de Plazo</v>
      </c>
      <c r="O19" s="89"/>
      <c r="P19" s="89"/>
    </row>
    <row r="20" spans="1:16" x14ac:dyDescent="0.2">
      <c r="A20" s="100"/>
      <c r="B20" s="101"/>
      <c r="C20" s="102"/>
      <c r="D20" s="102"/>
      <c r="E20" s="102"/>
      <c r="F20" s="102"/>
      <c r="G20" s="102"/>
      <c r="H20" s="102"/>
      <c r="I20" s="101"/>
      <c r="J20" s="102"/>
      <c r="K20" s="158"/>
      <c r="L20" s="158"/>
      <c r="M20" s="159" t="str">
        <f t="shared" si="0"/>
        <v>Fuera de Plazo</v>
      </c>
      <c r="N20" s="159" t="str">
        <f t="shared" si="1"/>
        <v>Fuera de Plazo</v>
      </c>
      <c r="O20" s="89"/>
      <c r="P20" s="89"/>
    </row>
    <row r="21" spans="1:16" x14ac:dyDescent="0.2">
      <c r="A21" s="100"/>
      <c r="B21" s="101"/>
      <c r="C21" s="102"/>
      <c r="D21" s="102"/>
      <c r="E21" s="102"/>
      <c r="F21" s="102"/>
      <c r="G21" s="102"/>
      <c r="H21" s="102"/>
      <c r="I21" s="101"/>
      <c r="J21" s="102"/>
      <c r="K21" s="158"/>
      <c r="L21" s="158"/>
      <c r="M21" s="159" t="str">
        <f t="shared" si="0"/>
        <v>Fuera de Plazo</v>
      </c>
      <c r="N21" s="159" t="str">
        <f t="shared" si="1"/>
        <v>Fuera de Plazo</v>
      </c>
      <c r="O21" s="89"/>
      <c r="P21" s="89"/>
    </row>
    <row r="22" spans="1:16" x14ac:dyDescent="0.2">
      <c r="A22" s="100"/>
      <c r="B22" s="101"/>
      <c r="C22" s="102"/>
      <c r="D22" s="102"/>
      <c r="E22" s="102"/>
      <c r="F22" s="102"/>
      <c r="G22" s="102"/>
      <c r="H22" s="102"/>
      <c r="I22" s="101"/>
      <c r="J22" s="102"/>
      <c r="K22" s="158"/>
      <c r="L22" s="158"/>
      <c r="M22" s="159" t="str">
        <f t="shared" si="0"/>
        <v>Fuera de Plazo</v>
      </c>
      <c r="N22" s="159" t="str">
        <f t="shared" si="1"/>
        <v>Fuera de Plazo</v>
      </c>
      <c r="O22" s="89"/>
      <c r="P22" s="89"/>
    </row>
    <row r="23" spans="1:16" s="147" customFormat="1" ht="33.75" customHeight="1" x14ac:dyDescent="0.2">
      <c r="A23" s="197" t="s">
        <v>5</v>
      </c>
      <c r="B23" s="197"/>
      <c r="C23" s="197"/>
      <c r="D23" s="197"/>
      <c r="E23" s="197"/>
      <c r="F23" s="197"/>
      <c r="G23" s="160">
        <f>SUM(G13:G22)</f>
        <v>0</v>
      </c>
      <c r="H23" s="160">
        <f>SUM(H13:H22)</f>
        <v>0</v>
      </c>
      <c r="I23" s="163"/>
      <c r="J23" s="164"/>
      <c r="K23" s="160">
        <f>SUM(K13:K22)</f>
        <v>0</v>
      </c>
      <c r="L23" s="160">
        <f>SUM(L13:L22)</f>
        <v>0</v>
      </c>
      <c r="M23" s="155"/>
      <c r="N23" s="155"/>
      <c r="O23" s="155"/>
      <c r="P23" s="155"/>
    </row>
    <row r="24" spans="1:16" x14ac:dyDescent="0.2">
      <c r="A24" s="103" t="s">
        <v>100</v>
      </c>
      <c r="B24" s="104"/>
      <c r="C24" s="105"/>
      <c r="D24" s="105"/>
      <c r="E24" s="105"/>
      <c r="F24" s="89"/>
      <c r="G24" s="95"/>
      <c r="H24" s="95"/>
      <c r="I24" s="90"/>
      <c r="J24" s="89"/>
      <c r="K24" s="154"/>
      <c r="L24" s="154"/>
      <c r="M24" s="155"/>
      <c r="N24" s="155"/>
      <c r="O24" s="89"/>
      <c r="P24" s="89"/>
    </row>
    <row r="25" spans="1:16" x14ac:dyDescent="0.2">
      <c r="A25" s="89"/>
      <c r="B25" s="90"/>
      <c r="C25" s="89"/>
      <c r="D25" s="89"/>
      <c r="E25" s="89"/>
      <c r="F25" s="89"/>
      <c r="G25" s="95"/>
      <c r="H25" s="95"/>
      <c r="I25" s="90"/>
      <c r="J25" s="89"/>
      <c r="K25" s="154"/>
      <c r="L25" s="154"/>
      <c r="M25" s="155"/>
      <c r="N25" s="155"/>
      <c r="O25" s="89"/>
      <c r="P25" s="89"/>
    </row>
    <row r="26" spans="1:16" x14ac:dyDescent="0.2">
      <c r="A26" s="89"/>
      <c r="B26" s="90"/>
      <c r="C26" s="89"/>
      <c r="D26" s="89"/>
      <c r="E26" s="89"/>
      <c r="F26" s="89"/>
      <c r="G26" s="95"/>
      <c r="H26" s="95"/>
      <c r="I26" s="90"/>
      <c r="J26" s="89"/>
      <c r="K26" s="154"/>
      <c r="L26" s="154"/>
      <c r="M26" s="155"/>
      <c r="N26" s="155"/>
      <c r="O26" s="89"/>
      <c r="P26" s="89"/>
    </row>
    <row r="27" spans="1:16" ht="40.5" customHeight="1" x14ac:dyDescent="0.2">
      <c r="A27" s="201" t="s">
        <v>1008</v>
      </c>
      <c r="B27" s="201"/>
      <c r="C27" s="201"/>
      <c r="D27" s="201"/>
      <c r="E27" s="201"/>
      <c r="F27" s="201"/>
      <c r="G27" s="201"/>
      <c r="H27" s="201"/>
      <c r="I27" s="201"/>
      <c r="J27" s="201"/>
      <c r="K27" s="154"/>
      <c r="L27" s="154"/>
      <c r="M27" s="155"/>
      <c r="N27" s="155"/>
      <c r="O27" s="89"/>
      <c r="P27" s="89"/>
    </row>
    <row r="28" spans="1:16" ht="36" x14ac:dyDescent="0.2">
      <c r="A28" s="96" t="s">
        <v>81</v>
      </c>
      <c r="B28" s="97" t="s">
        <v>102</v>
      </c>
      <c r="C28" s="96" t="s">
        <v>101</v>
      </c>
      <c r="D28" s="98" t="s">
        <v>4</v>
      </c>
      <c r="E28" s="96" t="s">
        <v>3</v>
      </c>
      <c r="F28" s="98" t="s">
        <v>2</v>
      </c>
      <c r="G28" s="99" t="s">
        <v>103</v>
      </c>
      <c r="H28" s="99" t="s">
        <v>104</v>
      </c>
      <c r="I28" s="97" t="s">
        <v>0</v>
      </c>
      <c r="J28" s="96" t="s">
        <v>1</v>
      </c>
      <c r="K28" s="156" t="s">
        <v>97</v>
      </c>
      <c r="L28" s="156" t="s">
        <v>1032</v>
      </c>
      <c r="M28" s="157" t="s">
        <v>1021</v>
      </c>
      <c r="N28" s="157" t="s">
        <v>1022</v>
      </c>
      <c r="O28" s="89"/>
      <c r="P28" s="89"/>
    </row>
    <row r="29" spans="1:16" x14ac:dyDescent="0.2">
      <c r="A29" s="100"/>
      <c r="B29" s="101"/>
      <c r="C29" s="106"/>
      <c r="D29" s="106"/>
      <c r="E29" s="106"/>
      <c r="F29" s="102"/>
      <c r="G29" s="102"/>
      <c r="H29" s="102"/>
      <c r="I29" s="101"/>
      <c r="J29" s="102"/>
      <c r="K29" s="158"/>
      <c r="L29" s="158"/>
      <c r="M29" s="159" t="str">
        <f>IF(AND(B29&gt;=DATE(2023,10,17),B29&lt;=DATE(2024,10,17)),"ok","Fuera de Plazo")</f>
        <v>Fuera de Plazo</v>
      </c>
      <c r="N29" s="159" t="str">
        <f>IF(AND(I29&gt;=DATE(2023,10,17),I29&lt;=DATE(2024,10,17)),"ok","Fuera de Plazo")</f>
        <v>Fuera de Plazo</v>
      </c>
      <c r="O29" s="89"/>
      <c r="P29" s="89"/>
    </row>
    <row r="30" spans="1:16" x14ac:dyDescent="0.2">
      <c r="A30" s="100"/>
      <c r="B30" s="101"/>
      <c r="C30" s="106"/>
      <c r="D30" s="106"/>
      <c r="E30" s="106"/>
      <c r="F30" s="102"/>
      <c r="G30" s="102"/>
      <c r="H30" s="102"/>
      <c r="I30" s="101"/>
      <c r="J30" s="102"/>
      <c r="K30" s="158"/>
      <c r="L30" s="158"/>
      <c r="M30" s="159" t="str">
        <f t="shared" ref="M30:M38" si="2">IF(AND(B30&gt;=DATE(2023,10,17),B30&lt;=DATE(2024,10,17)),"ok","Fuera de Plazo")</f>
        <v>Fuera de Plazo</v>
      </c>
      <c r="N30" s="159" t="str">
        <f t="shared" ref="N30:N38" si="3">IF(AND(I30&gt;=DATE(2023,10,17),I30&lt;=DATE(2024,10,17)),"ok","Fuera de Plazo")</f>
        <v>Fuera de Plazo</v>
      </c>
      <c r="O30" s="89"/>
      <c r="P30" s="89"/>
    </row>
    <row r="31" spans="1:16" x14ac:dyDescent="0.2">
      <c r="A31" s="100"/>
      <c r="B31" s="101"/>
      <c r="C31" s="106"/>
      <c r="D31" s="106"/>
      <c r="E31" s="106"/>
      <c r="F31" s="102"/>
      <c r="G31" s="102"/>
      <c r="H31" s="102"/>
      <c r="I31" s="101"/>
      <c r="J31" s="102"/>
      <c r="K31" s="158"/>
      <c r="L31" s="158"/>
      <c r="M31" s="159" t="str">
        <f t="shared" si="2"/>
        <v>Fuera de Plazo</v>
      </c>
      <c r="N31" s="159" t="str">
        <f t="shared" si="3"/>
        <v>Fuera de Plazo</v>
      </c>
      <c r="O31" s="89"/>
      <c r="P31" s="89"/>
    </row>
    <row r="32" spans="1:16" x14ac:dyDescent="0.2">
      <c r="A32" s="100"/>
      <c r="B32" s="101"/>
      <c r="C32" s="106"/>
      <c r="D32" s="106"/>
      <c r="E32" s="106"/>
      <c r="F32" s="102"/>
      <c r="G32" s="102"/>
      <c r="H32" s="102"/>
      <c r="I32" s="101"/>
      <c r="J32" s="102"/>
      <c r="K32" s="158"/>
      <c r="L32" s="158"/>
      <c r="M32" s="159" t="str">
        <f t="shared" si="2"/>
        <v>Fuera de Plazo</v>
      </c>
      <c r="N32" s="159" t="str">
        <f t="shared" si="3"/>
        <v>Fuera de Plazo</v>
      </c>
      <c r="O32" s="89"/>
      <c r="P32" s="89"/>
    </row>
    <row r="33" spans="1:16" x14ac:dyDescent="0.2">
      <c r="A33" s="100"/>
      <c r="B33" s="101"/>
      <c r="C33" s="106"/>
      <c r="D33" s="106"/>
      <c r="E33" s="106"/>
      <c r="F33" s="102"/>
      <c r="G33" s="102"/>
      <c r="H33" s="102"/>
      <c r="I33" s="101"/>
      <c r="J33" s="106"/>
      <c r="K33" s="158"/>
      <c r="L33" s="158"/>
      <c r="M33" s="159" t="str">
        <f t="shared" si="2"/>
        <v>Fuera de Plazo</v>
      </c>
      <c r="N33" s="159" t="str">
        <f t="shared" si="3"/>
        <v>Fuera de Plazo</v>
      </c>
      <c r="O33" s="89"/>
      <c r="P33" s="89"/>
    </row>
    <row r="34" spans="1:16" x14ac:dyDescent="0.2">
      <c r="A34" s="100"/>
      <c r="B34" s="101"/>
      <c r="C34" s="106"/>
      <c r="D34" s="106"/>
      <c r="E34" s="106"/>
      <c r="F34" s="102"/>
      <c r="G34" s="102"/>
      <c r="H34" s="102"/>
      <c r="I34" s="101"/>
      <c r="J34" s="106"/>
      <c r="K34" s="158"/>
      <c r="L34" s="158"/>
      <c r="M34" s="159" t="str">
        <f t="shared" si="2"/>
        <v>Fuera de Plazo</v>
      </c>
      <c r="N34" s="159" t="str">
        <f t="shared" si="3"/>
        <v>Fuera de Plazo</v>
      </c>
      <c r="O34" s="89"/>
      <c r="P34" s="89"/>
    </row>
    <row r="35" spans="1:16" x14ac:dyDescent="0.2">
      <c r="A35" s="100"/>
      <c r="B35" s="101"/>
      <c r="C35" s="106"/>
      <c r="D35" s="106"/>
      <c r="E35" s="106"/>
      <c r="F35" s="102"/>
      <c r="G35" s="102"/>
      <c r="H35" s="102"/>
      <c r="I35" s="101"/>
      <c r="J35" s="106"/>
      <c r="K35" s="158"/>
      <c r="L35" s="158"/>
      <c r="M35" s="159" t="str">
        <f t="shared" si="2"/>
        <v>Fuera de Plazo</v>
      </c>
      <c r="N35" s="159" t="str">
        <f t="shared" si="3"/>
        <v>Fuera de Plazo</v>
      </c>
      <c r="O35" s="89"/>
      <c r="P35" s="89"/>
    </row>
    <row r="36" spans="1:16" x14ac:dyDescent="0.2">
      <c r="A36" s="100"/>
      <c r="B36" s="101"/>
      <c r="C36" s="106"/>
      <c r="D36" s="106"/>
      <c r="E36" s="106"/>
      <c r="F36" s="102"/>
      <c r="G36" s="102"/>
      <c r="H36" s="102"/>
      <c r="I36" s="101"/>
      <c r="J36" s="106"/>
      <c r="K36" s="158"/>
      <c r="L36" s="158"/>
      <c r="M36" s="159" t="str">
        <f t="shared" si="2"/>
        <v>Fuera de Plazo</v>
      </c>
      <c r="N36" s="159" t="str">
        <f t="shared" si="3"/>
        <v>Fuera de Plazo</v>
      </c>
      <c r="O36" s="89"/>
      <c r="P36" s="89"/>
    </row>
    <row r="37" spans="1:16" x14ac:dyDescent="0.2">
      <c r="A37" s="100"/>
      <c r="B37" s="101"/>
      <c r="C37" s="106"/>
      <c r="D37" s="106"/>
      <c r="E37" s="106"/>
      <c r="F37" s="102"/>
      <c r="G37" s="102"/>
      <c r="H37" s="102"/>
      <c r="I37" s="101"/>
      <c r="J37" s="106"/>
      <c r="K37" s="158"/>
      <c r="L37" s="158"/>
      <c r="M37" s="159" t="str">
        <f t="shared" si="2"/>
        <v>Fuera de Plazo</v>
      </c>
      <c r="N37" s="159" t="str">
        <f t="shared" si="3"/>
        <v>Fuera de Plazo</v>
      </c>
      <c r="O37" s="89"/>
      <c r="P37" s="89"/>
    </row>
    <row r="38" spans="1:16" x14ac:dyDescent="0.2">
      <c r="A38" s="100"/>
      <c r="B38" s="101"/>
      <c r="C38" s="106"/>
      <c r="D38" s="106"/>
      <c r="E38" s="106"/>
      <c r="F38" s="102"/>
      <c r="G38" s="102"/>
      <c r="H38" s="102"/>
      <c r="I38" s="101"/>
      <c r="J38" s="106"/>
      <c r="K38" s="158"/>
      <c r="L38" s="158"/>
      <c r="M38" s="159" t="str">
        <f t="shared" si="2"/>
        <v>Fuera de Plazo</v>
      </c>
      <c r="N38" s="159" t="str">
        <f t="shared" si="3"/>
        <v>Fuera de Plazo</v>
      </c>
      <c r="O38" s="89"/>
      <c r="P38" s="89"/>
    </row>
    <row r="39" spans="1:16" s="147" customFormat="1" ht="33.75" customHeight="1" x14ac:dyDescent="0.2">
      <c r="A39" s="197" t="s">
        <v>6</v>
      </c>
      <c r="B39" s="197"/>
      <c r="C39" s="197"/>
      <c r="D39" s="197"/>
      <c r="E39" s="197"/>
      <c r="F39" s="197"/>
      <c r="G39" s="160">
        <f>SUM(G29:G38)</f>
        <v>0</v>
      </c>
      <c r="H39" s="160">
        <f>SUM(H29:H38)</f>
        <v>0</v>
      </c>
      <c r="I39" s="163"/>
      <c r="J39" s="164"/>
      <c r="K39" s="160">
        <f>SUM(K29:K38)</f>
        <v>0</v>
      </c>
      <c r="L39" s="160">
        <f>SUM(L29:L38)</f>
        <v>0</v>
      </c>
      <c r="M39" s="155"/>
      <c r="N39" s="155"/>
      <c r="O39" s="155"/>
      <c r="P39" s="155"/>
    </row>
    <row r="40" spans="1:16" x14ac:dyDescent="0.2">
      <c r="A40" s="103" t="s">
        <v>100</v>
      </c>
      <c r="B40" s="104"/>
      <c r="C40" s="105"/>
      <c r="D40" s="105"/>
      <c r="E40" s="105"/>
      <c r="F40" s="89"/>
      <c r="G40" s="95"/>
      <c r="H40" s="95"/>
      <c r="I40" s="90"/>
      <c r="J40" s="89"/>
      <c r="K40" s="154"/>
      <c r="L40" s="154"/>
      <c r="M40" s="155"/>
      <c r="N40" s="155"/>
      <c r="O40" s="89"/>
      <c r="P40" s="89"/>
    </row>
    <row r="41" spans="1:16" x14ac:dyDescent="0.2">
      <c r="A41" s="89"/>
      <c r="B41" s="90"/>
      <c r="C41" s="89"/>
      <c r="D41" s="89"/>
      <c r="E41" s="89"/>
      <c r="F41" s="89"/>
      <c r="G41" s="95"/>
      <c r="H41" s="95"/>
      <c r="I41" s="90"/>
      <c r="J41" s="89"/>
      <c r="K41" s="154"/>
      <c r="L41" s="154"/>
      <c r="M41" s="155"/>
      <c r="N41" s="155"/>
      <c r="O41" s="89"/>
      <c r="P41" s="89"/>
    </row>
    <row r="42" spans="1:16" x14ac:dyDescent="0.2">
      <c r="A42" s="89"/>
      <c r="B42" s="90"/>
      <c r="C42" s="89"/>
      <c r="D42" s="89"/>
      <c r="E42" s="89"/>
      <c r="F42" s="89"/>
      <c r="G42" s="95"/>
      <c r="H42" s="95"/>
      <c r="I42" s="90"/>
      <c r="J42" s="89"/>
      <c r="K42" s="154"/>
      <c r="L42" s="154"/>
      <c r="M42" s="155"/>
      <c r="N42" s="155"/>
      <c r="O42" s="89"/>
      <c r="P42" s="89"/>
    </row>
    <row r="43" spans="1:16" ht="35.25" customHeight="1" x14ac:dyDescent="0.2">
      <c r="A43" s="201" t="s">
        <v>1009</v>
      </c>
      <c r="B43" s="201"/>
      <c r="C43" s="201"/>
      <c r="D43" s="201"/>
      <c r="E43" s="201"/>
      <c r="F43" s="201"/>
      <c r="G43" s="201"/>
      <c r="H43" s="201"/>
      <c r="I43" s="201"/>
      <c r="J43" s="201"/>
      <c r="K43" s="154"/>
      <c r="L43" s="154"/>
      <c r="M43" s="155"/>
      <c r="N43" s="155"/>
      <c r="O43" s="89"/>
      <c r="P43" s="89"/>
    </row>
    <row r="44" spans="1:16" ht="36" x14ac:dyDescent="0.2">
      <c r="A44" s="96" t="s">
        <v>81</v>
      </c>
      <c r="B44" s="97" t="s">
        <v>102</v>
      </c>
      <c r="C44" s="96" t="s">
        <v>101</v>
      </c>
      <c r="D44" s="98" t="s">
        <v>4</v>
      </c>
      <c r="E44" s="96" t="s">
        <v>3</v>
      </c>
      <c r="F44" s="98" t="s">
        <v>2</v>
      </c>
      <c r="G44" s="99" t="s">
        <v>103</v>
      </c>
      <c r="H44" s="99" t="s">
        <v>104</v>
      </c>
      <c r="I44" s="97" t="s">
        <v>0</v>
      </c>
      <c r="J44" s="96" t="s">
        <v>1</v>
      </c>
      <c r="K44" s="156" t="s">
        <v>97</v>
      </c>
      <c r="L44" s="156" t="s">
        <v>1032</v>
      </c>
      <c r="M44" s="157" t="s">
        <v>1021</v>
      </c>
      <c r="N44" s="157" t="s">
        <v>1022</v>
      </c>
      <c r="O44" s="89"/>
      <c r="P44" s="89"/>
    </row>
    <row r="45" spans="1:16" x14ac:dyDescent="0.2">
      <c r="A45" s="100"/>
      <c r="B45" s="101"/>
      <c r="C45" s="106"/>
      <c r="D45" s="106"/>
      <c r="E45" s="106"/>
      <c r="F45" s="106"/>
      <c r="G45" s="102"/>
      <c r="H45" s="102"/>
      <c r="I45" s="101"/>
      <c r="J45" s="102"/>
      <c r="K45" s="158"/>
      <c r="L45" s="158"/>
      <c r="M45" s="159" t="str">
        <f>IF(AND(B45&gt;=DATE(2023,10,17),B45&lt;=DATE(2024,10,17)),"ok","Fuera de Plazo")</f>
        <v>Fuera de Plazo</v>
      </c>
      <c r="N45" s="159" t="str">
        <f>IF(AND(I45&gt;=DATE(2023,10,17),I45&lt;=DATE(2024,10,17)),"ok","Fuera de Plazo")</f>
        <v>Fuera de Plazo</v>
      </c>
      <c r="O45" s="89"/>
      <c r="P45" s="89"/>
    </row>
    <row r="46" spans="1:16" x14ac:dyDescent="0.2">
      <c r="A46" s="100"/>
      <c r="B46" s="101"/>
      <c r="C46" s="106"/>
      <c r="D46" s="106"/>
      <c r="E46" s="106"/>
      <c r="F46" s="106"/>
      <c r="G46" s="102"/>
      <c r="H46" s="102"/>
      <c r="I46" s="101"/>
      <c r="J46" s="102"/>
      <c r="K46" s="158"/>
      <c r="L46" s="158"/>
      <c r="M46" s="159" t="str">
        <f t="shared" ref="M46:M47" si="4">IF(AND(B46&gt;=DATE(2023,10,17),B46&lt;=DATE(2024,10,17)),"ok","Fuera de Plazo")</f>
        <v>Fuera de Plazo</v>
      </c>
      <c r="N46" s="159" t="str">
        <f t="shared" ref="N46:N47" si="5">IF(AND(I46&gt;=DATE(2023,10,17),I46&lt;=DATE(2024,10,17)),"ok","Fuera de Plazo")</f>
        <v>Fuera de Plazo</v>
      </c>
      <c r="O46" s="89"/>
      <c r="P46" s="89"/>
    </row>
    <row r="47" spans="1:16" x14ac:dyDescent="0.2">
      <c r="A47" s="100"/>
      <c r="B47" s="101"/>
      <c r="C47" s="106"/>
      <c r="D47" s="106"/>
      <c r="E47" s="106"/>
      <c r="F47" s="106"/>
      <c r="G47" s="102"/>
      <c r="H47" s="102"/>
      <c r="I47" s="101"/>
      <c r="J47" s="102"/>
      <c r="K47" s="158"/>
      <c r="L47" s="158"/>
      <c r="M47" s="159" t="str">
        <f t="shared" si="4"/>
        <v>Fuera de Plazo</v>
      </c>
      <c r="N47" s="159" t="str">
        <f t="shared" si="5"/>
        <v>Fuera de Plazo</v>
      </c>
      <c r="O47" s="89"/>
      <c r="P47" s="89"/>
    </row>
    <row r="48" spans="1:16" x14ac:dyDescent="0.2">
      <c r="A48" s="100"/>
      <c r="B48" s="101"/>
      <c r="C48" s="106"/>
      <c r="D48" s="106"/>
      <c r="E48" s="106"/>
      <c r="F48" s="106"/>
      <c r="G48" s="102"/>
      <c r="H48" s="102"/>
      <c r="I48" s="101"/>
      <c r="J48" s="102"/>
      <c r="K48" s="158"/>
      <c r="L48" s="158"/>
      <c r="M48" s="159" t="str">
        <f t="shared" ref="M48:M54" si="6">IF(AND(B48&gt;=DATE(2023,10,17),B48&lt;=DATE(2024,10,17)),"ok","Fuera de Plazo")</f>
        <v>Fuera de Plazo</v>
      </c>
      <c r="N48" s="159" t="str">
        <f t="shared" ref="N48:N54" si="7">IF(AND(I48&gt;=DATE(2023,10,17),I48&lt;=DATE(2024,10,17)),"ok","Fuera de Plazo")</f>
        <v>Fuera de Plazo</v>
      </c>
      <c r="O48" s="89"/>
      <c r="P48" s="89"/>
    </row>
    <row r="49" spans="1:16" x14ac:dyDescent="0.2">
      <c r="A49" s="100"/>
      <c r="B49" s="101"/>
      <c r="C49" s="106"/>
      <c r="D49" s="106"/>
      <c r="E49" s="106"/>
      <c r="F49" s="106"/>
      <c r="G49" s="102"/>
      <c r="H49" s="102"/>
      <c r="I49" s="101"/>
      <c r="J49" s="106"/>
      <c r="K49" s="158"/>
      <c r="L49" s="158"/>
      <c r="M49" s="159" t="str">
        <f t="shared" si="6"/>
        <v>Fuera de Plazo</v>
      </c>
      <c r="N49" s="159" t="str">
        <f t="shared" si="7"/>
        <v>Fuera de Plazo</v>
      </c>
      <c r="O49" s="89"/>
      <c r="P49" s="89"/>
    </row>
    <row r="50" spans="1:16" ht="12.75" customHeight="1" x14ac:dyDescent="0.2">
      <c r="A50" s="100"/>
      <c r="B50" s="101"/>
      <c r="C50" s="106"/>
      <c r="D50" s="106"/>
      <c r="E50" s="106"/>
      <c r="F50" s="106"/>
      <c r="G50" s="102"/>
      <c r="H50" s="102"/>
      <c r="I50" s="101"/>
      <c r="J50" s="106"/>
      <c r="K50" s="158"/>
      <c r="L50" s="158"/>
      <c r="M50" s="159" t="str">
        <f t="shared" si="6"/>
        <v>Fuera de Plazo</v>
      </c>
      <c r="N50" s="159" t="str">
        <f t="shared" si="7"/>
        <v>Fuera de Plazo</v>
      </c>
      <c r="O50" s="89"/>
      <c r="P50" s="89"/>
    </row>
    <row r="51" spans="1:16" x14ac:dyDescent="0.2">
      <c r="A51" s="100"/>
      <c r="B51" s="101"/>
      <c r="C51" s="106"/>
      <c r="D51" s="106"/>
      <c r="E51" s="106"/>
      <c r="F51" s="106"/>
      <c r="G51" s="102"/>
      <c r="H51" s="102"/>
      <c r="I51" s="101"/>
      <c r="J51" s="106"/>
      <c r="K51" s="158"/>
      <c r="L51" s="158"/>
      <c r="M51" s="159" t="str">
        <f t="shared" si="6"/>
        <v>Fuera de Plazo</v>
      </c>
      <c r="N51" s="159" t="str">
        <f t="shared" si="7"/>
        <v>Fuera de Plazo</v>
      </c>
      <c r="O51" s="89"/>
      <c r="P51" s="89"/>
    </row>
    <row r="52" spans="1:16" x14ac:dyDescent="0.2">
      <c r="A52" s="100"/>
      <c r="B52" s="101"/>
      <c r="C52" s="106"/>
      <c r="D52" s="106"/>
      <c r="E52" s="106"/>
      <c r="F52" s="106"/>
      <c r="G52" s="102"/>
      <c r="H52" s="102"/>
      <c r="I52" s="101"/>
      <c r="J52" s="106"/>
      <c r="K52" s="158"/>
      <c r="L52" s="158"/>
      <c r="M52" s="159" t="str">
        <f t="shared" si="6"/>
        <v>Fuera de Plazo</v>
      </c>
      <c r="N52" s="159" t="str">
        <f t="shared" si="7"/>
        <v>Fuera de Plazo</v>
      </c>
      <c r="O52" s="89"/>
      <c r="P52" s="89"/>
    </row>
    <row r="53" spans="1:16" x14ac:dyDescent="0.2">
      <c r="A53" s="100"/>
      <c r="B53" s="101"/>
      <c r="C53" s="106"/>
      <c r="D53" s="106"/>
      <c r="E53" s="106"/>
      <c r="F53" s="106"/>
      <c r="G53" s="102"/>
      <c r="H53" s="102"/>
      <c r="I53" s="101"/>
      <c r="J53" s="106"/>
      <c r="K53" s="158"/>
      <c r="L53" s="158"/>
      <c r="M53" s="159" t="str">
        <f t="shared" si="6"/>
        <v>Fuera de Plazo</v>
      </c>
      <c r="N53" s="159" t="str">
        <f t="shared" si="7"/>
        <v>Fuera de Plazo</v>
      </c>
      <c r="O53" s="89"/>
      <c r="P53" s="89"/>
    </row>
    <row r="54" spans="1:16" x14ac:dyDescent="0.2">
      <c r="A54" s="100"/>
      <c r="B54" s="101"/>
      <c r="C54" s="106"/>
      <c r="D54" s="106"/>
      <c r="E54" s="106"/>
      <c r="F54" s="106"/>
      <c r="G54" s="102"/>
      <c r="H54" s="102"/>
      <c r="I54" s="101"/>
      <c r="J54" s="106"/>
      <c r="K54" s="158"/>
      <c r="L54" s="158"/>
      <c r="M54" s="159" t="str">
        <f t="shared" si="6"/>
        <v>Fuera de Plazo</v>
      </c>
      <c r="N54" s="159" t="str">
        <f t="shared" si="7"/>
        <v>Fuera de Plazo</v>
      </c>
      <c r="O54" s="89"/>
      <c r="P54" s="89"/>
    </row>
    <row r="55" spans="1:16" s="147" customFormat="1" ht="33.75" customHeight="1" x14ac:dyDescent="0.2">
      <c r="A55" s="197" t="s">
        <v>7</v>
      </c>
      <c r="B55" s="197"/>
      <c r="C55" s="197"/>
      <c r="D55" s="197"/>
      <c r="E55" s="197"/>
      <c r="F55" s="197"/>
      <c r="G55" s="160">
        <f>SUM(G45:G54)</f>
        <v>0</v>
      </c>
      <c r="H55" s="160">
        <f>SUM(H45:H54)</f>
        <v>0</v>
      </c>
      <c r="I55" s="163"/>
      <c r="J55" s="164"/>
      <c r="K55" s="160">
        <f>SUM(K45:K54)</f>
        <v>0</v>
      </c>
      <c r="L55" s="160">
        <f>SUM(L45:L54)</f>
        <v>0</v>
      </c>
      <c r="M55" s="155"/>
      <c r="N55" s="155"/>
      <c r="O55" s="155"/>
      <c r="P55" s="155"/>
    </row>
    <row r="56" spans="1:16" x14ac:dyDescent="0.2">
      <c r="A56" s="103" t="s">
        <v>100</v>
      </c>
      <c r="B56" s="104"/>
      <c r="C56" s="105"/>
      <c r="D56" s="105"/>
      <c r="E56" s="105"/>
      <c r="F56" s="89"/>
      <c r="G56" s="95"/>
      <c r="H56" s="95"/>
      <c r="I56" s="90"/>
      <c r="J56" s="89"/>
      <c r="K56" s="154"/>
      <c r="L56" s="154"/>
      <c r="M56" s="155"/>
      <c r="N56" s="155"/>
      <c r="O56" s="89"/>
      <c r="P56" s="89"/>
    </row>
    <row r="57" spans="1:16" x14ac:dyDescent="0.2">
      <c r="A57" s="89"/>
      <c r="B57" s="90"/>
      <c r="C57" s="89"/>
      <c r="D57" s="89"/>
      <c r="E57" s="89"/>
      <c r="F57" s="89"/>
      <c r="G57" s="95"/>
      <c r="H57" s="95"/>
      <c r="I57" s="90"/>
      <c r="J57" s="89"/>
      <c r="K57" s="154"/>
      <c r="L57" s="154"/>
      <c r="M57" s="155"/>
      <c r="N57" s="155"/>
      <c r="O57" s="89"/>
      <c r="P57" s="89"/>
    </row>
    <row r="58" spans="1:16" x14ac:dyDescent="0.2">
      <c r="A58" s="89"/>
      <c r="B58" s="90"/>
      <c r="C58" s="89"/>
      <c r="D58" s="89"/>
      <c r="E58" s="89"/>
      <c r="F58" s="89"/>
      <c r="G58" s="95"/>
      <c r="H58" s="95"/>
      <c r="I58" s="90"/>
      <c r="J58" s="89"/>
      <c r="K58" s="154"/>
      <c r="L58" s="154"/>
      <c r="M58" s="155"/>
      <c r="N58" s="155"/>
      <c r="O58" s="89"/>
      <c r="P58" s="89"/>
    </row>
    <row r="59" spans="1:16" ht="47.25" customHeight="1" x14ac:dyDescent="0.2">
      <c r="A59" s="201" t="s">
        <v>1010</v>
      </c>
      <c r="B59" s="201"/>
      <c r="C59" s="201"/>
      <c r="D59" s="201"/>
      <c r="E59" s="201"/>
      <c r="F59" s="201"/>
      <c r="G59" s="201"/>
      <c r="H59" s="201"/>
      <c r="I59" s="201"/>
      <c r="J59" s="201"/>
      <c r="K59" s="154"/>
      <c r="L59" s="154"/>
      <c r="M59" s="155"/>
      <c r="N59" s="155"/>
      <c r="O59" s="89"/>
      <c r="P59" s="89"/>
    </row>
    <row r="60" spans="1:16" ht="36" x14ac:dyDescent="0.2">
      <c r="A60" s="96" t="s">
        <v>81</v>
      </c>
      <c r="B60" s="97" t="s">
        <v>102</v>
      </c>
      <c r="C60" s="96" t="s">
        <v>101</v>
      </c>
      <c r="D60" s="98" t="s">
        <v>4</v>
      </c>
      <c r="E60" s="96" t="s">
        <v>3</v>
      </c>
      <c r="F60" s="98" t="s">
        <v>2</v>
      </c>
      <c r="G60" s="99" t="s">
        <v>103</v>
      </c>
      <c r="H60" s="99" t="s">
        <v>104</v>
      </c>
      <c r="I60" s="97" t="s">
        <v>0</v>
      </c>
      <c r="J60" s="96" t="s">
        <v>1</v>
      </c>
      <c r="K60" s="156" t="s">
        <v>97</v>
      </c>
      <c r="L60" s="156" t="s">
        <v>1032</v>
      </c>
      <c r="M60" s="157" t="s">
        <v>1021</v>
      </c>
      <c r="N60" s="157" t="s">
        <v>1022</v>
      </c>
      <c r="O60" s="89"/>
      <c r="P60" s="89"/>
    </row>
    <row r="61" spans="1:16" x14ac:dyDescent="0.2">
      <c r="A61" s="100"/>
      <c r="B61" s="101"/>
      <c r="C61" s="106"/>
      <c r="D61" s="106"/>
      <c r="E61" s="106"/>
      <c r="F61" s="106"/>
      <c r="G61" s="102"/>
      <c r="H61" s="102"/>
      <c r="I61" s="101"/>
      <c r="J61" s="102"/>
      <c r="K61" s="158"/>
      <c r="L61" s="158"/>
      <c r="M61" s="159" t="str">
        <f>IF(AND(B61&gt;=DATE(2023,10,17),B61&lt;=DATE(2024,10,17)),"ok","Fuera de Plazo")</f>
        <v>Fuera de Plazo</v>
      </c>
      <c r="N61" s="159" t="str">
        <f>IF(AND(I61&gt;=DATE(2023,10,17),I61&lt;=DATE(2024,10,17)),"ok","Fuera de Plazo")</f>
        <v>Fuera de Plazo</v>
      </c>
      <c r="O61" s="89"/>
      <c r="P61" s="89"/>
    </row>
    <row r="62" spans="1:16" x14ac:dyDescent="0.2">
      <c r="A62" s="100"/>
      <c r="B62" s="101"/>
      <c r="C62" s="106"/>
      <c r="D62" s="106"/>
      <c r="E62" s="106"/>
      <c r="F62" s="106"/>
      <c r="G62" s="102"/>
      <c r="H62" s="102"/>
      <c r="I62" s="101"/>
      <c r="J62" s="102"/>
      <c r="K62" s="158"/>
      <c r="L62" s="158"/>
      <c r="M62" s="159" t="str">
        <f t="shared" ref="M62:M70" si="8">IF(AND(B62&gt;=DATE(2023,10,17),B62&lt;=DATE(2024,10,17)),"ok","Fuera de Plazo")</f>
        <v>Fuera de Plazo</v>
      </c>
      <c r="N62" s="159" t="str">
        <f t="shared" ref="N62:N70" si="9">IF(AND(I62&gt;=DATE(2023,10,17),I62&lt;=DATE(2024,10,17)),"ok","Fuera de Plazo")</f>
        <v>Fuera de Plazo</v>
      </c>
      <c r="O62" s="89"/>
      <c r="P62" s="89"/>
    </row>
    <row r="63" spans="1:16" x14ac:dyDescent="0.2">
      <c r="A63" s="100"/>
      <c r="B63" s="101"/>
      <c r="C63" s="106"/>
      <c r="D63" s="106"/>
      <c r="E63" s="106"/>
      <c r="F63" s="106"/>
      <c r="G63" s="102"/>
      <c r="H63" s="102"/>
      <c r="I63" s="101"/>
      <c r="J63" s="102"/>
      <c r="K63" s="158"/>
      <c r="L63" s="158"/>
      <c r="M63" s="159" t="str">
        <f t="shared" si="8"/>
        <v>Fuera de Plazo</v>
      </c>
      <c r="N63" s="159" t="str">
        <f t="shared" si="9"/>
        <v>Fuera de Plazo</v>
      </c>
      <c r="O63" s="89"/>
      <c r="P63" s="89"/>
    </row>
    <row r="64" spans="1:16" x14ac:dyDescent="0.2">
      <c r="A64" s="100"/>
      <c r="B64" s="101"/>
      <c r="C64" s="106"/>
      <c r="D64" s="106"/>
      <c r="E64" s="106"/>
      <c r="F64" s="106"/>
      <c r="G64" s="102"/>
      <c r="H64" s="102"/>
      <c r="I64" s="101"/>
      <c r="J64" s="102"/>
      <c r="K64" s="158"/>
      <c r="L64" s="158"/>
      <c r="M64" s="159" t="str">
        <f t="shared" si="8"/>
        <v>Fuera de Plazo</v>
      </c>
      <c r="N64" s="159" t="str">
        <f t="shared" si="9"/>
        <v>Fuera de Plazo</v>
      </c>
      <c r="O64" s="89"/>
      <c r="P64" s="89"/>
    </row>
    <row r="65" spans="1:16" x14ac:dyDescent="0.2">
      <c r="A65" s="100"/>
      <c r="B65" s="101"/>
      <c r="C65" s="106"/>
      <c r="D65" s="106"/>
      <c r="E65" s="106"/>
      <c r="F65" s="106"/>
      <c r="G65" s="102"/>
      <c r="H65" s="102"/>
      <c r="I65" s="101"/>
      <c r="J65" s="106"/>
      <c r="K65" s="158"/>
      <c r="L65" s="158"/>
      <c r="M65" s="159" t="str">
        <f t="shared" si="8"/>
        <v>Fuera de Plazo</v>
      </c>
      <c r="N65" s="159" t="str">
        <f t="shared" si="9"/>
        <v>Fuera de Plazo</v>
      </c>
      <c r="O65" s="89"/>
      <c r="P65" s="89"/>
    </row>
    <row r="66" spans="1:16" x14ac:dyDescent="0.2">
      <c r="A66" s="100"/>
      <c r="B66" s="101"/>
      <c r="C66" s="106"/>
      <c r="D66" s="106"/>
      <c r="E66" s="106"/>
      <c r="F66" s="106"/>
      <c r="G66" s="102"/>
      <c r="H66" s="102"/>
      <c r="I66" s="101"/>
      <c r="J66" s="106"/>
      <c r="K66" s="158"/>
      <c r="L66" s="158"/>
      <c r="M66" s="159" t="str">
        <f t="shared" si="8"/>
        <v>Fuera de Plazo</v>
      </c>
      <c r="N66" s="159" t="str">
        <f t="shared" si="9"/>
        <v>Fuera de Plazo</v>
      </c>
      <c r="O66" s="89"/>
      <c r="P66" s="89"/>
    </row>
    <row r="67" spans="1:16" x14ac:dyDescent="0.2">
      <c r="A67" s="100"/>
      <c r="B67" s="101"/>
      <c r="C67" s="106"/>
      <c r="D67" s="106"/>
      <c r="E67" s="106"/>
      <c r="F67" s="106"/>
      <c r="G67" s="102"/>
      <c r="H67" s="102"/>
      <c r="I67" s="101"/>
      <c r="J67" s="106"/>
      <c r="K67" s="158"/>
      <c r="L67" s="158"/>
      <c r="M67" s="159" t="str">
        <f t="shared" si="8"/>
        <v>Fuera de Plazo</v>
      </c>
      <c r="N67" s="159" t="str">
        <f t="shared" si="9"/>
        <v>Fuera de Plazo</v>
      </c>
      <c r="O67" s="89"/>
      <c r="P67" s="89"/>
    </row>
    <row r="68" spans="1:16" x14ac:dyDescent="0.2">
      <c r="A68" s="100"/>
      <c r="B68" s="101"/>
      <c r="C68" s="106"/>
      <c r="D68" s="106"/>
      <c r="E68" s="106"/>
      <c r="F68" s="106"/>
      <c r="G68" s="102"/>
      <c r="H68" s="102"/>
      <c r="I68" s="101"/>
      <c r="J68" s="106"/>
      <c r="K68" s="158"/>
      <c r="L68" s="158"/>
      <c r="M68" s="159" t="str">
        <f t="shared" si="8"/>
        <v>Fuera de Plazo</v>
      </c>
      <c r="N68" s="159" t="str">
        <f t="shared" si="9"/>
        <v>Fuera de Plazo</v>
      </c>
      <c r="O68" s="89"/>
      <c r="P68" s="89"/>
    </row>
    <row r="69" spans="1:16" x14ac:dyDescent="0.2">
      <c r="A69" s="100"/>
      <c r="B69" s="101"/>
      <c r="C69" s="106"/>
      <c r="D69" s="106"/>
      <c r="E69" s="106"/>
      <c r="F69" s="106"/>
      <c r="G69" s="102"/>
      <c r="H69" s="102"/>
      <c r="I69" s="101"/>
      <c r="J69" s="106"/>
      <c r="K69" s="158"/>
      <c r="L69" s="158"/>
      <c r="M69" s="159" t="str">
        <f t="shared" si="8"/>
        <v>Fuera de Plazo</v>
      </c>
      <c r="N69" s="159" t="str">
        <f t="shared" si="9"/>
        <v>Fuera de Plazo</v>
      </c>
      <c r="O69" s="89"/>
      <c r="P69" s="89"/>
    </row>
    <row r="70" spans="1:16" x14ac:dyDescent="0.2">
      <c r="A70" s="100"/>
      <c r="B70" s="101"/>
      <c r="C70" s="106"/>
      <c r="D70" s="106"/>
      <c r="E70" s="106"/>
      <c r="F70" s="106"/>
      <c r="G70" s="102"/>
      <c r="H70" s="102"/>
      <c r="I70" s="101"/>
      <c r="J70" s="106"/>
      <c r="K70" s="158"/>
      <c r="L70" s="158"/>
      <c r="M70" s="159" t="str">
        <f t="shared" si="8"/>
        <v>Fuera de Plazo</v>
      </c>
      <c r="N70" s="159" t="str">
        <f t="shared" si="9"/>
        <v>Fuera de Plazo</v>
      </c>
      <c r="O70" s="89"/>
      <c r="P70" s="89"/>
    </row>
    <row r="71" spans="1:16" s="147" customFormat="1" ht="33.75" customHeight="1" x14ac:dyDescent="0.2">
      <c r="A71" s="197" t="s">
        <v>85</v>
      </c>
      <c r="B71" s="197"/>
      <c r="C71" s="197"/>
      <c r="D71" s="197"/>
      <c r="E71" s="197"/>
      <c r="F71" s="197"/>
      <c r="G71" s="160">
        <f>SUM(G61:G70)</f>
        <v>0</v>
      </c>
      <c r="H71" s="160">
        <f>SUM(H61:H70)</f>
        <v>0</v>
      </c>
      <c r="I71" s="163"/>
      <c r="J71" s="164"/>
      <c r="K71" s="160">
        <f>SUM(K61:K70)</f>
        <v>0</v>
      </c>
      <c r="L71" s="160">
        <f>SUM(L61:L70)</f>
        <v>0</v>
      </c>
      <c r="M71" s="155"/>
      <c r="N71" s="155"/>
      <c r="O71" s="155"/>
      <c r="P71" s="155"/>
    </row>
    <row r="72" spans="1:16" x14ac:dyDescent="0.2">
      <c r="A72" s="103" t="s">
        <v>100</v>
      </c>
      <c r="B72" s="104"/>
      <c r="C72" s="105"/>
      <c r="D72" s="105"/>
      <c r="E72" s="105"/>
      <c r="F72" s="89"/>
      <c r="G72" s="95"/>
      <c r="H72" s="95"/>
      <c r="I72" s="90"/>
      <c r="J72" s="89"/>
      <c r="K72" s="154"/>
      <c r="L72" s="154"/>
      <c r="M72" s="155"/>
      <c r="N72" s="155"/>
      <c r="O72" s="89"/>
      <c r="P72" s="89"/>
    </row>
    <row r="73" spans="1:16" ht="13.5" thickBot="1" x14ac:dyDescent="0.25">
      <c r="A73" s="89"/>
      <c r="B73" s="90"/>
      <c r="C73" s="89"/>
      <c r="D73" s="89"/>
      <c r="E73" s="89"/>
      <c r="F73" s="89"/>
      <c r="G73" s="95"/>
      <c r="H73" s="95"/>
      <c r="I73" s="90"/>
      <c r="J73" s="89"/>
      <c r="K73" s="154"/>
      <c r="L73" s="154"/>
      <c r="M73" s="155"/>
      <c r="N73" s="155"/>
      <c r="O73" s="89"/>
      <c r="P73" s="89"/>
    </row>
    <row r="74" spans="1:16" s="171" customFormat="1" ht="33.75" customHeight="1" thickBot="1" x14ac:dyDescent="0.25">
      <c r="A74" s="168" t="s">
        <v>1031</v>
      </c>
      <c r="B74" s="169"/>
      <c r="C74" s="170"/>
      <c r="D74" s="170"/>
      <c r="E74" s="170"/>
      <c r="F74" s="170"/>
      <c r="G74" s="166">
        <f>+G23+G39+G55+G71</f>
        <v>0</v>
      </c>
      <c r="H74" s="165">
        <f>+H23+H39+H55+H71</f>
        <v>0</v>
      </c>
      <c r="I74" s="155"/>
      <c r="J74" s="155"/>
      <c r="K74" s="166">
        <f>+K23+K39+K55+K71</f>
        <v>0</v>
      </c>
      <c r="L74" s="166">
        <f>+L23+L39+L55+L71</f>
        <v>0</v>
      </c>
      <c r="M74" s="167"/>
      <c r="N74" s="167"/>
      <c r="O74" s="167"/>
      <c r="P74" s="167"/>
    </row>
    <row r="75" spans="1:16" x14ac:dyDescent="0.2">
      <c r="A75" s="89"/>
      <c r="B75" s="90"/>
      <c r="C75" s="89"/>
      <c r="D75" s="89"/>
      <c r="E75" s="89"/>
      <c r="F75" s="89"/>
      <c r="G75" s="95"/>
      <c r="H75" s="95"/>
      <c r="I75" s="90"/>
      <c r="J75" s="89"/>
      <c r="K75" s="154"/>
      <c r="L75" s="154"/>
      <c r="M75" s="155"/>
      <c r="N75" s="155"/>
      <c r="O75" s="89"/>
      <c r="P75" s="89"/>
    </row>
    <row r="76" spans="1:16" x14ac:dyDescent="0.2">
      <c r="A76" s="89"/>
      <c r="B76" s="90"/>
      <c r="C76" s="89"/>
      <c r="D76" s="89"/>
      <c r="E76" s="89"/>
      <c r="F76" s="89"/>
      <c r="G76" s="95"/>
      <c r="H76" s="95"/>
      <c r="I76" s="90"/>
      <c r="J76" s="89"/>
      <c r="K76" s="154"/>
      <c r="L76" s="154"/>
      <c r="M76" s="155"/>
      <c r="N76" s="155"/>
      <c r="O76" s="89"/>
      <c r="P76" s="89"/>
    </row>
    <row r="77" spans="1:16" ht="26.25" customHeight="1" x14ac:dyDescent="0.2">
      <c r="A77" s="89"/>
      <c r="B77" s="90"/>
      <c r="C77" s="89"/>
      <c r="D77" s="89"/>
      <c r="E77" s="155"/>
      <c r="F77" s="199" t="s">
        <v>1081</v>
      </c>
      <c r="G77" s="200"/>
      <c r="H77" s="95"/>
      <c r="I77" s="90"/>
      <c r="J77" s="89"/>
      <c r="K77" s="154"/>
      <c r="L77" s="154"/>
      <c r="M77" s="155"/>
      <c r="N77" s="155"/>
      <c r="O77" s="89"/>
      <c r="P77" s="89"/>
    </row>
    <row r="78" spans="1:16" x14ac:dyDescent="0.2">
      <c r="A78" s="89"/>
      <c r="B78" s="89"/>
      <c r="C78" s="89"/>
      <c r="D78" s="89"/>
      <c r="E78" s="155"/>
      <c r="F78" s="172" t="s">
        <v>94</v>
      </c>
      <c r="G78" s="172" t="s">
        <v>95</v>
      </c>
      <c r="H78" s="89"/>
      <c r="I78" s="89"/>
      <c r="J78" s="89"/>
      <c r="K78" s="155"/>
      <c r="L78" s="155"/>
      <c r="M78" s="155"/>
      <c r="N78" s="155"/>
      <c r="O78" s="89"/>
      <c r="P78" s="89"/>
    </row>
    <row r="79" spans="1:16" ht="25.5" x14ac:dyDescent="0.2">
      <c r="A79" s="89"/>
      <c r="B79" s="89"/>
      <c r="C79" s="89"/>
      <c r="D79" s="89"/>
      <c r="E79" s="173" t="s">
        <v>1007</v>
      </c>
      <c r="F79" s="174">
        <f>+G23</f>
        <v>0</v>
      </c>
      <c r="G79" s="174">
        <f>+H23</f>
        <v>0</v>
      </c>
      <c r="H79" s="89"/>
      <c r="I79" s="89"/>
      <c r="J79" s="89"/>
      <c r="K79" s="155"/>
      <c r="L79" s="155"/>
      <c r="M79" s="155"/>
      <c r="N79" s="155"/>
      <c r="O79" s="89"/>
      <c r="P79" s="89"/>
    </row>
    <row r="80" spans="1:16" ht="25.5" x14ac:dyDescent="0.2">
      <c r="A80" s="89"/>
      <c r="B80" s="89"/>
      <c r="C80" s="89"/>
      <c r="D80" s="89"/>
      <c r="E80" s="173" t="s">
        <v>1008</v>
      </c>
      <c r="F80" s="174">
        <f>+G39</f>
        <v>0</v>
      </c>
      <c r="G80" s="174">
        <f>+H39</f>
        <v>0</v>
      </c>
      <c r="H80" s="89"/>
      <c r="I80" s="89"/>
      <c r="J80" s="89"/>
      <c r="K80" s="155"/>
      <c r="L80" s="155"/>
      <c r="M80" s="155"/>
      <c r="N80" s="155"/>
      <c r="O80" s="89"/>
      <c r="P80" s="89"/>
    </row>
    <row r="81" spans="1:16" ht="51" x14ac:dyDescent="0.2">
      <c r="A81" s="89"/>
      <c r="B81" s="89"/>
      <c r="C81" s="89"/>
      <c r="D81" s="89"/>
      <c r="E81" s="173" t="s">
        <v>1009</v>
      </c>
      <c r="F81" s="174">
        <f>+G55</f>
        <v>0</v>
      </c>
      <c r="G81" s="174">
        <f>+H55</f>
        <v>0</v>
      </c>
      <c r="H81" s="89"/>
      <c r="I81" s="89"/>
      <c r="J81" s="89"/>
      <c r="K81" s="155"/>
      <c r="L81" s="155"/>
      <c r="M81" s="155"/>
      <c r="N81" s="155"/>
      <c r="O81" s="89"/>
      <c r="P81" s="89"/>
    </row>
    <row r="82" spans="1:16" x14ac:dyDescent="0.2">
      <c r="A82" s="89"/>
      <c r="B82" s="89"/>
      <c r="C82" s="89"/>
      <c r="D82" s="89"/>
      <c r="E82" s="173" t="s">
        <v>1010</v>
      </c>
      <c r="F82" s="174">
        <f>+G71</f>
        <v>0</v>
      </c>
      <c r="G82" s="174">
        <f>+H71</f>
        <v>0</v>
      </c>
      <c r="H82" s="89"/>
      <c r="I82" s="89"/>
      <c r="J82" s="89"/>
      <c r="K82" s="155"/>
      <c r="L82" s="155"/>
      <c r="M82" s="155"/>
      <c r="N82" s="155"/>
      <c r="O82" s="89"/>
      <c r="P82" s="89"/>
    </row>
    <row r="83" spans="1:16" x14ac:dyDescent="0.2">
      <c r="A83" s="89"/>
      <c r="B83" s="89"/>
      <c r="C83" s="89"/>
      <c r="D83" s="89"/>
      <c r="E83" s="175" t="s">
        <v>1072</v>
      </c>
      <c r="F83" s="176">
        <f>SUM(F79:F82)</f>
        <v>0</v>
      </c>
      <c r="G83" s="176">
        <f>SUM(G79:G82)</f>
        <v>0</v>
      </c>
      <c r="H83" s="89"/>
      <c r="I83" s="89"/>
      <c r="J83" s="89"/>
      <c r="K83" s="155"/>
      <c r="L83" s="155"/>
      <c r="M83" s="155"/>
      <c r="N83" s="155"/>
      <c r="O83" s="89"/>
      <c r="P83" s="89"/>
    </row>
    <row r="84" spans="1:16" x14ac:dyDescent="0.2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155"/>
      <c r="L84" s="155"/>
      <c r="M84" s="155"/>
      <c r="N84" s="155"/>
      <c r="O84" s="89"/>
      <c r="P84" s="89"/>
    </row>
    <row r="85" spans="1:16" x14ac:dyDescent="0.2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155"/>
      <c r="L85" s="155"/>
      <c r="M85" s="155"/>
      <c r="N85" s="155"/>
      <c r="O85" s="89"/>
      <c r="P85" s="89"/>
    </row>
    <row r="86" spans="1:16" x14ac:dyDescent="0.2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155"/>
      <c r="L86" s="155"/>
      <c r="M86" s="155"/>
      <c r="N86" s="155"/>
      <c r="O86" s="89"/>
      <c r="P86" s="89"/>
    </row>
  </sheetData>
  <sheetProtection algorithmName="SHA-512" hashValue="5+PyLQD2buBLOXgRLFQ4ThWUW93MqSCXaiM6EuwJhXQhfAmTbx7UOa+GIKIeTN99FH0kyt6NAMX7xHU3F+eHlA==" saltValue="UlZBJCH+lfBPCWpn8bqcqA==" spinCount="100000" sheet="1" objects="1" scenarios="1"/>
  <mergeCells count="14">
    <mergeCell ref="F77:G77"/>
    <mergeCell ref="E1:J1"/>
    <mergeCell ref="F2:J2"/>
    <mergeCell ref="F3:J3"/>
    <mergeCell ref="F4:J4"/>
    <mergeCell ref="A27:J27"/>
    <mergeCell ref="A9:J9"/>
    <mergeCell ref="A23:F23"/>
    <mergeCell ref="A11:J11"/>
    <mergeCell ref="A71:F71"/>
    <mergeCell ref="A39:F39"/>
    <mergeCell ref="A55:F55"/>
    <mergeCell ref="A43:J43"/>
    <mergeCell ref="A59:J59"/>
  </mergeCells>
  <conditionalFormatting sqref="M29:M38">
    <cfRule type="cellIs" dxfId="9" priority="9" stopIfTrue="1" operator="equal">
      <formula>"Fuera de Plazo"</formula>
    </cfRule>
  </conditionalFormatting>
  <conditionalFormatting sqref="N29:N38">
    <cfRule type="cellIs" dxfId="8" priority="7" stopIfTrue="1" operator="equal">
      <formula>"Fuera de Plazo"</formula>
    </cfRule>
  </conditionalFormatting>
  <conditionalFormatting sqref="M45:M54">
    <cfRule type="cellIs" dxfId="7" priority="6" stopIfTrue="1" operator="equal">
      <formula>"Fuera de Plazo"</formula>
    </cfRule>
  </conditionalFormatting>
  <conditionalFormatting sqref="N45:N54">
    <cfRule type="cellIs" dxfId="6" priority="5" stopIfTrue="1" operator="equal">
      <formula>"Fuera de Plazo"</formula>
    </cfRule>
  </conditionalFormatting>
  <conditionalFormatting sqref="M61:M70">
    <cfRule type="cellIs" dxfId="5" priority="4" stopIfTrue="1" operator="equal">
      <formula>"Fuera de Plazo"</formula>
    </cfRule>
  </conditionalFormatting>
  <conditionalFormatting sqref="N61:N70">
    <cfRule type="cellIs" dxfId="4" priority="3" stopIfTrue="1" operator="equal">
      <formula>"Fuera de Plazo"</formula>
    </cfRule>
  </conditionalFormatting>
  <conditionalFormatting sqref="M13:M22">
    <cfRule type="cellIs" dxfId="3" priority="2" stopIfTrue="1" operator="equal">
      <formula>"Fuera de Plazo"</formula>
    </cfRule>
  </conditionalFormatting>
  <conditionalFormatting sqref="N13:N22">
    <cfRule type="cellIs" dxfId="2" priority="1" stopIfTrue="1" operator="equal">
      <formula>"Fuera de Plazo"</formula>
    </cfRule>
  </conditionalFormatting>
  <dataValidations count="1">
    <dataValidation type="list" allowBlank="1" showInputMessage="1" showErrorMessage="1" sqref="A13:A22 A29:A38 A45:A54 A61:A70">
      <formula1>Realizada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workbookViewId="0">
      <selection activeCell="C16" sqref="C16"/>
    </sheetView>
  </sheetViews>
  <sheetFormatPr baseColWidth="10" defaultRowHeight="12.75" x14ac:dyDescent="0.2"/>
  <cols>
    <col min="1" max="1" width="79.140625" style="64" customWidth="1"/>
    <col min="2" max="2" width="18.7109375" style="70" customWidth="1"/>
    <col min="3" max="3" width="13.7109375" style="70" customWidth="1"/>
    <col min="4" max="4" width="17.85546875" style="70" customWidth="1"/>
    <col min="5" max="5" width="17.7109375" style="14" customWidth="1"/>
    <col min="6" max="16384" width="11.42578125" style="14"/>
  </cols>
  <sheetData>
    <row r="3" spans="1:7" s="20" customFormat="1" ht="39.75" customHeight="1" x14ac:dyDescent="0.2">
      <c r="A3" s="19"/>
      <c r="B3" s="30" t="s">
        <v>94</v>
      </c>
      <c r="C3" s="30" t="s">
        <v>95</v>
      </c>
      <c r="D3" s="30" t="s">
        <v>96</v>
      </c>
      <c r="E3" s="30" t="s">
        <v>1033</v>
      </c>
    </row>
    <row r="4" spans="1:7" x14ac:dyDescent="0.2">
      <c r="A4" s="66" t="s">
        <v>1036</v>
      </c>
    </row>
    <row r="5" spans="1:7" x14ac:dyDescent="0.2">
      <c r="A5" s="67" t="str">
        <f>+PCNS!A9</f>
        <v xml:space="preserve">a) Adquisición o adaptación de vehículos para la actividad de transporte y venta </v>
      </c>
      <c r="B5" s="68">
        <f>+PCNS!G15</f>
        <v>0</v>
      </c>
      <c r="C5" s="68">
        <f>+PCNS!H15</f>
        <v>0</v>
      </c>
      <c r="D5" s="68">
        <f>+PCNS!K15</f>
        <v>0</v>
      </c>
      <c r="E5" s="68">
        <f>+PCNS!L15</f>
        <v>0</v>
      </c>
    </row>
    <row r="6" spans="1:7" x14ac:dyDescent="0.2">
      <c r="A6" s="67" t="str">
        <f>+PCNS!A18</f>
        <v>b) Adquisición de equipamiento específico</v>
      </c>
      <c r="B6" s="68">
        <f>+PCNS!G26</f>
        <v>0</v>
      </c>
      <c r="C6" s="68">
        <f>+PCNS!H26</f>
        <v>0</v>
      </c>
      <c r="D6" s="68">
        <f>+PCNS!K26</f>
        <v>0</v>
      </c>
      <c r="E6" s="68">
        <f>+PCNS!L26</f>
        <v>0</v>
      </c>
    </row>
    <row r="7" spans="1:7" ht="51" x14ac:dyDescent="0.2">
      <c r="A7" s="67" t="s">
        <v>1030</v>
      </c>
      <c r="B7" s="68">
        <f>+PCNS!G37</f>
        <v>0</v>
      </c>
      <c r="C7" s="68">
        <f>+PCNS!H37</f>
        <v>0</v>
      </c>
      <c r="D7" s="68">
        <f>+PCNS!K37</f>
        <v>0</v>
      </c>
      <c r="E7" s="68">
        <f>+PCNS!L37</f>
        <v>0</v>
      </c>
      <c r="G7" s="141" t="s">
        <v>1058</v>
      </c>
    </row>
    <row r="8" spans="1:7" x14ac:dyDescent="0.2">
      <c r="A8" s="67" t="s">
        <v>1004</v>
      </c>
      <c r="B8" s="126">
        <f>+PDC!G74</f>
        <v>0</v>
      </c>
      <c r="C8" s="126">
        <f>+PDC!H74</f>
        <v>0</v>
      </c>
      <c r="D8" s="126">
        <f>+PDC!K74</f>
        <v>0</v>
      </c>
      <c r="E8" s="126">
        <f>+PDC!L74</f>
        <v>0</v>
      </c>
    </row>
    <row r="9" spans="1:7" x14ac:dyDescent="0.2">
      <c r="A9" s="18" t="s">
        <v>1003</v>
      </c>
      <c r="B9" s="69">
        <f>SUM(B5:B8)</f>
        <v>0</v>
      </c>
      <c r="C9" s="69">
        <f>SUM(C5:C8)</f>
        <v>0</v>
      </c>
      <c r="D9" s="69">
        <f>SUM(D5:D8)</f>
        <v>0</v>
      </c>
      <c r="E9" s="69">
        <f>SUM(E5:E8)</f>
        <v>0</v>
      </c>
    </row>
    <row r="11" spans="1:7" x14ac:dyDescent="0.2">
      <c r="A11" s="125" t="s">
        <v>1002</v>
      </c>
    </row>
    <row r="12" spans="1:7" x14ac:dyDescent="0.2">
      <c r="A12" s="124" t="str">
        <f>+PDC!A11</f>
        <v>a) Implantación de comercio electrónico</v>
      </c>
      <c r="B12" s="68">
        <f>+PDC!G23</f>
        <v>0</v>
      </c>
      <c r="C12" s="68">
        <f>+PDC!H23</f>
        <v>0</v>
      </c>
      <c r="D12" s="68">
        <f>+PDC!K23</f>
        <v>0</v>
      </c>
      <c r="E12" s="68">
        <f>+PDC!L23</f>
        <v>0</v>
      </c>
    </row>
    <row r="13" spans="1:7" x14ac:dyDescent="0.2">
      <c r="A13" s="124" t="str">
        <f>+PDC!A27</f>
        <v>b) Implantación de herramientas de gestión</v>
      </c>
      <c r="B13" s="68">
        <f>+PDC!G39</f>
        <v>0</v>
      </c>
      <c r="C13" s="68">
        <f>+PDC!H39</f>
        <v>0</v>
      </c>
      <c r="D13" s="68">
        <f>+PDC!K39</f>
        <v>0</v>
      </c>
      <c r="E13" s="68">
        <f>+PDC!L39</f>
        <v>0</v>
      </c>
    </row>
    <row r="14" spans="1:7" x14ac:dyDescent="0.2">
      <c r="A14" s="124" t="str">
        <f>+PDC!A43</f>
        <v>c) Desarrollo de aplicaciones para dispósitivos móviles orientadas a la captación de clientes</v>
      </c>
      <c r="B14" s="68">
        <f>+PDC!G55</f>
        <v>0</v>
      </c>
      <c r="C14" s="68">
        <f>+PDC!H55</f>
        <v>0</v>
      </c>
      <c r="D14" s="68">
        <f>+PDC!K55</f>
        <v>0</v>
      </c>
      <c r="E14" s="68">
        <f>+PDC!L55</f>
        <v>0</v>
      </c>
    </row>
    <row r="15" spans="1:7" x14ac:dyDescent="0.2">
      <c r="A15" s="124" t="str">
        <f>+PDC!A59</f>
        <v>d) Equipamiento digital</v>
      </c>
      <c r="B15" s="68">
        <f>+PDC!G71</f>
        <v>0</v>
      </c>
      <c r="C15" s="68">
        <f>+PDC!H71</f>
        <v>0</v>
      </c>
      <c r="D15" s="68">
        <f>+PDC!K71</f>
        <v>0</v>
      </c>
      <c r="E15" s="68">
        <f>+PDC!L71</f>
        <v>0</v>
      </c>
    </row>
    <row r="16" spans="1:7" x14ac:dyDescent="0.2">
      <c r="A16" s="18" t="s">
        <v>1002</v>
      </c>
      <c r="B16" s="127">
        <f>SUM(B12:B15)</f>
        <v>0</v>
      </c>
      <c r="C16" s="127">
        <f>SUM(C12:C15)</f>
        <v>0</v>
      </c>
      <c r="D16" s="127">
        <f>SUM(D12:D15)</f>
        <v>0</v>
      </c>
      <c r="E16" s="127">
        <f>SUM(E12:E15)</f>
        <v>0</v>
      </c>
    </row>
    <row r="20" spans="1:8" x14ac:dyDescent="0.2">
      <c r="A20" s="18" t="s">
        <v>1028</v>
      </c>
      <c r="B20" s="69">
        <f>+B9</f>
        <v>0</v>
      </c>
      <c r="C20" s="69">
        <f>+C9</f>
        <v>0</v>
      </c>
      <c r="D20" s="69">
        <f t="shared" ref="D20:E20" si="0">+D9</f>
        <v>0</v>
      </c>
      <c r="E20" s="69">
        <f t="shared" si="0"/>
        <v>0</v>
      </c>
    </row>
    <row r="23" spans="1:8" ht="38.25" x14ac:dyDescent="0.2">
      <c r="C23" s="30" t="s">
        <v>1049</v>
      </c>
      <c r="D23" s="30" t="s">
        <v>1050</v>
      </c>
    </row>
    <row r="24" spans="1:8" ht="38.25" x14ac:dyDescent="0.2">
      <c r="B24" s="188" t="s">
        <v>1048</v>
      </c>
      <c r="C24" s="68">
        <f>+ROUND(0.2*(SUM(D5:D6,D8)),2)</f>
        <v>0</v>
      </c>
      <c r="D24" s="137">
        <f>+MIN(D7,C24)</f>
        <v>0</v>
      </c>
      <c r="H24" s="138"/>
    </row>
  </sheetData>
  <sheetProtection algorithmName="SHA-512" hashValue="K06B4GJxLFfc72A94E58tBLsgNn+krqaeE4LV0BMLGkgQCC6L65E3uBRvM38Ua98Fmb4KpufRgDUxJ0Tqu/Nwg==" saltValue="onN45b6Xl6UBGRQc95uFnw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workbookViewId="0"/>
  </sheetViews>
  <sheetFormatPr baseColWidth="10" defaultRowHeight="12.75" x14ac:dyDescent="0.2"/>
  <cols>
    <col min="2" max="2" width="64.7109375" customWidth="1"/>
    <col min="3" max="3" width="47.140625" style="20" customWidth="1"/>
    <col min="4" max="4" width="39.140625" customWidth="1"/>
    <col min="5" max="6" width="42.7109375" customWidth="1"/>
  </cols>
  <sheetData>
    <row r="2" spans="2:10" ht="30" x14ac:dyDescent="0.25">
      <c r="B2" s="59" t="s">
        <v>1034</v>
      </c>
      <c r="C2" s="65" t="s">
        <v>391</v>
      </c>
    </row>
    <row r="4" spans="2:10" ht="15" x14ac:dyDescent="0.25">
      <c r="E4" s="4" t="s">
        <v>61</v>
      </c>
      <c r="J4" t="s">
        <v>62</v>
      </c>
    </row>
    <row r="5" spans="2:10" ht="42.75" x14ac:dyDescent="0.2">
      <c r="B5" s="59" t="s">
        <v>1035</v>
      </c>
      <c r="C5" s="58" t="s">
        <v>13</v>
      </c>
      <c r="E5" t="s">
        <v>66</v>
      </c>
    </row>
    <row r="6" spans="2:10" ht="25.5" x14ac:dyDescent="0.2">
      <c r="B6" s="60" t="s">
        <v>14</v>
      </c>
      <c r="C6" s="61">
        <v>30</v>
      </c>
      <c r="D6" s="15" t="s">
        <v>64</v>
      </c>
      <c r="E6" t="s">
        <v>63</v>
      </c>
    </row>
    <row r="7" spans="2:10" ht="25.5" x14ac:dyDescent="0.2">
      <c r="B7" s="60" t="s">
        <v>15</v>
      </c>
      <c r="C7" s="61">
        <v>20</v>
      </c>
      <c r="D7" s="15" t="s">
        <v>65</v>
      </c>
      <c r="E7" t="s">
        <v>58</v>
      </c>
    </row>
    <row r="8" spans="2:10" ht="38.25" x14ac:dyDescent="0.2">
      <c r="B8" s="60" t="s">
        <v>16</v>
      </c>
      <c r="C8" s="61">
        <v>10</v>
      </c>
      <c r="D8" s="15" t="s">
        <v>67</v>
      </c>
      <c r="E8" t="s">
        <v>59</v>
      </c>
    </row>
    <row r="9" spans="2:10" x14ac:dyDescent="0.2">
      <c r="E9" t="s">
        <v>60</v>
      </c>
    </row>
    <row r="10" spans="2:10" x14ac:dyDescent="0.2">
      <c r="B10" s="1" t="s">
        <v>18</v>
      </c>
      <c r="C10" s="1" t="s">
        <v>98</v>
      </c>
    </row>
    <row r="11" spans="2:10" x14ac:dyDescent="0.2">
      <c r="B11" s="1" t="s">
        <v>19</v>
      </c>
      <c r="C11" s="1" t="s">
        <v>99</v>
      </c>
    </row>
    <row r="13" spans="2:10" ht="14.25" x14ac:dyDescent="0.2">
      <c r="B13" s="25" t="s">
        <v>23</v>
      </c>
      <c r="C13" s="24" t="s">
        <v>13</v>
      </c>
    </row>
    <row r="14" spans="2:10" ht="14.25" x14ac:dyDescent="0.2">
      <c r="B14" s="62" t="s">
        <v>20</v>
      </c>
      <c r="C14" s="22">
        <v>10</v>
      </c>
    </row>
    <row r="15" spans="2:10" ht="14.25" x14ac:dyDescent="0.2">
      <c r="B15" s="62" t="s">
        <v>21</v>
      </c>
      <c r="C15" s="22">
        <v>5</v>
      </c>
    </row>
    <row r="16" spans="2:10" ht="14.25" x14ac:dyDescent="0.2">
      <c r="B16" s="62" t="s">
        <v>22</v>
      </c>
      <c r="C16" s="22">
        <v>3</v>
      </c>
    </row>
    <row r="19" spans="1:3" ht="14.25" x14ac:dyDescent="0.2">
      <c r="B19" s="25" t="s">
        <v>24</v>
      </c>
      <c r="C19" s="24" t="s">
        <v>13</v>
      </c>
    </row>
    <row r="20" spans="1:3" ht="14.25" x14ac:dyDescent="0.2">
      <c r="B20" s="62" t="s">
        <v>25</v>
      </c>
      <c r="C20" s="22">
        <v>10</v>
      </c>
    </row>
    <row r="21" spans="1:3" ht="14.25" x14ac:dyDescent="0.2">
      <c r="B21" s="62" t="s">
        <v>26</v>
      </c>
      <c r="C21" s="22">
        <v>5</v>
      </c>
    </row>
    <row r="22" spans="1:3" ht="14.25" x14ac:dyDescent="0.2">
      <c r="B22" s="62" t="s">
        <v>27</v>
      </c>
      <c r="C22" s="22">
        <v>3</v>
      </c>
    </row>
    <row r="24" spans="1:3" ht="14.25" x14ac:dyDescent="0.2">
      <c r="B24" s="25" t="s">
        <v>28</v>
      </c>
      <c r="C24" s="24" t="s">
        <v>13</v>
      </c>
    </row>
    <row r="25" spans="1:3" ht="14.25" x14ac:dyDescent="0.2">
      <c r="B25" s="62" t="s">
        <v>29</v>
      </c>
      <c r="C25" s="22">
        <v>10</v>
      </c>
    </row>
    <row r="26" spans="1:3" ht="14.25" x14ac:dyDescent="0.2">
      <c r="B26" s="62" t="s">
        <v>30</v>
      </c>
      <c r="C26" s="22">
        <v>5</v>
      </c>
    </row>
    <row r="27" spans="1:3" ht="14.25" x14ac:dyDescent="0.2">
      <c r="B27" s="62" t="s">
        <v>31</v>
      </c>
      <c r="C27" s="22">
        <v>3</v>
      </c>
    </row>
    <row r="29" spans="1:3" x14ac:dyDescent="0.2">
      <c r="A29" s="23" t="s">
        <v>40</v>
      </c>
      <c r="B29" s="23"/>
    </row>
    <row r="31" spans="1:3" ht="14.25" x14ac:dyDescent="0.2">
      <c r="B31" s="25" t="s">
        <v>35</v>
      </c>
      <c r="C31" s="24" t="s">
        <v>13</v>
      </c>
    </row>
    <row r="32" spans="1:3" ht="14.25" x14ac:dyDescent="0.2">
      <c r="B32" s="62" t="s">
        <v>20</v>
      </c>
      <c r="C32" s="22">
        <v>20</v>
      </c>
    </row>
    <row r="33" spans="1:3" ht="14.25" x14ac:dyDescent="0.2">
      <c r="B33" s="62" t="s">
        <v>21</v>
      </c>
      <c r="C33" s="22">
        <v>10</v>
      </c>
    </row>
    <row r="34" spans="1:3" ht="14.25" x14ac:dyDescent="0.2">
      <c r="B34" s="62" t="s">
        <v>22</v>
      </c>
      <c r="C34" s="22">
        <v>5</v>
      </c>
    </row>
    <row r="36" spans="1:3" ht="14.25" x14ac:dyDescent="0.2">
      <c r="B36" s="25" t="s">
        <v>36</v>
      </c>
      <c r="C36" s="24" t="s">
        <v>13</v>
      </c>
    </row>
    <row r="37" spans="1:3" ht="14.25" x14ac:dyDescent="0.2">
      <c r="B37" s="62" t="s">
        <v>32</v>
      </c>
      <c r="C37" s="22">
        <v>20</v>
      </c>
    </row>
    <row r="38" spans="1:3" ht="14.25" x14ac:dyDescent="0.2">
      <c r="B38" s="62" t="s">
        <v>33</v>
      </c>
      <c r="C38" s="22">
        <v>10</v>
      </c>
    </row>
    <row r="39" spans="1:3" ht="14.25" x14ac:dyDescent="0.2">
      <c r="B39" s="62" t="s">
        <v>34</v>
      </c>
      <c r="C39" s="22">
        <v>5</v>
      </c>
    </row>
    <row r="41" spans="1:3" ht="14.25" x14ac:dyDescent="0.2">
      <c r="B41" s="25" t="s">
        <v>24</v>
      </c>
      <c r="C41" s="24" t="s">
        <v>13</v>
      </c>
    </row>
    <row r="42" spans="1:3" ht="14.25" x14ac:dyDescent="0.2">
      <c r="B42" s="62" t="s">
        <v>25</v>
      </c>
      <c r="C42" s="22">
        <v>20</v>
      </c>
    </row>
    <row r="43" spans="1:3" ht="14.25" x14ac:dyDescent="0.2">
      <c r="B43" s="62" t="s">
        <v>26</v>
      </c>
      <c r="C43" s="22">
        <v>10</v>
      </c>
    </row>
    <row r="44" spans="1:3" ht="14.25" x14ac:dyDescent="0.2">
      <c r="B44" s="62" t="s">
        <v>27</v>
      </c>
      <c r="C44" s="22">
        <v>5</v>
      </c>
    </row>
    <row r="46" spans="1:3" ht="14.25" x14ac:dyDescent="0.2">
      <c r="A46" s="23" t="s">
        <v>1025</v>
      </c>
      <c r="B46" s="23"/>
      <c r="C46" s="24" t="s">
        <v>13</v>
      </c>
    </row>
    <row r="47" spans="1:3" ht="14.25" x14ac:dyDescent="0.2">
      <c r="B47" s="2" t="s">
        <v>1024</v>
      </c>
      <c r="C47" s="3">
        <v>20</v>
      </c>
    </row>
  </sheetData>
  <sheetProtection algorithmName="SHA-512" hashValue="RQfVKqDCyLK+SQkXxLbIf5/8yJb4XsXZ2A+HRpFnbV+72ODG0uvPB/pwomyoxX8YSzLon97j9qJMIxp1cUCRXg==" saltValue="wQifZ4gBaYDjk/IwaJXImw==" spinCount="100000" sheet="1" objects="1" scenarios="1"/>
  <sortState ref="E89:E101">
    <sortCondition ref="E89"/>
  </sortState>
  <hyperlinks>
    <hyperlink ref="E4" r:id="rId1"/>
    <hyperlink ref="C2" r:id="rId2" location=" 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baseColWidth="10" defaultColWidth="9.140625" defaultRowHeight="15" x14ac:dyDescent="0.25"/>
  <cols>
    <col min="1" max="1" width="13.7109375" style="5" customWidth="1"/>
    <col min="2" max="2" width="87.7109375" style="5" customWidth="1"/>
    <col min="3" max="3" width="35.5703125" style="5" customWidth="1"/>
    <col min="4" max="16384" width="9.140625" style="7"/>
  </cols>
  <sheetData>
    <row r="1" spans="1:7" ht="15.75" customHeight="1" x14ac:dyDescent="0.25">
      <c r="A1" s="9" t="s">
        <v>91</v>
      </c>
      <c r="B1" s="26" t="s">
        <v>90</v>
      </c>
      <c r="C1" s="7" t="s">
        <v>92</v>
      </c>
    </row>
    <row r="2" spans="1:7" ht="15.75" customHeight="1" x14ac:dyDescent="0.25">
      <c r="A2" s="27"/>
      <c r="B2" s="26" t="s">
        <v>89</v>
      </c>
      <c r="C2" s="26"/>
    </row>
    <row r="3" spans="1:7" ht="30" x14ac:dyDescent="0.25">
      <c r="A3" s="5" t="s">
        <v>93</v>
      </c>
      <c r="B3" s="6" t="s">
        <v>42</v>
      </c>
    </row>
    <row r="4" spans="1:7" x14ac:dyDescent="0.25">
      <c r="A4" s="7"/>
      <c r="B4" s="28" t="s">
        <v>43</v>
      </c>
    </row>
    <row r="5" spans="1:7" x14ac:dyDescent="0.25">
      <c r="A5" s="26"/>
      <c r="C5" s="7"/>
    </row>
    <row r="6" spans="1:7" x14ac:dyDescent="0.25">
      <c r="A6" s="7"/>
      <c r="B6" s="29" t="s">
        <v>44</v>
      </c>
    </row>
    <row r="7" spans="1:7" x14ac:dyDescent="0.25">
      <c r="A7" s="8" t="s">
        <v>45</v>
      </c>
      <c r="B7" s="8" t="s">
        <v>46</v>
      </c>
    </row>
    <row r="8" spans="1:7" ht="30" x14ac:dyDescent="0.25">
      <c r="A8" s="9" t="s">
        <v>47</v>
      </c>
      <c r="B8" s="9" t="s">
        <v>54</v>
      </c>
      <c r="C8" s="10"/>
      <c r="D8" s="11"/>
      <c r="E8" s="12"/>
      <c r="F8" s="13"/>
      <c r="G8" s="10"/>
    </row>
    <row r="9" spans="1:7" ht="30" x14ac:dyDescent="0.25">
      <c r="A9" s="9" t="s">
        <v>48</v>
      </c>
      <c r="B9" s="9" t="s">
        <v>56</v>
      </c>
    </row>
    <row r="10" spans="1:7" ht="30" x14ac:dyDescent="0.25">
      <c r="A10" s="9" t="s">
        <v>49</v>
      </c>
      <c r="B10" s="9" t="s">
        <v>53</v>
      </c>
    </row>
    <row r="11" spans="1:7" ht="30" x14ac:dyDescent="0.25">
      <c r="A11" s="9" t="s">
        <v>50</v>
      </c>
      <c r="B11" s="9" t="s">
        <v>51</v>
      </c>
    </row>
  </sheetData>
  <sheetProtection algorithmName="SHA-512" hashValue="c1TM7SphEwyceuADW32qmyeJljwwRL0KHr8nJrl8Okomda+EBt1kxcG4YhyzpSbz286ZYqTMEY3zfR1wWnoUBw==" saltValue="qsjQBUGXvFI7/uLuPZfF9Q==" spinCount="100000" sheet="1" objects="1" scenarios="1"/>
  <hyperlinks>
    <hyperlink ref="B3" r:id="rId1"/>
    <hyperlink ref="B4" r:id="rId2"/>
    <hyperlink ref="B2" r:id="rId3"/>
    <hyperlink ref="B1" r:id="rId4" location="/inicio"/>
  </hyperlinks>
  <pageMargins left="0.7" right="0.7" top="0.75" bottom="0.75" header="0.3" footer="0.3"/>
  <pageSetup paperSize="9" orientation="portrait" horizontalDpi="0" verticalDpi="0"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5"/>
  <sheetViews>
    <sheetView workbookViewId="0">
      <selection activeCell="B14" sqref="B14"/>
    </sheetView>
  </sheetViews>
  <sheetFormatPr baseColWidth="10" defaultRowHeight="12.75" x14ac:dyDescent="0.2"/>
  <cols>
    <col min="1" max="1" width="27.28515625" customWidth="1"/>
    <col min="2" max="2" width="27.5703125" customWidth="1"/>
    <col min="3" max="3" width="46" bestFit="1" customWidth="1"/>
    <col min="4" max="4" width="27.85546875" bestFit="1" customWidth="1"/>
    <col min="5" max="5" width="9.140625" bestFit="1" customWidth="1"/>
  </cols>
  <sheetData>
    <row r="1" spans="1:9" x14ac:dyDescent="0.2">
      <c r="H1" s="145" t="s">
        <v>1060</v>
      </c>
      <c r="I1" s="145"/>
    </row>
    <row r="2" spans="1:9" s="14" customFormat="1" x14ac:dyDescent="0.2">
      <c r="A2" s="64"/>
      <c r="B2" s="64"/>
      <c r="C2" s="64"/>
      <c r="E2" s="64"/>
      <c r="H2" s="146" t="s">
        <v>1061</v>
      </c>
      <c r="I2" s="147"/>
    </row>
    <row r="3" spans="1:9" s="14" customFormat="1" x14ac:dyDescent="0.2">
      <c r="A3" s="63" t="s">
        <v>1082</v>
      </c>
      <c r="B3" s="75"/>
      <c r="D3" s="74" t="s">
        <v>79</v>
      </c>
      <c r="E3" s="80">
        <v>1500</v>
      </c>
      <c r="F3" s="14" t="s">
        <v>1047</v>
      </c>
      <c r="H3" s="147"/>
      <c r="I3" s="147" t="s">
        <v>1062</v>
      </c>
    </row>
    <row r="4" spans="1:9" s="14" customFormat="1" x14ac:dyDescent="0.2">
      <c r="C4" s="64"/>
      <c r="D4" s="74" t="s">
        <v>80</v>
      </c>
      <c r="E4" s="81">
        <v>0.6</v>
      </c>
      <c r="H4" s="147"/>
      <c r="I4" s="147" t="s">
        <v>1063</v>
      </c>
    </row>
    <row r="5" spans="1:9" s="14" customFormat="1" x14ac:dyDescent="0.2">
      <c r="A5" s="63" t="s">
        <v>8</v>
      </c>
      <c r="B5" s="73">
        <f>+PCNS!F2</f>
        <v>0</v>
      </c>
      <c r="C5" s="64"/>
      <c r="D5" s="74" t="s">
        <v>1011</v>
      </c>
      <c r="E5" s="82">
        <v>10000</v>
      </c>
      <c r="H5" s="147"/>
      <c r="I5" s="147" t="s">
        <v>1064</v>
      </c>
    </row>
    <row r="6" spans="1:9" s="14" customFormat="1" x14ac:dyDescent="0.2">
      <c r="A6" s="63" t="s">
        <v>9</v>
      </c>
      <c r="B6" s="73">
        <f>+PCNS!F3</f>
        <v>0</v>
      </c>
      <c r="C6" s="64"/>
      <c r="D6" s="74" t="s">
        <v>1012</v>
      </c>
      <c r="E6" s="82">
        <f>+ROUND(E5/E4,2)</f>
        <v>16666.669999999998</v>
      </c>
      <c r="H6" s="146" t="s">
        <v>1065</v>
      </c>
      <c r="I6" s="147"/>
    </row>
    <row r="7" spans="1:9" s="14" customFormat="1" x14ac:dyDescent="0.2">
      <c r="A7" s="76" t="s">
        <v>10</v>
      </c>
      <c r="B7" s="73">
        <f>+PCNS!F4</f>
        <v>0</v>
      </c>
      <c r="C7" s="64"/>
      <c r="H7" s="147"/>
      <c r="I7" s="147" t="s">
        <v>1080</v>
      </c>
    </row>
    <row r="8" spans="1:9" s="14" customFormat="1" x14ac:dyDescent="0.2">
      <c r="A8" s="76" t="s">
        <v>1052</v>
      </c>
      <c r="B8" s="140"/>
      <c r="C8" s="136"/>
      <c r="H8" s="147"/>
      <c r="I8" s="147" t="s">
        <v>1066</v>
      </c>
    </row>
    <row r="9" spans="1:9" s="14" customFormat="1" x14ac:dyDescent="0.2">
      <c r="A9" s="76" t="s">
        <v>12</v>
      </c>
      <c r="B9" s="75"/>
      <c r="C9" s="64"/>
      <c r="E9" s="64"/>
      <c r="H9" s="147"/>
      <c r="I9" s="147" t="s">
        <v>1067</v>
      </c>
    </row>
    <row r="10" spans="1:9" s="14" customFormat="1" x14ac:dyDescent="0.2">
      <c r="A10" s="63" t="s">
        <v>57</v>
      </c>
      <c r="B10" s="75"/>
      <c r="C10" s="64"/>
      <c r="E10" s="64"/>
      <c r="H10" s="146" t="s">
        <v>1068</v>
      </c>
    </row>
    <row r="11" spans="1:9" s="14" customFormat="1" x14ac:dyDescent="0.2">
      <c r="A11" s="63" t="s">
        <v>55</v>
      </c>
      <c r="B11" s="128"/>
      <c r="C11" s="71" t="str">
        <f>+IF(B11&lt;DATE(2023,10,1),"ok","Fuera de Plazo")</f>
        <v>ok</v>
      </c>
      <c r="E11" s="64"/>
      <c r="H11" s="149" t="s">
        <v>1070</v>
      </c>
    </row>
    <row r="12" spans="1:9" s="14" customFormat="1" x14ac:dyDescent="0.2">
      <c r="A12" s="63" t="s">
        <v>1053</v>
      </c>
      <c r="B12" s="140"/>
      <c r="C12" s="71"/>
      <c r="E12" s="136"/>
      <c r="H12" s="149" t="s">
        <v>1076</v>
      </c>
    </row>
    <row r="13" spans="1:9" s="14" customFormat="1" ht="51" x14ac:dyDescent="0.2">
      <c r="A13" s="63" t="s">
        <v>52</v>
      </c>
      <c r="B13" s="75"/>
      <c r="C13" s="77" t="str">
        <f>IFERROR(VLOOKUP(B13,CNAE!$A$8:$B$11,2,FALSE),"")</f>
        <v/>
      </c>
      <c r="D13" s="73" t="str">
        <f>IF(OR(B13="4781",B13="4782",B13="4789",B13="4799"),"VER EXCLUSIVIDAD","OK")</f>
        <v>OK</v>
      </c>
      <c r="H13" s="14" t="s">
        <v>1079</v>
      </c>
    </row>
    <row r="14" spans="1:9" s="14" customFormat="1" ht="69.75" customHeight="1" x14ac:dyDescent="0.2">
      <c r="A14" s="76" t="s">
        <v>1069</v>
      </c>
      <c r="B14" s="75"/>
      <c r="D14" s="64"/>
    </row>
    <row r="15" spans="1:9" s="14" customFormat="1" x14ac:dyDescent="0.2">
      <c r="A15" s="76" t="s">
        <v>1075</v>
      </c>
      <c r="B15" s="75"/>
      <c r="D15" s="144"/>
    </row>
    <row r="16" spans="1:9" s="14" customFormat="1" x14ac:dyDescent="0.2">
      <c r="A16" s="76" t="s">
        <v>1057</v>
      </c>
      <c r="B16" s="75"/>
      <c r="D16" s="144"/>
    </row>
    <row r="17" spans="1:9" s="14" customFormat="1" x14ac:dyDescent="0.2">
      <c r="A17" s="150" t="s">
        <v>1071</v>
      </c>
      <c r="B17" s="88"/>
      <c r="D17" s="144"/>
      <c r="H17" s="147"/>
      <c r="I17" s="147"/>
    </row>
    <row r="18" spans="1:9" s="14" customFormat="1" x14ac:dyDescent="0.2">
      <c r="D18" s="148"/>
      <c r="H18" s="147"/>
      <c r="I18" s="147"/>
    </row>
    <row r="19" spans="1:9" s="14" customFormat="1" x14ac:dyDescent="0.2">
      <c r="A19" s="64"/>
      <c r="B19" s="83" t="s">
        <v>1013</v>
      </c>
      <c r="D19" s="64"/>
      <c r="H19" s="147"/>
      <c r="I19" s="147"/>
    </row>
    <row r="20" spans="1:9" s="14" customFormat="1" x14ac:dyDescent="0.2">
      <c r="A20" s="64"/>
      <c r="B20" s="63" t="s">
        <v>11</v>
      </c>
      <c r="C20" s="132"/>
      <c r="D20" s="79"/>
      <c r="E20" s="73">
        <f>IFERROR(VLOOKUP(D20,códigos!$B$14:$C$16,2,FALSE),0)</f>
        <v>0</v>
      </c>
      <c r="H20" s="147"/>
    </row>
    <row r="21" spans="1:9" s="14" customFormat="1" x14ac:dyDescent="0.2">
      <c r="A21" s="64"/>
      <c r="B21" s="63" t="s">
        <v>38</v>
      </c>
      <c r="C21" s="109"/>
      <c r="D21" s="79"/>
      <c r="E21" s="73">
        <f>IFERROR(VLOOKUP(D21,códigos!$B$20:$C$22,2,FALSE),0)</f>
        <v>0</v>
      </c>
      <c r="I21" s="147"/>
    </row>
    <row r="22" spans="1:9" s="14" customFormat="1" x14ac:dyDescent="0.2">
      <c r="A22" s="64"/>
      <c r="B22" s="63" t="s">
        <v>37</v>
      </c>
      <c r="C22" s="109"/>
      <c r="D22" s="79"/>
      <c r="E22" s="73">
        <f>IFERROR(VLOOKUP(D22,códigos!$B$25:$C$27,2,FALSE),0)</f>
        <v>0</v>
      </c>
    </row>
    <row r="23" spans="1:9" s="14" customFormat="1" x14ac:dyDescent="0.2">
      <c r="D23" s="64"/>
    </row>
    <row r="24" spans="1:9" s="14" customFormat="1" x14ac:dyDescent="0.2">
      <c r="A24" s="64"/>
      <c r="B24" s="83" t="s">
        <v>1014</v>
      </c>
    </row>
    <row r="25" spans="1:9" s="14" customFormat="1" x14ac:dyDescent="0.2">
      <c r="A25" s="64"/>
      <c r="B25" s="63" t="s">
        <v>11</v>
      </c>
      <c r="C25" s="132"/>
      <c r="D25" s="79"/>
      <c r="E25" s="73">
        <f>IFERROR(VLOOKUP(D25,códigos!$B$32:$C$34,2,FALSE),0)</f>
        <v>0</v>
      </c>
    </row>
    <row r="26" spans="1:9" s="14" customFormat="1" x14ac:dyDescent="0.2">
      <c r="A26" s="64"/>
      <c r="B26" s="63" t="s">
        <v>39</v>
      </c>
      <c r="C26" s="109"/>
      <c r="D26" s="79"/>
      <c r="E26" s="73">
        <f>IFERROR(VLOOKUP(D26,códigos!$B$37:$C$39,2,FALSE),0)</f>
        <v>0</v>
      </c>
    </row>
    <row r="27" spans="1:9" s="14" customFormat="1" x14ac:dyDescent="0.2">
      <c r="A27" s="64"/>
      <c r="B27" s="63" t="s">
        <v>38</v>
      </c>
      <c r="C27" s="109"/>
      <c r="D27" s="79"/>
      <c r="E27" s="73">
        <f>IFERROR(VLOOKUP(D27,códigos!$B$41:$C$44,2,FALSE),0)</f>
        <v>0</v>
      </c>
    </row>
    <row r="28" spans="1:9" s="14" customFormat="1" x14ac:dyDescent="0.2">
      <c r="A28" s="19"/>
      <c r="D28" s="64"/>
    </row>
    <row r="29" spans="1:9" s="14" customFormat="1" x14ac:dyDescent="0.2">
      <c r="A29" s="64"/>
      <c r="B29" s="19"/>
      <c r="E29" s="64"/>
    </row>
    <row r="30" spans="1:9" s="14" customFormat="1" x14ac:dyDescent="0.2">
      <c r="A30" s="64"/>
      <c r="B30" s="19"/>
      <c r="C30" s="63" t="s">
        <v>1026</v>
      </c>
      <c r="D30" s="88"/>
      <c r="E30" s="73">
        <f>IF(D30="SI",códigos!C47,0)</f>
        <v>0</v>
      </c>
    </row>
    <row r="31" spans="1:9" s="14" customFormat="1" x14ac:dyDescent="0.2">
      <c r="A31" s="64"/>
      <c r="B31" s="19"/>
      <c r="E31" s="64"/>
    </row>
    <row r="32" spans="1:9" s="14" customFormat="1" x14ac:dyDescent="0.2">
      <c r="A32" s="64"/>
      <c r="B32" s="19"/>
      <c r="E32" s="64"/>
    </row>
    <row r="33" spans="1:7" s="14" customFormat="1" x14ac:dyDescent="0.2">
      <c r="A33" s="64"/>
      <c r="B33" s="19"/>
      <c r="D33" s="72" t="s">
        <v>1015</v>
      </c>
      <c r="E33" s="72">
        <f>SUM(E20:E30)</f>
        <v>0</v>
      </c>
    </row>
    <row r="34" spans="1:7" s="14" customFormat="1" ht="17.25" customHeight="1" x14ac:dyDescent="0.2">
      <c r="A34" s="64"/>
      <c r="B34" s="19"/>
      <c r="E34" s="64"/>
    </row>
    <row r="35" spans="1:7" s="14" customFormat="1" x14ac:dyDescent="0.2">
      <c r="A35" s="64"/>
      <c r="B35" s="19"/>
      <c r="E35" s="64"/>
    </row>
    <row r="36" spans="1:7" s="14" customFormat="1" x14ac:dyDescent="0.2">
      <c r="A36"/>
      <c r="B36"/>
      <c r="C36"/>
      <c r="D36"/>
      <c r="E36"/>
      <c r="F36"/>
      <c r="G36"/>
    </row>
    <row r="40" spans="1:7" x14ac:dyDescent="0.2">
      <c r="B40" s="84" t="s">
        <v>1016</v>
      </c>
      <c r="C40" s="84" t="s">
        <v>1017</v>
      </c>
    </row>
    <row r="41" spans="1:7" x14ac:dyDescent="0.2">
      <c r="A41" s="76" t="s">
        <v>1001</v>
      </c>
      <c r="B41" s="79"/>
      <c r="C41" s="73" t="e">
        <f>VLOOKUP(B41,'población EELL'!$G$4:$H$598,2,FALSE)</f>
        <v>#N/A</v>
      </c>
      <c r="D41" s="78" t="e">
        <f>IF(C41&lt;1000,"menos de 1.000",IF(C41&lt;1500,"menos de 1.500",IF(C41&lt;2000,"menos de 2.000","mayor de 2.000")))</f>
        <v>#N/A</v>
      </c>
    </row>
    <row r="42" spans="1:7" x14ac:dyDescent="0.2">
      <c r="A42" s="76" t="s">
        <v>1001</v>
      </c>
      <c r="B42" s="79"/>
      <c r="C42" s="73" t="e">
        <f>VLOOKUP(B42,'población EELL'!$G$4:$H$598,2,FALSE)</f>
        <v>#N/A</v>
      </c>
      <c r="D42" s="78" t="e">
        <f t="shared" ref="D42:D50" si="0">IF(C42&lt;1000,"menos de 1.000",IF(C42&lt;1500,"menos de 1.500",IF(C42&lt;2000,"menos de 2.000","mayor de 2.000")))</f>
        <v>#N/A</v>
      </c>
    </row>
    <row r="43" spans="1:7" x14ac:dyDescent="0.2">
      <c r="A43" s="76" t="s">
        <v>1001</v>
      </c>
      <c r="B43" s="79"/>
      <c r="C43" s="73" t="e">
        <f>VLOOKUP(B43,'población EELL'!$G$4:$H$598,2,FALSE)</f>
        <v>#N/A</v>
      </c>
      <c r="D43" s="78" t="e">
        <f t="shared" si="0"/>
        <v>#N/A</v>
      </c>
    </row>
    <row r="44" spans="1:7" x14ac:dyDescent="0.2">
      <c r="A44" s="76" t="s">
        <v>1001</v>
      </c>
      <c r="B44" s="79"/>
      <c r="C44" s="73" t="e">
        <f>VLOOKUP(B44,'población EELL'!$G$4:$H$598,2,FALSE)</f>
        <v>#N/A</v>
      </c>
      <c r="D44" s="78" t="e">
        <f t="shared" si="0"/>
        <v>#N/A</v>
      </c>
    </row>
    <row r="45" spans="1:7" x14ac:dyDescent="0.2">
      <c r="A45" s="76" t="s">
        <v>1001</v>
      </c>
      <c r="B45" s="79"/>
      <c r="C45" s="73" t="e">
        <f>VLOOKUP(B45,'población EELL'!$G$4:$H$598,2,FALSE)</f>
        <v>#N/A</v>
      </c>
      <c r="D45" s="78" t="e">
        <f t="shared" si="0"/>
        <v>#N/A</v>
      </c>
    </row>
    <row r="46" spans="1:7" x14ac:dyDescent="0.2">
      <c r="A46" s="76" t="s">
        <v>1001</v>
      </c>
      <c r="B46" s="79"/>
      <c r="C46" s="73" t="e">
        <f>VLOOKUP(B46,'población EELL'!$G$4:$H$598,2,FALSE)</f>
        <v>#N/A</v>
      </c>
      <c r="D46" s="78" t="e">
        <f t="shared" si="0"/>
        <v>#N/A</v>
      </c>
    </row>
    <row r="47" spans="1:7" x14ac:dyDescent="0.2">
      <c r="A47" s="76" t="s">
        <v>1001</v>
      </c>
      <c r="B47" s="79"/>
      <c r="C47" s="73" t="e">
        <f>VLOOKUP(B47,'población EELL'!$G$4:$H$598,2,FALSE)</f>
        <v>#N/A</v>
      </c>
      <c r="D47" s="78" t="e">
        <f t="shared" si="0"/>
        <v>#N/A</v>
      </c>
    </row>
    <row r="48" spans="1:7" x14ac:dyDescent="0.2">
      <c r="A48" s="76" t="s">
        <v>1001</v>
      </c>
      <c r="B48" s="79"/>
      <c r="C48" s="73" t="e">
        <f>VLOOKUP(B48,'población EELL'!$G$4:$H$598,2,FALSE)</f>
        <v>#N/A</v>
      </c>
      <c r="D48" s="78" t="e">
        <f t="shared" si="0"/>
        <v>#N/A</v>
      </c>
    </row>
    <row r="49" spans="1:4" x14ac:dyDescent="0.2">
      <c r="A49" s="76" t="s">
        <v>1001</v>
      </c>
      <c r="B49" s="79"/>
      <c r="C49" s="73" t="e">
        <f>VLOOKUP(B49,'población EELL'!$G$4:$H$598,2,FALSE)</f>
        <v>#N/A</v>
      </c>
      <c r="D49" s="78" t="e">
        <f t="shared" si="0"/>
        <v>#N/A</v>
      </c>
    </row>
    <row r="50" spans="1:4" x14ac:dyDescent="0.2">
      <c r="A50" s="76" t="s">
        <v>1001</v>
      </c>
      <c r="B50" s="79"/>
      <c r="C50" s="73" t="e">
        <f>VLOOKUP(B50,'población EELL'!$G$4:$H$598,2,FALSE)</f>
        <v>#N/A</v>
      </c>
      <c r="D50" s="78" t="e">
        <f t="shared" si="0"/>
        <v>#N/A</v>
      </c>
    </row>
    <row r="54" spans="1:4" x14ac:dyDescent="0.2">
      <c r="A54" s="23" t="s">
        <v>1040</v>
      </c>
      <c r="B54" s="23"/>
    </row>
    <row r="55" spans="1:4" ht="32.25" customHeight="1" x14ac:dyDescent="0.2"/>
    <row r="56" spans="1:4" ht="32.25" customHeight="1" x14ac:dyDescent="0.2">
      <c r="A56" s="135" t="s">
        <v>1039</v>
      </c>
      <c r="B56" s="1"/>
    </row>
    <row r="57" spans="1:4" x14ac:dyDescent="0.2">
      <c r="A57" s="135" t="s">
        <v>1043</v>
      </c>
      <c r="B57" s="1"/>
    </row>
    <row r="58" spans="1:4" ht="25.5" x14ac:dyDescent="0.2">
      <c r="A58" s="135" t="s">
        <v>1044</v>
      </c>
      <c r="B58" s="1"/>
    </row>
    <row r="59" spans="1:4" x14ac:dyDescent="0.2">
      <c r="A59" s="15"/>
    </row>
    <row r="61" spans="1:4" x14ac:dyDescent="0.2">
      <c r="A61" s="23" t="s">
        <v>1041</v>
      </c>
      <c r="B61" s="23"/>
    </row>
    <row r="63" spans="1:4" x14ac:dyDescent="0.2">
      <c r="A63" s="135" t="s">
        <v>1042</v>
      </c>
      <c r="B63" s="1"/>
    </row>
    <row r="64" spans="1:4" x14ac:dyDescent="0.2">
      <c r="A64" s="135" t="s">
        <v>1043</v>
      </c>
      <c r="B64" s="1"/>
    </row>
    <row r="65" spans="1:2" ht="25.5" x14ac:dyDescent="0.2">
      <c r="A65" s="135" t="s">
        <v>1044</v>
      </c>
      <c r="B65" s="1"/>
    </row>
  </sheetData>
  <sheetProtection algorithmName="SHA-512" hashValue="tzbuzOxAOaAIUZksU9bbUZqEEJEA88q6Q/OVBEwhL9xgobELNmw2Oaee/26Uodms/WAmMQt4BDDZqvi7qdjg/w==" saltValue="rpSAgUocaWCP0fO1RZ4N5Q==" spinCount="100000" sheet="1" objects="1" scenarios="1"/>
  <conditionalFormatting sqref="D13">
    <cfRule type="cellIs" dxfId="1" priority="1" operator="equal">
      <formula>"VER EXCLUSIVIDAD"</formula>
    </cfRule>
  </conditionalFormatting>
  <dataValidations count="12">
    <dataValidation type="list" allowBlank="1" showInputMessage="1" showErrorMessage="1" sqref="D27">
      <formula1>frencuencia_mensual_vehículos_tienda</formula1>
    </dataValidation>
    <dataValidation type="list" allowBlank="1" showInputMessage="1" showErrorMessage="1" sqref="D26">
      <formula1>n_EELL_vehiculos_tienda</formula1>
    </dataValidation>
    <dataValidation type="list" allowBlank="1" showInputMessage="1" showErrorMessage="1" sqref="D25">
      <formula1>población_vehiculos_tienda</formula1>
    </dataValidation>
    <dataValidation type="list" allowBlank="1" showInputMessage="1" showErrorMessage="1" sqref="D22">
      <formula1>frecuencia_anual</formula1>
    </dataValidation>
    <dataValidation type="list" allowBlank="1" showInputMessage="1" showErrorMessage="1" sqref="D21">
      <formula1>frecuencia_mensual</formula1>
    </dataValidation>
    <dataValidation type="list" allowBlank="1" showInputMessage="1" showErrorMessage="1" sqref="D20">
      <formula1>población_mercadillos</formula1>
    </dataValidation>
    <dataValidation type="list" allowBlank="1" showInputMessage="1" showErrorMessage="1" sqref="B9">
      <formula1>tamaño</formula1>
    </dataValidation>
    <dataValidation type="list" allowBlank="1" showInputMessage="1" showErrorMessage="1" sqref="B13">
      <formula1>cnae</formula1>
    </dataValidation>
    <dataValidation type="list" allowBlank="1" showInputMessage="1" showErrorMessage="1" sqref="B41:B50">
      <formula1>EELL</formula1>
    </dataValidation>
    <dataValidation type="list" allowBlank="1" showInputMessage="1" showErrorMessage="1" sqref="D30 B14:B16">
      <formula1>si_no</formula1>
    </dataValidation>
    <dataValidation type="list" allowBlank="1" showInputMessage="1" showErrorMessage="1" sqref="B17">
      <formula1>"ejecutadas todas las obras,no se han ejecutado todas las obras"</formula1>
    </dataValidation>
    <dataValidation type="list" allowBlank="1" showInputMessage="1" showErrorMessage="1" sqref="B3">
      <formula1>"PCNS- mercadillos,PCNS-vehiculos tienda,PCNS-traspaso"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"/>
  <sheetViews>
    <sheetView workbookViewId="0">
      <selection activeCell="AL6" sqref="AL6"/>
    </sheetView>
  </sheetViews>
  <sheetFormatPr baseColWidth="10" defaultRowHeight="12.75" x14ac:dyDescent="0.2"/>
  <cols>
    <col min="1" max="1" width="11.42578125" style="64"/>
    <col min="2" max="2" width="23.28515625" style="64" customWidth="1"/>
    <col min="3" max="3" width="27.28515625" style="64" customWidth="1"/>
    <col min="4" max="4" width="27.28515625" style="152" customWidth="1"/>
    <col min="5" max="5" width="27.28515625" style="151" customWidth="1"/>
    <col min="6" max="6" width="27.28515625" style="136" customWidth="1"/>
    <col min="7" max="7" width="15.85546875" style="64" bestFit="1" customWidth="1"/>
    <col min="8" max="8" width="13.42578125" style="64" customWidth="1"/>
    <col min="9" max="9" width="10.140625" style="64" bestFit="1" customWidth="1"/>
    <col min="10" max="10" width="11.42578125" style="64" customWidth="1"/>
    <col min="11" max="11" width="25.28515625" style="136" customWidth="1"/>
    <col min="12" max="12" width="11.42578125" style="136" customWidth="1"/>
    <col min="13" max="13" width="11.42578125" style="151" customWidth="1"/>
    <col min="14" max="14" width="11.42578125" style="139" customWidth="1"/>
    <col min="15" max="15" width="11.42578125" style="153" customWidth="1"/>
    <col min="16" max="16" width="22.85546875" style="64" customWidth="1"/>
    <col min="17" max="20" width="11.42578125" style="64"/>
    <col min="21" max="21" width="13.28515625" style="64" customWidth="1"/>
    <col min="22" max="23" width="11.42578125" style="64"/>
    <col min="24" max="24" width="17.28515625" style="64" customWidth="1"/>
    <col min="25" max="25" width="11.42578125" style="64"/>
    <col min="26" max="26" width="13.140625" style="64" customWidth="1"/>
    <col min="27" max="27" width="15.28515625" style="64" customWidth="1"/>
    <col min="28" max="36" width="11.42578125" style="64"/>
    <col min="37" max="37" width="13.85546875" style="64" customWidth="1"/>
    <col min="38" max="39" width="11.42578125" style="64"/>
    <col min="40" max="40" width="17.42578125" style="64" customWidth="1"/>
    <col min="41" max="41" width="13.5703125" style="64" customWidth="1"/>
    <col min="42" max="43" width="11.42578125" style="64"/>
    <col min="44" max="45" width="15" style="64" customWidth="1"/>
    <col min="46" max="46" width="11.42578125" style="64"/>
    <col min="47" max="47" width="16.7109375" style="64" customWidth="1"/>
    <col min="48" max="51" width="11.42578125" style="64"/>
    <col min="52" max="52" width="21.85546875" style="64" customWidth="1"/>
    <col min="53" max="16384" width="11.42578125" style="64"/>
  </cols>
  <sheetData>
    <row r="1" spans="1:45" ht="45" customHeight="1" x14ac:dyDescent="0.2">
      <c r="P1" s="202" t="s">
        <v>105</v>
      </c>
      <c r="Q1" s="202"/>
      <c r="R1" s="202"/>
      <c r="S1" s="202"/>
      <c r="T1" s="202"/>
      <c r="U1" s="202"/>
      <c r="V1" s="202"/>
      <c r="W1" s="202"/>
      <c r="X1" s="202"/>
      <c r="Y1" s="202"/>
      <c r="Z1" s="202" t="s">
        <v>106</v>
      </c>
      <c r="AA1" s="202"/>
      <c r="AB1" s="202"/>
      <c r="AC1" s="202"/>
      <c r="AD1" s="202"/>
      <c r="AE1" s="202"/>
      <c r="AF1" s="202"/>
      <c r="AG1" s="202"/>
      <c r="AH1" s="202"/>
      <c r="AI1" s="202"/>
      <c r="AJ1" s="204" t="s">
        <v>1024</v>
      </c>
      <c r="AK1" s="205"/>
      <c r="AL1" s="121"/>
      <c r="AM1" s="121"/>
      <c r="AN1" s="121"/>
      <c r="AO1" s="121"/>
      <c r="AP1" s="121"/>
      <c r="AQ1" s="121"/>
      <c r="AR1" s="121"/>
    </row>
    <row r="2" spans="1:45" ht="45" customHeight="1" x14ac:dyDescent="0.2">
      <c r="P2" s="206" t="s">
        <v>111</v>
      </c>
      <c r="Q2" s="207"/>
      <c r="R2" s="208"/>
      <c r="S2" s="206" t="s">
        <v>38</v>
      </c>
      <c r="T2" s="207"/>
      <c r="U2" s="208"/>
      <c r="V2" s="206" t="s">
        <v>37</v>
      </c>
      <c r="W2" s="207"/>
      <c r="X2" s="208"/>
      <c r="Y2" s="123"/>
      <c r="Z2" s="206" t="s">
        <v>111</v>
      </c>
      <c r="AA2" s="207"/>
      <c r="AB2" s="208"/>
      <c r="AC2" s="206" t="s">
        <v>1045</v>
      </c>
      <c r="AD2" s="207"/>
      <c r="AE2" s="208"/>
      <c r="AF2" s="206" t="s">
        <v>38</v>
      </c>
      <c r="AG2" s="207"/>
      <c r="AH2" s="208"/>
      <c r="AI2" s="123"/>
      <c r="AJ2" s="133"/>
      <c r="AK2" s="134"/>
      <c r="AL2" s="121"/>
      <c r="AM2" s="121"/>
      <c r="AN2" s="121"/>
      <c r="AO2" s="121"/>
      <c r="AP2" s="121"/>
      <c r="AQ2" s="121"/>
      <c r="AR2" s="121"/>
    </row>
    <row r="3" spans="1:45" ht="45" x14ac:dyDescent="0.2">
      <c r="B3" s="122" t="s">
        <v>68</v>
      </c>
      <c r="C3" s="122" t="s">
        <v>75</v>
      </c>
      <c r="D3" s="122" t="s">
        <v>10</v>
      </c>
      <c r="E3" s="122" t="s">
        <v>1077</v>
      </c>
      <c r="F3" s="122" t="s">
        <v>1051</v>
      </c>
      <c r="G3" s="122" t="s">
        <v>1037</v>
      </c>
      <c r="H3" s="122" t="s">
        <v>1054</v>
      </c>
      <c r="I3" s="122" t="s">
        <v>1038</v>
      </c>
      <c r="J3" s="122" t="s">
        <v>1055</v>
      </c>
      <c r="K3" s="122" t="s">
        <v>1056</v>
      </c>
      <c r="L3" s="122" t="s">
        <v>1053</v>
      </c>
      <c r="M3" s="122" t="s">
        <v>1078</v>
      </c>
      <c r="N3" s="122" t="s">
        <v>1057</v>
      </c>
      <c r="O3" s="122" t="s">
        <v>1071</v>
      </c>
      <c r="P3" s="16" t="s">
        <v>11</v>
      </c>
      <c r="Q3" s="16" t="s">
        <v>76</v>
      </c>
      <c r="R3" s="16" t="s">
        <v>17</v>
      </c>
      <c r="S3" s="16" t="s">
        <v>38</v>
      </c>
      <c r="T3" s="16" t="s">
        <v>76</v>
      </c>
      <c r="U3" s="16" t="s">
        <v>17</v>
      </c>
      <c r="V3" s="16" t="s">
        <v>37</v>
      </c>
      <c r="W3" s="16" t="s">
        <v>76</v>
      </c>
      <c r="X3" s="16" t="s">
        <v>17</v>
      </c>
      <c r="Y3" s="123" t="s">
        <v>77</v>
      </c>
      <c r="Z3" s="16" t="str">
        <f>+'Baremo PCNS '!B25</f>
        <v>Población entidad local</v>
      </c>
      <c r="AA3" s="16" t="s">
        <v>76</v>
      </c>
      <c r="AB3" s="16" t="s">
        <v>17</v>
      </c>
      <c r="AC3" s="16" t="str">
        <f>+'Baremo PCNS '!B26</f>
        <v>nº EELL</v>
      </c>
      <c r="AD3" s="16" t="s">
        <v>76</v>
      </c>
      <c r="AE3" s="16" t="s">
        <v>17</v>
      </c>
      <c r="AF3" s="16" t="str">
        <f>+'Baremo PCNS '!B27</f>
        <v>periodicidad mensual</v>
      </c>
      <c r="AG3" s="16" t="s">
        <v>76</v>
      </c>
      <c r="AH3" s="16" t="s">
        <v>17</v>
      </c>
      <c r="AI3" s="123" t="s">
        <v>78</v>
      </c>
      <c r="AJ3" s="16" t="s">
        <v>1027</v>
      </c>
      <c r="AK3" s="123" t="s">
        <v>17</v>
      </c>
      <c r="AL3" s="110" t="s">
        <v>70</v>
      </c>
      <c r="AM3" s="17" t="s">
        <v>71</v>
      </c>
      <c r="AN3" s="17" t="s">
        <v>1019</v>
      </c>
      <c r="AO3" s="17" t="s">
        <v>1046</v>
      </c>
      <c r="AP3" s="17" t="s">
        <v>1018</v>
      </c>
      <c r="AQ3" s="17" t="s">
        <v>72</v>
      </c>
      <c r="AR3" s="17" t="s">
        <v>73</v>
      </c>
      <c r="AS3" s="17" t="s">
        <v>74</v>
      </c>
    </row>
    <row r="4" spans="1:45" ht="105" customHeight="1" x14ac:dyDescent="0.2">
      <c r="A4" s="21" t="s">
        <v>41</v>
      </c>
      <c r="B4" s="21">
        <f>+'Baremo PCNS '!B5</f>
        <v>0</v>
      </c>
      <c r="C4" s="21">
        <f>+'Baremo PCNS '!B6</f>
        <v>0</v>
      </c>
      <c r="D4" s="21">
        <f>+'Baremo PCNS '!B7</f>
        <v>0</v>
      </c>
      <c r="E4" s="143">
        <f>+'Baremo PCNS '!B8</f>
        <v>0</v>
      </c>
      <c r="F4" s="21">
        <f>+'Baremo PCNS '!B3</f>
        <v>0</v>
      </c>
      <c r="G4" s="21">
        <f>+'Baremo PCNS '!B9</f>
        <v>0</v>
      </c>
      <c r="H4" s="21">
        <f>+'Baremo PCNS '!B10</f>
        <v>0</v>
      </c>
      <c r="I4" s="129">
        <f>+'Baremo PCNS '!B11</f>
        <v>0</v>
      </c>
      <c r="J4" s="21">
        <f>+'Baremo PCNS '!B13</f>
        <v>0</v>
      </c>
      <c r="K4" s="21" t="str">
        <f>+'Baremo PCNS '!C13</f>
        <v/>
      </c>
      <c r="L4" s="129">
        <f>+'Baremo PCNS '!B12</f>
        <v>0</v>
      </c>
      <c r="M4" s="129">
        <f>+'Baremo PCNS '!B15</f>
        <v>0</v>
      </c>
      <c r="N4" s="143">
        <f>+'Baremo PCNS '!B16</f>
        <v>0</v>
      </c>
      <c r="O4" s="131">
        <f>+'Baremo PCNS '!B17</f>
        <v>0</v>
      </c>
      <c r="P4" s="131">
        <f>+'Baremo PCNS '!C20</f>
        <v>0</v>
      </c>
      <c r="Q4" s="21">
        <f>+'Baremo PCNS '!D20</f>
        <v>0</v>
      </c>
      <c r="R4" s="21">
        <f>+'Baremo PCNS '!E20</f>
        <v>0</v>
      </c>
      <c r="S4" s="21">
        <f>+'Baremo PCNS '!C21</f>
        <v>0</v>
      </c>
      <c r="T4" s="21">
        <f>+'Baremo PCNS '!D21</f>
        <v>0</v>
      </c>
      <c r="U4" s="21">
        <f>+'Baremo PCNS '!E21</f>
        <v>0</v>
      </c>
      <c r="V4" s="21">
        <f>+'Baremo PCNS '!C22</f>
        <v>0</v>
      </c>
      <c r="W4" s="21">
        <f>+'Baremo PCNS '!D22</f>
        <v>0</v>
      </c>
      <c r="X4" s="21">
        <f>+'Baremo PCNS '!E22</f>
        <v>0</v>
      </c>
      <c r="Y4" s="130">
        <f>SUM(+R4+U4+X4)</f>
        <v>0</v>
      </c>
      <c r="Z4" s="131">
        <f>+'Baremo PCNS '!C25</f>
        <v>0</v>
      </c>
      <c r="AA4" s="21">
        <f>+'Baremo PCNS '!D25</f>
        <v>0</v>
      </c>
      <c r="AB4" s="21">
        <f>+'Baremo PCNS '!E25</f>
        <v>0</v>
      </c>
      <c r="AC4" s="21">
        <f>+'Baremo PCNS '!C26</f>
        <v>0</v>
      </c>
      <c r="AD4" s="21">
        <f>+'Baremo PCNS '!D26</f>
        <v>0</v>
      </c>
      <c r="AE4" s="21">
        <f>+'Baremo PCNS '!E26</f>
        <v>0</v>
      </c>
      <c r="AF4" s="21">
        <f>+'Baremo PCNS '!C27</f>
        <v>0</v>
      </c>
      <c r="AG4" s="21">
        <f>+'Baremo PCNS '!D27</f>
        <v>0</v>
      </c>
      <c r="AH4" s="21">
        <f>+'Baremo PCNS '!E27</f>
        <v>0</v>
      </c>
      <c r="AI4" s="130">
        <f>+AB4+AE4+AH4</f>
        <v>0</v>
      </c>
      <c r="AJ4" s="130">
        <f>+'Baremo PCNS '!D30</f>
        <v>0</v>
      </c>
      <c r="AK4" s="130">
        <f>+'Baremo PCNS '!E30</f>
        <v>0</v>
      </c>
      <c r="AL4" s="111">
        <f>+'Baremo PCNS '!E33</f>
        <v>0</v>
      </c>
      <c r="AM4" s="85">
        <f>+Resumen!B20</f>
        <v>0</v>
      </c>
      <c r="AN4" s="85">
        <f>+Resumen!D20</f>
        <v>0</v>
      </c>
      <c r="AO4" s="85">
        <f>+Resumen!E20</f>
        <v>0</v>
      </c>
      <c r="AP4" s="85">
        <f>+'Baremo PCNS '!E6</f>
        <v>16666.669999999998</v>
      </c>
      <c r="AQ4" s="85">
        <f>MIN(AN4,AP4)</f>
        <v>0</v>
      </c>
      <c r="AR4" s="86">
        <f>+'Baremo PCNS '!E4</f>
        <v>0.6</v>
      </c>
      <c r="AS4" s="85">
        <f>+ROUND(AQ4*AR4,2)</f>
        <v>0</v>
      </c>
    </row>
    <row r="6" spans="1:45" ht="38.25" x14ac:dyDescent="0.2">
      <c r="AN6" s="142" t="s">
        <v>1059</v>
      </c>
      <c r="AQ6" s="203" t="str">
        <f>+IF(AQ4&lt;'Baremo PCNS '!E3,"NO LLEGA AL MINIMO","OK")</f>
        <v>NO LLEGA AL MINIMO</v>
      </c>
      <c r="AR6" s="203"/>
    </row>
  </sheetData>
  <sheetProtection algorithmName="SHA-512" hashValue="BfYe7qJ1duZLyR9JUiARy3Me3Og6ELcSrfx+MzTOtv5s75efuICNufMjGGilHUIaw60rjMy4zabRGXUndg8PoQ==" saltValue="MWrko6hl9eb8SKnzIYp04A==" spinCount="100000" sheet="1" objects="1" scenarios="1"/>
  <mergeCells count="10">
    <mergeCell ref="P1:Y1"/>
    <mergeCell ref="Z1:AI1"/>
    <mergeCell ref="AQ6:AR6"/>
    <mergeCell ref="AJ1:AK1"/>
    <mergeCell ref="P2:R2"/>
    <mergeCell ref="S2:U2"/>
    <mergeCell ref="V2:X2"/>
    <mergeCell ref="Z2:AB2"/>
    <mergeCell ref="AC2:AE2"/>
    <mergeCell ref="AF2:AH2"/>
  </mergeCells>
  <conditionalFormatting sqref="AQ6">
    <cfRule type="cellIs" dxfId="0" priority="2" operator="equal">
      <formula>"NO LLEGA AL MINIMO"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4"/>
  <sheetViews>
    <sheetView workbookViewId="0"/>
  </sheetViews>
  <sheetFormatPr baseColWidth="10" defaultRowHeight="12.75" x14ac:dyDescent="0.2"/>
  <cols>
    <col min="1" max="1" width="17.140625" style="14" bestFit="1" customWidth="1"/>
    <col min="2" max="2" width="41.7109375" style="14" customWidth="1"/>
    <col min="3" max="3" width="23.28515625" customWidth="1"/>
    <col min="5" max="5" width="11.42578125" style="52"/>
    <col min="9" max="9" width="24" customWidth="1"/>
  </cols>
  <sheetData>
    <row r="2" spans="1:10" ht="24" x14ac:dyDescent="0.2">
      <c r="A2" s="31" t="s">
        <v>107</v>
      </c>
      <c r="B2" s="32" t="s">
        <v>108</v>
      </c>
      <c r="C2" s="33" t="s">
        <v>109</v>
      </c>
      <c r="D2" s="33" t="s">
        <v>110</v>
      </c>
      <c r="E2" s="50" t="s">
        <v>111</v>
      </c>
      <c r="I2" s="32" t="s">
        <v>108</v>
      </c>
      <c r="J2" s="33" t="s">
        <v>110</v>
      </c>
    </row>
    <row r="3" spans="1:10" x14ac:dyDescent="0.2">
      <c r="A3" s="34">
        <v>1</v>
      </c>
      <c r="B3" s="35" t="s">
        <v>112</v>
      </c>
      <c r="C3" s="34">
        <v>3</v>
      </c>
      <c r="D3" s="34">
        <v>3</v>
      </c>
      <c r="E3" s="51">
        <v>82</v>
      </c>
      <c r="I3" s="35" t="s">
        <v>112</v>
      </c>
      <c r="J3" s="34">
        <v>3</v>
      </c>
    </row>
    <row r="4" spans="1:10" x14ac:dyDescent="0.2">
      <c r="A4" s="34">
        <v>2</v>
      </c>
      <c r="B4" s="35" t="s">
        <v>113</v>
      </c>
      <c r="C4" s="34">
        <v>6</v>
      </c>
      <c r="D4" s="34">
        <v>6</v>
      </c>
      <c r="E4" s="51">
        <v>514</v>
      </c>
      <c r="I4" s="35" t="s">
        <v>113</v>
      </c>
      <c r="J4" s="34">
        <v>6</v>
      </c>
    </row>
    <row r="5" spans="1:10" x14ac:dyDescent="0.2">
      <c r="A5" s="34">
        <v>3</v>
      </c>
      <c r="B5" s="35" t="s">
        <v>114</v>
      </c>
      <c r="C5" s="36">
        <v>1</v>
      </c>
      <c r="D5" s="36">
        <v>1</v>
      </c>
      <c r="E5" s="51">
        <v>115</v>
      </c>
      <c r="I5" s="35" t="s">
        <v>114</v>
      </c>
      <c r="J5" s="36">
        <v>1</v>
      </c>
    </row>
    <row r="6" spans="1:10" x14ac:dyDescent="0.2">
      <c r="A6" s="34">
        <v>4</v>
      </c>
      <c r="B6" s="35" t="s">
        <v>115</v>
      </c>
      <c r="C6" s="34">
        <v>1</v>
      </c>
      <c r="D6" s="34">
        <v>1</v>
      </c>
      <c r="E6" s="51">
        <v>29</v>
      </c>
      <c r="I6" s="35" t="s">
        <v>115</v>
      </c>
      <c r="J6" s="34">
        <v>1</v>
      </c>
    </row>
    <row r="7" spans="1:10" x14ac:dyDescent="0.2">
      <c r="A7" s="34">
        <v>5</v>
      </c>
      <c r="B7" s="35" t="s">
        <v>116</v>
      </c>
      <c r="C7" s="34">
        <v>3</v>
      </c>
      <c r="D7" s="34">
        <v>3</v>
      </c>
      <c r="E7" s="51">
        <v>368</v>
      </c>
      <c r="I7" s="35" t="s">
        <v>116</v>
      </c>
      <c r="J7" s="34">
        <v>3</v>
      </c>
    </row>
    <row r="8" spans="1:10" x14ac:dyDescent="0.2">
      <c r="A8" s="34">
        <v>6</v>
      </c>
      <c r="B8" s="35" t="s">
        <v>117</v>
      </c>
      <c r="C8" s="34">
        <v>0</v>
      </c>
      <c r="D8" s="34">
        <v>0</v>
      </c>
      <c r="E8" s="51">
        <v>2610</v>
      </c>
      <c r="I8" s="35" t="s">
        <v>117</v>
      </c>
      <c r="J8" s="34">
        <v>0</v>
      </c>
    </row>
    <row r="9" spans="1:10" x14ac:dyDescent="0.2">
      <c r="A9" s="34">
        <v>7</v>
      </c>
      <c r="B9" s="35" t="s">
        <v>118</v>
      </c>
      <c r="C9" s="34">
        <v>0</v>
      </c>
      <c r="D9" s="34">
        <v>0</v>
      </c>
      <c r="E9" s="51">
        <v>172</v>
      </c>
      <c r="I9" s="35" t="s">
        <v>118</v>
      </c>
      <c r="J9" s="34">
        <v>0</v>
      </c>
    </row>
    <row r="10" spans="1:10" x14ac:dyDescent="0.2">
      <c r="A10" s="34">
        <v>8</v>
      </c>
      <c r="B10" s="35" t="s">
        <v>119</v>
      </c>
      <c r="C10" s="34">
        <v>1</v>
      </c>
      <c r="D10" s="34">
        <v>1</v>
      </c>
      <c r="E10" s="51">
        <v>76</v>
      </c>
      <c r="I10" s="35" t="s">
        <v>119</v>
      </c>
      <c r="J10" s="34">
        <v>1</v>
      </c>
    </row>
    <row r="11" spans="1:10" x14ac:dyDescent="0.2">
      <c r="A11" s="34">
        <v>9</v>
      </c>
      <c r="B11" s="35" t="s">
        <v>120</v>
      </c>
      <c r="C11" s="34">
        <v>3</v>
      </c>
      <c r="D11" s="34">
        <v>3</v>
      </c>
      <c r="E11" s="51">
        <v>769</v>
      </c>
      <c r="I11" s="35" t="s">
        <v>120</v>
      </c>
      <c r="J11" s="34">
        <v>3</v>
      </c>
    </row>
    <row r="12" spans="1:10" x14ac:dyDescent="0.2">
      <c r="A12" s="34">
        <v>10</v>
      </c>
      <c r="B12" s="35" t="s">
        <v>121</v>
      </c>
      <c r="C12" s="34" t="s">
        <v>122</v>
      </c>
      <c r="D12" s="34">
        <v>0</v>
      </c>
      <c r="E12" s="51">
        <v>7590</v>
      </c>
      <c r="I12" s="35" t="s">
        <v>123</v>
      </c>
      <c r="J12" s="34">
        <v>6</v>
      </c>
    </row>
    <row r="13" spans="1:10" x14ac:dyDescent="0.2">
      <c r="A13" s="34">
        <v>11</v>
      </c>
      <c r="B13" s="35" t="s">
        <v>123</v>
      </c>
      <c r="C13" s="34">
        <v>6</v>
      </c>
      <c r="D13" s="34">
        <v>6</v>
      </c>
      <c r="E13" s="51">
        <v>908</v>
      </c>
      <c r="I13" s="35" t="s">
        <v>124</v>
      </c>
      <c r="J13" s="34">
        <v>4</v>
      </c>
    </row>
    <row r="14" spans="1:10" x14ac:dyDescent="0.2">
      <c r="A14" s="34">
        <v>12</v>
      </c>
      <c r="B14" s="35" t="s">
        <v>124</v>
      </c>
      <c r="C14" s="34">
        <v>4</v>
      </c>
      <c r="D14" s="34">
        <v>4</v>
      </c>
      <c r="E14" s="51">
        <v>988</v>
      </c>
      <c r="I14" s="35" t="s">
        <v>121</v>
      </c>
      <c r="J14" s="34">
        <v>0</v>
      </c>
    </row>
    <row r="15" spans="1:10" x14ac:dyDescent="0.2">
      <c r="A15" s="34">
        <v>13</v>
      </c>
      <c r="B15" s="35" t="s">
        <v>125</v>
      </c>
      <c r="C15" s="34">
        <v>3</v>
      </c>
      <c r="D15" s="34">
        <v>3</v>
      </c>
      <c r="E15" s="51">
        <v>724</v>
      </c>
      <c r="I15" s="35" t="s">
        <v>125</v>
      </c>
      <c r="J15" s="34">
        <v>3</v>
      </c>
    </row>
    <row r="16" spans="1:10" x14ac:dyDescent="0.2">
      <c r="A16" s="34">
        <v>14</v>
      </c>
      <c r="B16" s="35" t="s">
        <v>126</v>
      </c>
      <c r="C16" s="34">
        <v>6</v>
      </c>
      <c r="D16" s="34">
        <v>6</v>
      </c>
      <c r="E16" s="51">
        <v>343</v>
      </c>
      <c r="I16" s="35" t="s">
        <v>126</v>
      </c>
      <c r="J16" s="34">
        <v>6</v>
      </c>
    </row>
    <row r="17" spans="1:10" x14ac:dyDescent="0.2">
      <c r="A17" s="34">
        <v>15</v>
      </c>
      <c r="B17" s="35" t="s">
        <v>127</v>
      </c>
      <c r="C17" s="34">
        <v>0</v>
      </c>
      <c r="D17" s="34">
        <v>0</v>
      </c>
      <c r="E17" s="51">
        <v>2882</v>
      </c>
      <c r="I17" s="35" t="s">
        <v>127</v>
      </c>
      <c r="J17" s="34">
        <v>0</v>
      </c>
    </row>
    <row r="18" spans="1:10" x14ac:dyDescent="0.2">
      <c r="A18" s="34">
        <v>16</v>
      </c>
      <c r="B18" s="35" t="s">
        <v>128</v>
      </c>
      <c r="C18" s="34">
        <v>0</v>
      </c>
      <c r="D18" s="34">
        <v>0</v>
      </c>
      <c r="E18" s="51">
        <v>10608</v>
      </c>
      <c r="I18" s="35" t="s">
        <v>128</v>
      </c>
      <c r="J18" s="34">
        <v>0</v>
      </c>
    </row>
    <row r="19" spans="1:10" x14ac:dyDescent="0.2">
      <c r="A19" s="34">
        <v>17</v>
      </c>
      <c r="B19" s="35" t="s">
        <v>129</v>
      </c>
      <c r="C19" s="34">
        <v>1</v>
      </c>
      <c r="D19" s="34">
        <v>1</v>
      </c>
      <c r="E19" s="51">
        <v>491</v>
      </c>
      <c r="I19" s="35" t="s">
        <v>129</v>
      </c>
      <c r="J19" s="34">
        <v>1</v>
      </c>
    </row>
    <row r="20" spans="1:10" x14ac:dyDescent="0.2">
      <c r="A20" s="34">
        <v>18</v>
      </c>
      <c r="B20" s="35" t="s">
        <v>130</v>
      </c>
      <c r="C20" s="34">
        <v>0</v>
      </c>
      <c r="D20" s="34">
        <v>0</v>
      </c>
      <c r="E20" s="51">
        <v>628</v>
      </c>
      <c r="I20" s="35" t="s">
        <v>130</v>
      </c>
      <c r="J20" s="34">
        <v>0</v>
      </c>
    </row>
    <row r="21" spans="1:10" x14ac:dyDescent="0.2">
      <c r="A21" s="34">
        <v>19</v>
      </c>
      <c r="B21" s="35" t="s">
        <v>131</v>
      </c>
      <c r="C21" s="34" t="s">
        <v>122</v>
      </c>
      <c r="D21" s="34">
        <v>0</v>
      </c>
      <c r="E21" s="51">
        <v>2970</v>
      </c>
      <c r="I21" s="35" t="s">
        <v>131</v>
      </c>
      <c r="J21" s="34">
        <v>0</v>
      </c>
    </row>
    <row r="22" spans="1:10" x14ac:dyDescent="0.2">
      <c r="A22" s="34">
        <v>20</v>
      </c>
      <c r="B22" s="35" t="s">
        <v>132</v>
      </c>
      <c r="C22" s="34">
        <v>3</v>
      </c>
      <c r="D22" s="34">
        <v>3</v>
      </c>
      <c r="E22" s="51">
        <v>525</v>
      </c>
      <c r="I22" s="35" t="s">
        <v>132</v>
      </c>
      <c r="J22" s="34">
        <v>3</v>
      </c>
    </row>
    <row r="23" spans="1:10" x14ac:dyDescent="0.2">
      <c r="A23" s="34">
        <v>21</v>
      </c>
      <c r="B23" s="35" t="s">
        <v>133</v>
      </c>
      <c r="C23" s="34">
        <v>3</v>
      </c>
      <c r="D23" s="34">
        <v>3</v>
      </c>
      <c r="E23" s="51">
        <v>70</v>
      </c>
      <c r="I23" s="35" t="s">
        <v>137</v>
      </c>
      <c r="J23" s="34">
        <v>3</v>
      </c>
    </row>
    <row r="24" spans="1:10" x14ac:dyDescent="0.2">
      <c r="A24" s="34">
        <v>22</v>
      </c>
      <c r="B24" s="35" t="s">
        <v>134</v>
      </c>
      <c r="C24" s="34">
        <v>3</v>
      </c>
      <c r="D24" s="34">
        <v>3</v>
      </c>
      <c r="E24" s="51">
        <v>609</v>
      </c>
      <c r="I24" s="35" t="s">
        <v>133</v>
      </c>
      <c r="J24" s="34">
        <v>3</v>
      </c>
    </row>
    <row r="25" spans="1:10" x14ac:dyDescent="0.2">
      <c r="A25" s="34">
        <v>23</v>
      </c>
      <c r="B25" s="35" t="s">
        <v>135</v>
      </c>
      <c r="C25" s="34">
        <v>0</v>
      </c>
      <c r="D25" s="34">
        <v>0</v>
      </c>
      <c r="E25" s="51">
        <v>12517</v>
      </c>
      <c r="I25" s="35" t="s">
        <v>135</v>
      </c>
      <c r="J25" s="34">
        <v>0</v>
      </c>
    </row>
    <row r="26" spans="1:10" x14ac:dyDescent="0.2">
      <c r="A26" s="34">
        <v>24</v>
      </c>
      <c r="B26" s="35" t="s">
        <v>136</v>
      </c>
      <c r="C26" s="34">
        <v>2</v>
      </c>
      <c r="D26" s="34">
        <v>2</v>
      </c>
      <c r="E26" s="51">
        <v>110</v>
      </c>
      <c r="I26" s="35" t="s">
        <v>136</v>
      </c>
      <c r="J26" s="34">
        <v>2</v>
      </c>
    </row>
    <row r="27" spans="1:10" x14ac:dyDescent="0.2">
      <c r="A27" s="34">
        <v>25</v>
      </c>
      <c r="B27" s="35" t="s">
        <v>137</v>
      </c>
      <c r="C27" s="34">
        <v>3</v>
      </c>
      <c r="D27" s="34">
        <v>3</v>
      </c>
      <c r="E27" s="51">
        <v>987</v>
      </c>
      <c r="I27" s="35" t="s">
        <v>134</v>
      </c>
      <c r="J27" s="34">
        <v>3</v>
      </c>
    </row>
    <row r="28" spans="1:10" x14ac:dyDescent="0.2">
      <c r="A28" s="34">
        <v>26</v>
      </c>
      <c r="B28" s="35" t="s">
        <v>138</v>
      </c>
      <c r="C28" s="34">
        <v>2</v>
      </c>
      <c r="D28" s="34">
        <v>2</v>
      </c>
      <c r="E28" s="51">
        <v>148</v>
      </c>
      <c r="I28" s="35" t="s">
        <v>138</v>
      </c>
      <c r="J28" s="34">
        <v>2</v>
      </c>
    </row>
    <row r="29" spans="1:10" x14ac:dyDescent="0.2">
      <c r="A29" s="34">
        <v>27</v>
      </c>
      <c r="B29" s="35" t="s">
        <v>139</v>
      </c>
      <c r="C29" s="34">
        <v>0</v>
      </c>
      <c r="D29" s="34">
        <v>0</v>
      </c>
      <c r="E29" s="51">
        <v>1126</v>
      </c>
      <c r="I29" s="35" t="s">
        <v>139</v>
      </c>
      <c r="J29" s="34">
        <v>0</v>
      </c>
    </row>
    <row r="30" spans="1:10" x14ac:dyDescent="0.2">
      <c r="A30" s="34">
        <v>28</v>
      </c>
      <c r="B30" s="35" t="s">
        <v>140</v>
      </c>
      <c r="C30" s="34">
        <v>1</v>
      </c>
      <c r="D30" s="34">
        <v>1</v>
      </c>
      <c r="E30" s="51">
        <v>296</v>
      </c>
      <c r="I30" s="35" t="s">
        <v>140</v>
      </c>
      <c r="J30" s="34">
        <v>1</v>
      </c>
    </row>
    <row r="31" spans="1:10" x14ac:dyDescent="0.2">
      <c r="A31" s="34">
        <v>29</v>
      </c>
      <c r="B31" s="35" t="s">
        <v>141</v>
      </c>
      <c r="C31" s="34" t="s">
        <v>142</v>
      </c>
      <c r="D31" s="34">
        <v>3</v>
      </c>
      <c r="E31" s="51">
        <v>1151</v>
      </c>
      <c r="I31" s="35" t="s">
        <v>141</v>
      </c>
      <c r="J31" s="34">
        <v>3</v>
      </c>
    </row>
    <row r="32" spans="1:10" x14ac:dyDescent="0.2">
      <c r="A32" s="34">
        <v>30</v>
      </c>
      <c r="B32" s="35" t="s">
        <v>143</v>
      </c>
      <c r="C32" s="34">
        <v>2</v>
      </c>
      <c r="D32" s="34">
        <v>2</v>
      </c>
      <c r="E32" s="51">
        <v>159</v>
      </c>
      <c r="I32" s="35" t="s">
        <v>143</v>
      </c>
      <c r="J32" s="34">
        <v>2</v>
      </c>
    </row>
    <row r="33" spans="1:10" x14ac:dyDescent="0.2">
      <c r="A33" s="34">
        <v>31</v>
      </c>
      <c r="B33" s="35" t="s">
        <v>144</v>
      </c>
      <c r="C33" s="34">
        <v>3</v>
      </c>
      <c r="D33" s="34">
        <v>3</v>
      </c>
      <c r="E33" s="51">
        <v>267</v>
      </c>
      <c r="I33" s="35" t="s">
        <v>144</v>
      </c>
      <c r="J33" s="34">
        <v>3</v>
      </c>
    </row>
    <row r="34" spans="1:10" x14ac:dyDescent="0.2">
      <c r="A34" s="34">
        <v>32</v>
      </c>
      <c r="B34" s="35" t="s">
        <v>145</v>
      </c>
      <c r="C34" s="34">
        <v>5</v>
      </c>
      <c r="D34" s="34">
        <v>5</v>
      </c>
      <c r="E34" s="51">
        <v>2313</v>
      </c>
      <c r="I34" s="35" t="s">
        <v>145</v>
      </c>
      <c r="J34" s="34">
        <v>5</v>
      </c>
    </row>
    <row r="35" spans="1:10" x14ac:dyDescent="0.2">
      <c r="A35" s="34">
        <v>33</v>
      </c>
      <c r="B35" s="35" t="s">
        <v>146</v>
      </c>
      <c r="C35" s="34">
        <v>1</v>
      </c>
      <c r="D35" s="34">
        <v>1</v>
      </c>
      <c r="E35" s="51">
        <v>49</v>
      </c>
      <c r="I35" s="35" t="s">
        <v>146</v>
      </c>
      <c r="J35" s="34">
        <v>1</v>
      </c>
    </row>
    <row r="36" spans="1:10" x14ac:dyDescent="0.2">
      <c r="A36" s="34">
        <v>34</v>
      </c>
      <c r="B36" s="35" t="s">
        <v>147</v>
      </c>
      <c r="C36" s="34">
        <v>1</v>
      </c>
      <c r="D36" s="34">
        <v>1</v>
      </c>
      <c r="E36" s="51">
        <v>34</v>
      </c>
      <c r="I36" s="35" t="s">
        <v>147</v>
      </c>
      <c r="J36" s="34">
        <v>1</v>
      </c>
    </row>
    <row r="37" spans="1:10" x14ac:dyDescent="0.2">
      <c r="A37" s="34">
        <v>35</v>
      </c>
      <c r="B37" s="35" t="s">
        <v>148</v>
      </c>
      <c r="C37" s="34">
        <v>1</v>
      </c>
      <c r="D37" s="34">
        <v>1</v>
      </c>
      <c r="E37" s="51">
        <v>54</v>
      </c>
      <c r="I37" s="35" t="s">
        <v>148</v>
      </c>
      <c r="J37" s="34">
        <v>1</v>
      </c>
    </row>
    <row r="38" spans="1:10" x14ac:dyDescent="0.2">
      <c r="A38" s="34">
        <v>36</v>
      </c>
      <c r="B38" s="35" t="s">
        <v>149</v>
      </c>
      <c r="C38" s="34">
        <v>3</v>
      </c>
      <c r="D38" s="34">
        <v>3</v>
      </c>
      <c r="E38" s="51">
        <v>1035</v>
      </c>
      <c r="I38" s="35" t="s">
        <v>149</v>
      </c>
      <c r="J38" s="34">
        <v>3</v>
      </c>
    </row>
    <row r="39" spans="1:10" x14ac:dyDescent="0.2">
      <c r="A39" s="34">
        <v>37</v>
      </c>
      <c r="B39" s="35" t="s">
        <v>150</v>
      </c>
      <c r="C39" s="34">
        <v>3</v>
      </c>
      <c r="D39" s="34">
        <v>3</v>
      </c>
      <c r="E39" s="51">
        <v>119</v>
      </c>
      <c r="I39" s="35" t="s">
        <v>150</v>
      </c>
      <c r="J39" s="34">
        <v>3</v>
      </c>
    </row>
    <row r="40" spans="1:10" x14ac:dyDescent="0.2">
      <c r="A40" s="34">
        <v>38</v>
      </c>
      <c r="B40" s="35" t="s">
        <v>151</v>
      </c>
      <c r="C40" s="34">
        <v>5</v>
      </c>
      <c r="D40" s="34">
        <v>5</v>
      </c>
      <c r="E40" s="51">
        <v>1772</v>
      </c>
      <c r="I40" s="35" t="s">
        <v>151</v>
      </c>
      <c r="J40" s="34">
        <v>5</v>
      </c>
    </row>
    <row r="41" spans="1:10" x14ac:dyDescent="0.2">
      <c r="A41" s="34">
        <v>39</v>
      </c>
      <c r="B41" s="35" t="s">
        <v>152</v>
      </c>
      <c r="C41" s="34">
        <v>0</v>
      </c>
      <c r="D41" s="34">
        <v>0</v>
      </c>
      <c r="E41" s="51">
        <v>116</v>
      </c>
      <c r="I41" s="35" t="s">
        <v>152</v>
      </c>
      <c r="J41" s="34">
        <v>0</v>
      </c>
    </row>
    <row r="42" spans="1:10" x14ac:dyDescent="0.2">
      <c r="A42" s="34">
        <v>40</v>
      </c>
      <c r="B42" s="35" t="s">
        <v>153</v>
      </c>
      <c r="C42" s="34">
        <v>2</v>
      </c>
      <c r="D42" s="34">
        <v>2</v>
      </c>
      <c r="E42" s="51">
        <v>214</v>
      </c>
      <c r="I42" s="35" t="s">
        <v>153</v>
      </c>
      <c r="J42" s="34">
        <v>2</v>
      </c>
    </row>
    <row r="43" spans="1:10" x14ac:dyDescent="0.2">
      <c r="A43" s="34">
        <v>41</v>
      </c>
      <c r="B43" s="35" t="s">
        <v>154</v>
      </c>
      <c r="C43" s="34">
        <v>0</v>
      </c>
      <c r="D43" s="34">
        <v>0</v>
      </c>
      <c r="E43" s="51">
        <v>2531</v>
      </c>
      <c r="I43" s="35" t="s">
        <v>171</v>
      </c>
      <c r="J43" s="34">
        <v>2</v>
      </c>
    </row>
    <row r="44" spans="1:10" x14ac:dyDescent="0.2">
      <c r="A44" s="34">
        <v>42</v>
      </c>
      <c r="B44" s="35" t="s">
        <v>155</v>
      </c>
      <c r="C44" s="34">
        <v>0</v>
      </c>
      <c r="D44" s="34">
        <v>0</v>
      </c>
      <c r="E44" s="51">
        <v>3749</v>
      </c>
      <c r="I44" s="35" t="s">
        <v>154</v>
      </c>
      <c r="J44" s="34">
        <v>0</v>
      </c>
    </row>
    <row r="45" spans="1:10" x14ac:dyDescent="0.2">
      <c r="A45" s="34">
        <v>43</v>
      </c>
      <c r="B45" s="35" t="s">
        <v>156</v>
      </c>
      <c r="C45" s="34">
        <v>1</v>
      </c>
      <c r="D45" s="34">
        <v>1</v>
      </c>
      <c r="E45" s="51">
        <v>37</v>
      </c>
      <c r="I45" s="35" t="s">
        <v>155</v>
      </c>
      <c r="J45" s="34">
        <v>0</v>
      </c>
    </row>
    <row r="46" spans="1:10" x14ac:dyDescent="0.2">
      <c r="A46" s="34">
        <v>44</v>
      </c>
      <c r="B46" s="35" t="s">
        <v>157</v>
      </c>
      <c r="C46" s="34">
        <v>5</v>
      </c>
      <c r="D46" s="34">
        <v>5</v>
      </c>
      <c r="E46" s="51">
        <v>343</v>
      </c>
      <c r="I46" s="35" t="s">
        <v>156</v>
      </c>
      <c r="J46" s="34">
        <v>1</v>
      </c>
    </row>
    <row r="47" spans="1:10" x14ac:dyDescent="0.2">
      <c r="A47" s="34">
        <v>45</v>
      </c>
      <c r="B47" s="35" t="s">
        <v>158</v>
      </c>
      <c r="C47" s="34">
        <v>0</v>
      </c>
      <c r="D47" s="34">
        <v>0</v>
      </c>
      <c r="E47" s="51">
        <v>602</v>
      </c>
      <c r="I47" s="35" t="s">
        <v>157</v>
      </c>
      <c r="J47" s="34">
        <v>5</v>
      </c>
    </row>
    <row r="48" spans="1:10" x14ac:dyDescent="0.2">
      <c r="A48" s="34">
        <v>46</v>
      </c>
      <c r="B48" s="35" t="s">
        <v>159</v>
      </c>
      <c r="C48" s="34">
        <v>1</v>
      </c>
      <c r="D48" s="34">
        <v>1</v>
      </c>
      <c r="E48" s="51">
        <v>46</v>
      </c>
      <c r="I48" s="35" t="s">
        <v>383</v>
      </c>
      <c r="J48" s="34">
        <v>0</v>
      </c>
    </row>
    <row r="49" spans="1:10" x14ac:dyDescent="0.2">
      <c r="A49" s="34">
        <v>47</v>
      </c>
      <c r="B49" s="35" t="s">
        <v>160</v>
      </c>
      <c r="C49" s="34">
        <v>2</v>
      </c>
      <c r="D49" s="34">
        <v>2</v>
      </c>
      <c r="E49" s="51">
        <v>257</v>
      </c>
      <c r="I49" s="35" t="s">
        <v>158</v>
      </c>
      <c r="J49" s="34">
        <v>0</v>
      </c>
    </row>
    <row r="50" spans="1:10" x14ac:dyDescent="0.2">
      <c r="A50" s="34">
        <v>48</v>
      </c>
      <c r="B50" s="35" t="s">
        <v>161</v>
      </c>
      <c r="C50" s="34">
        <v>0</v>
      </c>
      <c r="D50" s="34">
        <v>0</v>
      </c>
      <c r="E50" s="51">
        <v>259</v>
      </c>
      <c r="I50" s="35" t="s">
        <v>159</v>
      </c>
      <c r="J50" s="34">
        <v>1</v>
      </c>
    </row>
    <row r="51" spans="1:10" x14ac:dyDescent="0.2">
      <c r="A51" s="34">
        <v>49</v>
      </c>
      <c r="B51" s="35" t="s">
        <v>162</v>
      </c>
      <c r="C51" s="34">
        <v>2</v>
      </c>
      <c r="D51" s="34">
        <v>2</v>
      </c>
      <c r="E51" s="51">
        <v>845</v>
      </c>
      <c r="I51" s="35" t="s">
        <v>160</v>
      </c>
      <c r="J51" s="34">
        <v>2</v>
      </c>
    </row>
    <row r="52" spans="1:10" x14ac:dyDescent="0.2">
      <c r="A52" s="34">
        <v>50</v>
      </c>
      <c r="B52" s="35" t="s">
        <v>163</v>
      </c>
      <c r="C52" s="34" t="s">
        <v>142</v>
      </c>
      <c r="D52" s="34">
        <v>3</v>
      </c>
      <c r="E52" s="51">
        <v>7831</v>
      </c>
      <c r="I52" s="35" t="s">
        <v>161</v>
      </c>
      <c r="J52" s="34">
        <v>0</v>
      </c>
    </row>
    <row r="53" spans="1:10" x14ac:dyDescent="0.2">
      <c r="A53" s="34">
        <v>51</v>
      </c>
      <c r="B53" s="35" t="s">
        <v>164</v>
      </c>
      <c r="C53" s="34">
        <v>3</v>
      </c>
      <c r="D53" s="34">
        <v>3</v>
      </c>
      <c r="E53" s="51">
        <v>301</v>
      </c>
      <c r="I53" s="35" t="s">
        <v>162</v>
      </c>
      <c r="J53" s="34">
        <v>2</v>
      </c>
    </row>
    <row r="54" spans="1:10" x14ac:dyDescent="0.2">
      <c r="A54" s="34">
        <v>52</v>
      </c>
      <c r="B54" s="35" t="s">
        <v>165</v>
      </c>
      <c r="C54" s="34">
        <v>0</v>
      </c>
      <c r="D54" s="34">
        <v>0</v>
      </c>
      <c r="E54" s="51">
        <v>138</v>
      </c>
      <c r="I54" s="35" t="s">
        <v>163</v>
      </c>
      <c r="J54" s="34">
        <v>3</v>
      </c>
    </row>
    <row r="55" spans="1:10" x14ac:dyDescent="0.2">
      <c r="A55" s="34">
        <v>53</v>
      </c>
      <c r="B55" s="35" t="s">
        <v>166</v>
      </c>
      <c r="C55" s="34">
        <v>4</v>
      </c>
      <c r="D55" s="34">
        <v>4</v>
      </c>
      <c r="E55" s="51">
        <v>672</v>
      </c>
      <c r="I55" s="35" t="s">
        <v>254</v>
      </c>
      <c r="J55" s="34">
        <v>1</v>
      </c>
    </row>
    <row r="56" spans="1:10" x14ac:dyDescent="0.2">
      <c r="A56" s="34">
        <v>54</v>
      </c>
      <c r="B56" s="35" t="s">
        <v>167</v>
      </c>
      <c r="C56" s="34">
        <v>3</v>
      </c>
      <c r="D56" s="34">
        <v>3</v>
      </c>
      <c r="E56" s="51">
        <v>635</v>
      </c>
      <c r="I56" s="35" t="s">
        <v>164</v>
      </c>
      <c r="J56" s="34">
        <v>3</v>
      </c>
    </row>
    <row r="57" spans="1:10" x14ac:dyDescent="0.2">
      <c r="A57" s="34">
        <v>55</v>
      </c>
      <c r="B57" s="35" t="s">
        <v>168</v>
      </c>
      <c r="C57" s="34">
        <v>0</v>
      </c>
      <c r="D57" s="34">
        <v>0</v>
      </c>
      <c r="E57" s="51">
        <v>373</v>
      </c>
      <c r="I57" s="35" t="s">
        <v>165</v>
      </c>
      <c r="J57" s="34">
        <v>0</v>
      </c>
    </row>
    <row r="58" spans="1:10" x14ac:dyDescent="0.2">
      <c r="A58" s="34">
        <v>56</v>
      </c>
      <c r="B58" s="35" t="s">
        <v>169</v>
      </c>
      <c r="C58" s="34">
        <v>0</v>
      </c>
      <c r="D58" s="34">
        <v>0</v>
      </c>
      <c r="E58" s="51">
        <v>246</v>
      </c>
      <c r="I58" s="35" t="s">
        <v>367</v>
      </c>
      <c r="J58" s="34">
        <v>0</v>
      </c>
    </row>
    <row r="59" spans="1:10" x14ac:dyDescent="0.2">
      <c r="A59" s="34">
        <v>57</v>
      </c>
      <c r="B59" s="35" t="s">
        <v>170</v>
      </c>
      <c r="C59" s="34">
        <v>5</v>
      </c>
      <c r="D59" s="34">
        <v>5</v>
      </c>
      <c r="E59" s="51">
        <v>2309</v>
      </c>
      <c r="I59" s="35" t="s">
        <v>166</v>
      </c>
      <c r="J59" s="34">
        <v>4</v>
      </c>
    </row>
    <row r="60" spans="1:10" x14ac:dyDescent="0.2">
      <c r="A60" s="34">
        <v>58</v>
      </c>
      <c r="B60" s="35" t="s">
        <v>171</v>
      </c>
      <c r="C60" s="34" t="s">
        <v>172</v>
      </c>
      <c r="D60" s="34">
        <v>2</v>
      </c>
      <c r="E60" s="51">
        <v>233</v>
      </c>
      <c r="I60" s="35" t="s">
        <v>387</v>
      </c>
      <c r="J60" s="34">
        <v>0</v>
      </c>
    </row>
    <row r="61" spans="1:10" x14ac:dyDescent="0.2">
      <c r="A61" s="34">
        <v>59</v>
      </c>
      <c r="B61" s="35" t="s">
        <v>173</v>
      </c>
      <c r="C61" s="34">
        <v>1</v>
      </c>
      <c r="D61" s="34">
        <v>1</v>
      </c>
      <c r="E61" s="51">
        <v>195</v>
      </c>
      <c r="I61" s="35" t="s">
        <v>384</v>
      </c>
      <c r="J61" s="34">
        <v>0</v>
      </c>
    </row>
    <row r="62" spans="1:10" x14ac:dyDescent="0.2">
      <c r="A62" s="34">
        <v>60</v>
      </c>
      <c r="B62" s="35" t="s">
        <v>174</v>
      </c>
      <c r="C62" s="34">
        <v>0</v>
      </c>
      <c r="D62" s="34">
        <v>0</v>
      </c>
      <c r="E62" s="51">
        <v>20865</v>
      </c>
      <c r="I62" s="35" t="s">
        <v>385</v>
      </c>
      <c r="J62" s="34">
        <v>0</v>
      </c>
    </row>
    <row r="63" spans="1:10" x14ac:dyDescent="0.2">
      <c r="A63" s="34">
        <v>61</v>
      </c>
      <c r="B63" s="35" t="s">
        <v>175</v>
      </c>
      <c r="C63" s="34">
        <v>1</v>
      </c>
      <c r="D63" s="34">
        <v>1</v>
      </c>
      <c r="E63" s="51">
        <v>52</v>
      </c>
      <c r="I63" s="35" t="s">
        <v>167</v>
      </c>
      <c r="J63" s="34">
        <v>3</v>
      </c>
    </row>
    <row r="64" spans="1:10" x14ac:dyDescent="0.2">
      <c r="A64" s="34">
        <v>62</v>
      </c>
      <c r="B64" s="35" t="s">
        <v>176</v>
      </c>
      <c r="C64" s="34">
        <v>5</v>
      </c>
      <c r="D64" s="34">
        <v>5</v>
      </c>
      <c r="E64" s="51">
        <v>1379</v>
      </c>
      <c r="I64" s="35" t="s">
        <v>168</v>
      </c>
      <c r="J64" s="34">
        <v>0</v>
      </c>
    </row>
    <row r="65" spans="1:10" x14ac:dyDescent="0.2">
      <c r="A65" s="34">
        <v>63</v>
      </c>
      <c r="B65" s="35" t="s">
        <v>177</v>
      </c>
      <c r="C65" s="34">
        <v>1</v>
      </c>
      <c r="D65" s="34">
        <v>1</v>
      </c>
      <c r="E65" s="51">
        <v>75</v>
      </c>
      <c r="I65" s="35" t="s">
        <v>370</v>
      </c>
      <c r="J65" s="34">
        <v>0</v>
      </c>
    </row>
    <row r="66" spans="1:10" x14ac:dyDescent="0.2">
      <c r="A66" s="34">
        <v>64</v>
      </c>
      <c r="B66" s="35" t="s">
        <v>178</v>
      </c>
      <c r="C66" s="34">
        <v>0</v>
      </c>
      <c r="D66" s="34">
        <v>0</v>
      </c>
      <c r="E66" s="51">
        <v>2186</v>
      </c>
      <c r="I66" s="35" t="s">
        <v>169</v>
      </c>
      <c r="J66" s="34">
        <v>0</v>
      </c>
    </row>
    <row r="67" spans="1:10" x14ac:dyDescent="0.2">
      <c r="A67" s="34">
        <v>65</v>
      </c>
      <c r="B67" s="35" t="s">
        <v>179</v>
      </c>
      <c r="C67" s="34" t="s">
        <v>122</v>
      </c>
      <c r="D67" s="34">
        <v>0</v>
      </c>
      <c r="E67" s="51">
        <v>2786</v>
      </c>
      <c r="I67" s="35" t="s">
        <v>170</v>
      </c>
      <c r="J67" s="34">
        <v>5</v>
      </c>
    </row>
    <row r="68" spans="1:10" x14ac:dyDescent="0.2">
      <c r="A68" s="34">
        <v>66</v>
      </c>
      <c r="B68" s="35" t="s">
        <v>180</v>
      </c>
      <c r="C68" s="34">
        <v>4</v>
      </c>
      <c r="D68" s="34">
        <v>4</v>
      </c>
      <c r="E68" s="51">
        <v>1150</v>
      </c>
      <c r="I68" s="35" t="s">
        <v>173</v>
      </c>
      <c r="J68" s="34">
        <v>1</v>
      </c>
    </row>
    <row r="69" spans="1:10" x14ac:dyDescent="0.2">
      <c r="A69" s="34">
        <v>67</v>
      </c>
      <c r="B69" s="35" t="s">
        <v>181</v>
      </c>
      <c r="C69" s="34">
        <v>5</v>
      </c>
      <c r="D69" s="34">
        <v>5</v>
      </c>
      <c r="E69" s="51">
        <v>2435</v>
      </c>
      <c r="I69" s="35" t="s">
        <v>174</v>
      </c>
      <c r="J69" s="34">
        <v>0</v>
      </c>
    </row>
    <row r="70" spans="1:10" x14ac:dyDescent="0.2">
      <c r="A70" s="34">
        <v>68</v>
      </c>
      <c r="B70" s="35" t="s">
        <v>182</v>
      </c>
      <c r="C70" s="34" t="s">
        <v>122</v>
      </c>
      <c r="D70" s="34">
        <v>0</v>
      </c>
      <c r="E70" s="51">
        <v>4050</v>
      </c>
      <c r="I70" s="35" t="s">
        <v>175</v>
      </c>
      <c r="J70" s="34">
        <v>1</v>
      </c>
    </row>
    <row r="71" spans="1:10" x14ac:dyDescent="0.2">
      <c r="A71" s="34">
        <v>69</v>
      </c>
      <c r="B71" s="35" t="s">
        <v>183</v>
      </c>
      <c r="C71" s="34">
        <v>2</v>
      </c>
      <c r="D71" s="34">
        <v>2</v>
      </c>
      <c r="E71" s="51">
        <v>969</v>
      </c>
      <c r="I71" s="35" t="s">
        <v>176</v>
      </c>
      <c r="J71" s="34">
        <v>5</v>
      </c>
    </row>
    <row r="72" spans="1:10" x14ac:dyDescent="0.2">
      <c r="A72" s="34">
        <v>70</v>
      </c>
      <c r="B72" s="35" t="s">
        <v>184</v>
      </c>
      <c r="C72" s="34">
        <v>0</v>
      </c>
      <c r="D72" s="34">
        <v>0</v>
      </c>
      <c r="E72" s="51">
        <v>4435</v>
      </c>
      <c r="I72" s="35" t="s">
        <v>177</v>
      </c>
      <c r="J72" s="34">
        <v>1</v>
      </c>
    </row>
    <row r="73" spans="1:10" x14ac:dyDescent="0.2">
      <c r="A73" s="34">
        <v>71</v>
      </c>
      <c r="B73" s="35" t="s">
        <v>185</v>
      </c>
      <c r="C73" s="34">
        <v>1</v>
      </c>
      <c r="D73" s="34">
        <v>1</v>
      </c>
      <c r="E73" s="51">
        <v>15</v>
      </c>
      <c r="I73" s="35" t="s">
        <v>178</v>
      </c>
      <c r="J73" s="34">
        <v>0</v>
      </c>
    </row>
    <row r="74" spans="1:10" x14ac:dyDescent="0.2">
      <c r="A74" s="34">
        <v>72</v>
      </c>
      <c r="B74" s="35" t="s">
        <v>186</v>
      </c>
      <c r="C74" s="34">
        <v>0</v>
      </c>
      <c r="D74" s="34">
        <v>0</v>
      </c>
      <c r="E74" s="51">
        <v>8265</v>
      </c>
      <c r="I74" s="35" t="s">
        <v>179</v>
      </c>
      <c r="J74" s="34">
        <v>0</v>
      </c>
    </row>
    <row r="75" spans="1:10" x14ac:dyDescent="0.2">
      <c r="A75" s="34">
        <v>73</v>
      </c>
      <c r="B75" s="35" t="s">
        <v>187</v>
      </c>
      <c r="C75" s="34">
        <v>3</v>
      </c>
      <c r="D75" s="34">
        <v>3</v>
      </c>
      <c r="E75" s="51">
        <v>352</v>
      </c>
      <c r="I75" s="35" t="s">
        <v>180</v>
      </c>
      <c r="J75" s="34">
        <v>4</v>
      </c>
    </row>
    <row r="76" spans="1:10" x14ac:dyDescent="0.2">
      <c r="A76" s="34">
        <v>74</v>
      </c>
      <c r="B76" s="35" t="s">
        <v>188</v>
      </c>
      <c r="C76" s="34">
        <v>2</v>
      </c>
      <c r="D76" s="34">
        <v>2</v>
      </c>
      <c r="E76" s="51">
        <v>467</v>
      </c>
      <c r="I76" s="35" t="s">
        <v>181</v>
      </c>
      <c r="J76" s="34">
        <v>5</v>
      </c>
    </row>
    <row r="77" spans="1:10" x14ac:dyDescent="0.2">
      <c r="A77" s="34">
        <v>75</v>
      </c>
      <c r="B77" s="35" t="s">
        <v>189</v>
      </c>
      <c r="C77" s="34">
        <v>0</v>
      </c>
      <c r="D77" s="34">
        <v>0</v>
      </c>
      <c r="E77" s="51">
        <v>158</v>
      </c>
      <c r="I77" s="35" t="s">
        <v>182</v>
      </c>
      <c r="J77" s="34">
        <v>0</v>
      </c>
    </row>
    <row r="78" spans="1:10" x14ac:dyDescent="0.2">
      <c r="A78" s="34">
        <v>76</v>
      </c>
      <c r="B78" s="35" t="s">
        <v>190</v>
      </c>
      <c r="C78" s="34">
        <v>0</v>
      </c>
      <c r="D78" s="34">
        <v>0</v>
      </c>
      <c r="E78" s="51">
        <v>3891</v>
      </c>
      <c r="I78" s="35" t="s">
        <v>183</v>
      </c>
      <c r="J78" s="34">
        <v>2</v>
      </c>
    </row>
    <row r="79" spans="1:10" x14ac:dyDescent="0.2">
      <c r="A79" s="34">
        <v>77</v>
      </c>
      <c r="B79" s="35" t="s">
        <v>191</v>
      </c>
      <c r="C79" s="34" t="s">
        <v>122</v>
      </c>
      <c r="D79" s="34">
        <v>0</v>
      </c>
      <c r="E79" s="51">
        <v>8629</v>
      </c>
      <c r="I79" s="35" t="s">
        <v>184</v>
      </c>
      <c r="J79" s="34">
        <v>0</v>
      </c>
    </row>
    <row r="80" spans="1:10" x14ac:dyDescent="0.2">
      <c r="A80" s="34">
        <v>78</v>
      </c>
      <c r="B80" s="35" t="s">
        <v>192</v>
      </c>
      <c r="C80" s="34" t="s">
        <v>193</v>
      </c>
      <c r="D80" s="34">
        <v>5</v>
      </c>
      <c r="E80" s="51">
        <v>3149</v>
      </c>
      <c r="I80" s="35" t="s">
        <v>185</v>
      </c>
      <c r="J80" s="34">
        <v>1</v>
      </c>
    </row>
    <row r="81" spans="1:10" ht="24" x14ac:dyDescent="0.2">
      <c r="A81" s="34">
        <v>79</v>
      </c>
      <c r="B81" s="35" t="s">
        <v>194</v>
      </c>
      <c r="C81" s="34">
        <v>1</v>
      </c>
      <c r="D81" s="34">
        <v>1</v>
      </c>
      <c r="E81" s="51">
        <v>72</v>
      </c>
      <c r="I81" s="35" t="s">
        <v>310</v>
      </c>
      <c r="J81" s="34">
        <v>0</v>
      </c>
    </row>
    <row r="82" spans="1:10" x14ac:dyDescent="0.2">
      <c r="A82" s="34">
        <v>80</v>
      </c>
      <c r="B82" s="35" t="s">
        <v>195</v>
      </c>
      <c r="C82" s="34">
        <v>3</v>
      </c>
      <c r="D82" s="34">
        <v>3</v>
      </c>
      <c r="E82" s="51">
        <v>574</v>
      </c>
      <c r="I82" s="35" t="s">
        <v>186</v>
      </c>
      <c r="J82" s="34">
        <v>0</v>
      </c>
    </row>
    <row r="83" spans="1:10" x14ac:dyDescent="0.2">
      <c r="A83" s="34">
        <v>81</v>
      </c>
      <c r="B83" s="35" t="s">
        <v>196</v>
      </c>
      <c r="C83" s="34">
        <v>0</v>
      </c>
      <c r="D83" s="34">
        <v>0</v>
      </c>
      <c r="E83" s="51">
        <v>455</v>
      </c>
      <c r="I83" s="35" t="s">
        <v>188</v>
      </c>
      <c r="J83" s="34">
        <v>2</v>
      </c>
    </row>
    <row r="84" spans="1:10" x14ac:dyDescent="0.2">
      <c r="A84" s="34">
        <v>82</v>
      </c>
      <c r="B84" s="35" t="s">
        <v>197</v>
      </c>
      <c r="C84" s="34">
        <v>3</v>
      </c>
      <c r="D84" s="34">
        <v>3</v>
      </c>
      <c r="E84" s="51">
        <v>833</v>
      </c>
      <c r="I84" s="35" t="s">
        <v>189</v>
      </c>
      <c r="J84" s="34">
        <v>0</v>
      </c>
    </row>
    <row r="85" spans="1:10" x14ac:dyDescent="0.2">
      <c r="A85" s="34">
        <v>83</v>
      </c>
      <c r="B85" s="35" t="s">
        <v>198</v>
      </c>
      <c r="C85" s="34">
        <v>0</v>
      </c>
      <c r="D85" s="34">
        <v>0</v>
      </c>
      <c r="E85" s="51">
        <v>75</v>
      </c>
      <c r="I85" s="35" t="s">
        <v>190</v>
      </c>
      <c r="J85" s="34">
        <v>0</v>
      </c>
    </row>
    <row r="86" spans="1:10" x14ac:dyDescent="0.2">
      <c r="A86" s="34">
        <v>84</v>
      </c>
      <c r="B86" s="35" t="s">
        <v>199</v>
      </c>
      <c r="C86" s="34">
        <v>0</v>
      </c>
      <c r="D86" s="34">
        <v>0</v>
      </c>
      <c r="E86" s="51">
        <v>2521</v>
      </c>
      <c r="I86" s="35" t="s">
        <v>191</v>
      </c>
      <c r="J86" s="34">
        <v>0</v>
      </c>
    </row>
    <row r="87" spans="1:10" x14ac:dyDescent="0.2">
      <c r="A87" s="34">
        <v>85</v>
      </c>
      <c r="B87" s="35" t="s">
        <v>200</v>
      </c>
      <c r="C87" s="34">
        <v>0</v>
      </c>
      <c r="D87" s="34">
        <v>0</v>
      </c>
      <c r="E87" s="51">
        <v>653</v>
      </c>
      <c r="I87" s="35" t="s">
        <v>192</v>
      </c>
      <c r="J87" s="34">
        <v>5</v>
      </c>
    </row>
    <row r="88" spans="1:10" x14ac:dyDescent="0.2">
      <c r="A88" s="34">
        <v>86</v>
      </c>
      <c r="B88" s="35" t="s">
        <v>201</v>
      </c>
      <c r="C88" s="34">
        <v>0</v>
      </c>
      <c r="D88" s="34">
        <v>0</v>
      </c>
      <c r="E88" s="51">
        <v>22121</v>
      </c>
      <c r="I88" s="35" t="s">
        <v>194</v>
      </c>
      <c r="J88" s="34">
        <v>1</v>
      </c>
    </row>
    <row r="89" spans="1:10" x14ac:dyDescent="0.2">
      <c r="A89" s="34">
        <v>87</v>
      </c>
      <c r="B89" s="35" t="s">
        <v>202</v>
      </c>
      <c r="C89" s="34">
        <v>0</v>
      </c>
      <c r="D89" s="34">
        <v>0</v>
      </c>
      <c r="E89" s="51">
        <v>205</v>
      </c>
      <c r="I89" s="35" t="s">
        <v>195</v>
      </c>
      <c r="J89" s="34">
        <v>3</v>
      </c>
    </row>
    <row r="90" spans="1:10" x14ac:dyDescent="0.2">
      <c r="A90" s="34">
        <v>88</v>
      </c>
      <c r="B90" s="35" t="s">
        <v>203</v>
      </c>
      <c r="C90" s="34">
        <v>0</v>
      </c>
      <c r="D90" s="34">
        <v>0</v>
      </c>
      <c r="E90" s="51">
        <v>8429</v>
      </c>
      <c r="I90" s="35" t="s">
        <v>196</v>
      </c>
      <c r="J90" s="34">
        <v>0</v>
      </c>
    </row>
    <row r="91" spans="1:10" x14ac:dyDescent="0.2">
      <c r="A91" s="34">
        <v>89</v>
      </c>
      <c r="B91" s="35" t="s">
        <v>204</v>
      </c>
      <c r="C91" s="34">
        <v>0</v>
      </c>
      <c r="D91" s="34">
        <v>0</v>
      </c>
      <c r="E91" s="51">
        <v>301</v>
      </c>
      <c r="I91" s="35" t="s">
        <v>337</v>
      </c>
      <c r="J91" s="34">
        <v>0</v>
      </c>
    </row>
    <row r="92" spans="1:10" x14ac:dyDescent="0.2">
      <c r="A92" s="34">
        <v>90</v>
      </c>
      <c r="B92" s="35" t="s">
        <v>205</v>
      </c>
      <c r="C92" s="34">
        <v>1</v>
      </c>
      <c r="D92" s="34">
        <v>1</v>
      </c>
      <c r="E92" s="51">
        <v>155</v>
      </c>
      <c r="I92" s="35" t="s">
        <v>198</v>
      </c>
      <c r="J92" s="34">
        <v>0</v>
      </c>
    </row>
    <row r="93" spans="1:10" x14ac:dyDescent="0.2">
      <c r="A93" s="34">
        <v>91</v>
      </c>
      <c r="B93" s="35" t="s">
        <v>206</v>
      </c>
      <c r="C93" s="34">
        <v>2</v>
      </c>
      <c r="D93" s="34">
        <v>2</v>
      </c>
      <c r="E93" s="51">
        <v>380</v>
      </c>
      <c r="I93" s="35" t="s">
        <v>202</v>
      </c>
      <c r="J93" s="34">
        <v>0</v>
      </c>
    </row>
    <row r="94" spans="1:10" x14ac:dyDescent="0.2">
      <c r="A94" s="34">
        <v>92</v>
      </c>
      <c r="B94" s="35" t="s">
        <v>207</v>
      </c>
      <c r="C94" s="34">
        <v>1</v>
      </c>
      <c r="D94" s="34">
        <v>1</v>
      </c>
      <c r="E94" s="51">
        <v>812</v>
      </c>
      <c r="I94" s="35" t="s">
        <v>204</v>
      </c>
      <c r="J94" s="34">
        <v>0</v>
      </c>
    </row>
    <row r="95" spans="1:10" x14ac:dyDescent="0.2">
      <c r="A95" s="34">
        <v>93</v>
      </c>
      <c r="B95" s="35" t="s">
        <v>208</v>
      </c>
      <c r="C95" s="34">
        <v>2</v>
      </c>
      <c r="D95" s="34">
        <v>2</v>
      </c>
      <c r="E95" s="51">
        <v>299</v>
      </c>
      <c r="I95" s="35" t="s">
        <v>205</v>
      </c>
      <c r="J95" s="34">
        <v>1</v>
      </c>
    </row>
    <row r="96" spans="1:10" x14ac:dyDescent="0.2">
      <c r="A96" s="34">
        <v>94</v>
      </c>
      <c r="B96" s="35" t="s">
        <v>209</v>
      </c>
      <c r="C96" s="34">
        <v>1</v>
      </c>
      <c r="D96" s="34">
        <v>1</v>
      </c>
      <c r="E96" s="51">
        <v>103</v>
      </c>
      <c r="I96" s="35" t="s">
        <v>206</v>
      </c>
      <c r="J96" s="34">
        <v>2</v>
      </c>
    </row>
    <row r="97" spans="1:10" x14ac:dyDescent="0.2">
      <c r="A97" s="34">
        <v>95</v>
      </c>
      <c r="B97" s="35" t="s">
        <v>210</v>
      </c>
      <c r="C97" s="34">
        <v>1</v>
      </c>
      <c r="D97" s="34">
        <v>1</v>
      </c>
      <c r="E97" s="51">
        <v>74</v>
      </c>
      <c r="I97" s="35" t="s">
        <v>207</v>
      </c>
      <c r="J97" s="34">
        <v>1</v>
      </c>
    </row>
    <row r="98" spans="1:10" x14ac:dyDescent="0.2">
      <c r="A98" s="34">
        <v>96</v>
      </c>
      <c r="B98" s="35" t="s">
        <v>211</v>
      </c>
      <c r="C98" s="34">
        <v>2</v>
      </c>
      <c r="D98" s="34">
        <v>2</v>
      </c>
      <c r="E98" s="51">
        <v>108</v>
      </c>
      <c r="I98" s="35" t="s">
        <v>209</v>
      </c>
      <c r="J98" s="34">
        <v>1</v>
      </c>
    </row>
    <row r="99" spans="1:10" ht="24" x14ac:dyDescent="0.2">
      <c r="A99" s="34">
        <v>97</v>
      </c>
      <c r="B99" s="35" t="s">
        <v>212</v>
      </c>
      <c r="C99" s="34" t="s">
        <v>122</v>
      </c>
      <c r="D99" s="34">
        <v>0</v>
      </c>
      <c r="E99" s="51">
        <v>14195</v>
      </c>
      <c r="I99" s="35" t="s">
        <v>210</v>
      </c>
      <c r="J99" s="34">
        <v>1</v>
      </c>
    </row>
    <row r="100" spans="1:10" x14ac:dyDescent="0.2">
      <c r="A100" s="34">
        <v>98</v>
      </c>
      <c r="B100" s="35" t="s">
        <v>213</v>
      </c>
      <c r="C100" s="34" t="s">
        <v>214</v>
      </c>
      <c r="D100" s="34">
        <v>6</v>
      </c>
      <c r="E100" s="51">
        <v>2832</v>
      </c>
      <c r="I100" s="35" t="s">
        <v>211</v>
      </c>
      <c r="J100" s="34">
        <v>2</v>
      </c>
    </row>
    <row r="101" spans="1:10" x14ac:dyDescent="0.2">
      <c r="A101" s="34">
        <v>99</v>
      </c>
      <c r="B101" s="35" t="s">
        <v>215</v>
      </c>
      <c r="C101" s="34">
        <v>1</v>
      </c>
      <c r="D101" s="34">
        <v>1</v>
      </c>
      <c r="E101" s="51">
        <v>68</v>
      </c>
      <c r="I101" s="35" t="s">
        <v>212</v>
      </c>
      <c r="J101" s="34">
        <v>0</v>
      </c>
    </row>
    <row r="102" spans="1:10" x14ac:dyDescent="0.2">
      <c r="A102" s="34">
        <v>100</v>
      </c>
      <c r="B102" s="35" t="s">
        <v>216</v>
      </c>
      <c r="C102" s="34">
        <v>4</v>
      </c>
      <c r="D102" s="34">
        <v>4</v>
      </c>
      <c r="E102" s="51">
        <v>276</v>
      </c>
      <c r="I102" s="35" t="s">
        <v>213</v>
      </c>
      <c r="J102" s="34">
        <v>6</v>
      </c>
    </row>
    <row r="103" spans="1:10" x14ac:dyDescent="0.2">
      <c r="A103" s="34">
        <v>101</v>
      </c>
      <c r="B103" s="35" t="s">
        <v>217</v>
      </c>
      <c r="C103" s="34">
        <v>0</v>
      </c>
      <c r="D103" s="34">
        <v>0</v>
      </c>
      <c r="E103" s="51">
        <v>1837</v>
      </c>
      <c r="I103" s="35" t="s">
        <v>215</v>
      </c>
      <c r="J103" s="34">
        <v>1</v>
      </c>
    </row>
    <row r="104" spans="1:10" x14ac:dyDescent="0.2">
      <c r="A104" s="34">
        <v>102</v>
      </c>
      <c r="B104" s="35" t="s">
        <v>218</v>
      </c>
      <c r="C104" s="34">
        <v>1</v>
      </c>
      <c r="D104" s="34">
        <v>1</v>
      </c>
      <c r="E104" s="51">
        <v>142</v>
      </c>
      <c r="I104" s="35" t="s">
        <v>197</v>
      </c>
      <c r="J104" s="34">
        <v>3</v>
      </c>
    </row>
    <row r="105" spans="1:10" x14ac:dyDescent="0.2">
      <c r="A105" s="34">
        <v>103</v>
      </c>
      <c r="B105" s="35" t="s">
        <v>219</v>
      </c>
      <c r="C105" s="34">
        <v>1</v>
      </c>
      <c r="D105" s="34">
        <v>1</v>
      </c>
      <c r="E105" s="51">
        <v>53</v>
      </c>
      <c r="I105" s="35" t="s">
        <v>199</v>
      </c>
      <c r="J105" s="34">
        <v>0</v>
      </c>
    </row>
    <row r="106" spans="1:10" x14ac:dyDescent="0.2">
      <c r="A106" s="34">
        <v>104</v>
      </c>
      <c r="B106" s="35" t="s">
        <v>220</v>
      </c>
      <c r="C106" s="34">
        <v>3</v>
      </c>
      <c r="D106" s="34">
        <v>3</v>
      </c>
      <c r="E106" s="51">
        <v>2375</v>
      </c>
      <c r="I106" s="35" t="s">
        <v>200</v>
      </c>
      <c r="J106" s="34">
        <v>0</v>
      </c>
    </row>
    <row r="107" spans="1:10" x14ac:dyDescent="0.2">
      <c r="A107" s="34">
        <v>105</v>
      </c>
      <c r="B107" s="35" t="s">
        <v>221</v>
      </c>
      <c r="C107" s="34">
        <v>5</v>
      </c>
      <c r="D107" s="34">
        <v>5</v>
      </c>
      <c r="E107" s="51">
        <v>2146</v>
      </c>
      <c r="I107" s="35" t="s">
        <v>216</v>
      </c>
      <c r="J107" s="34">
        <v>4</v>
      </c>
    </row>
    <row r="108" spans="1:10" x14ac:dyDescent="0.2">
      <c r="A108" s="34">
        <v>106</v>
      </c>
      <c r="B108" s="35" t="s">
        <v>222</v>
      </c>
      <c r="C108" s="34">
        <v>0</v>
      </c>
      <c r="D108" s="34">
        <v>0</v>
      </c>
      <c r="E108" s="51">
        <v>1005</v>
      </c>
      <c r="I108" s="35" t="s">
        <v>217</v>
      </c>
      <c r="J108" s="34">
        <v>0</v>
      </c>
    </row>
    <row r="109" spans="1:10" x14ac:dyDescent="0.2">
      <c r="A109" s="34">
        <v>107</v>
      </c>
      <c r="B109" s="35" t="s">
        <v>223</v>
      </c>
      <c r="C109" s="34">
        <v>0</v>
      </c>
      <c r="D109" s="34">
        <v>0</v>
      </c>
      <c r="E109" s="51">
        <v>2543</v>
      </c>
      <c r="I109" s="35" t="s">
        <v>208</v>
      </c>
      <c r="J109" s="34">
        <v>2</v>
      </c>
    </row>
    <row r="110" spans="1:10" x14ac:dyDescent="0.2">
      <c r="A110" s="34">
        <v>108</v>
      </c>
      <c r="B110" s="35" t="s">
        <v>224</v>
      </c>
      <c r="C110" s="34">
        <v>0</v>
      </c>
      <c r="D110" s="34">
        <v>0</v>
      </c>
      <c r="E110" s="51">
        <v>2457</v>
      </c>
      <c r="I110" s="35" t="s">
        <v>218</v>
      </c>
      <c r="J110" s="34">
        <v>1</v>
      </c>
    </row>
    <row r="111" spans="1:10" x14ac:dyDescent="0.2">
      <c r="A111" s="34">
        <v>109</v>
      </c>
      <c r="B111" s="35" t="s">
        <v>225</v>
      </c>
      <c r="C111" s="34">
        <v>0</v>
      </c>
      <c r="D111" s="34">
        <v>0</v>
      </c>
      <c r="E111" s="51">
        <v>2353</v>
      </c>
      <c r="I111" s="35" t="s">
        <v>219</v>
      </c>
      <c r="J111" s="34">
        <v>1</v>
      </c>
    </row>
    <row r="112" spans="1:10" x14ac:dyDescent="0.2">
      <c r="A112" s="34">
        <v>110</v>
      </c>
      <c r="B112" s="35" t="s">
        <v>226</v>
      </c>
      <c r="C112" s="34">
        <v>1</v>
      </c>
      <c r="D112" s="34">
        <v>1</v>
      </c>
      <c r="E112" s="51">
        <v>96</v>
      </c>
      <c r="I112" s="35" t="s">
        <v>220</v>
      </c>
      <c r="J112" s="34">
        <v>3</v>
      </c>
    </row>
    <row r="113" spans="1:10" x14ac:dyDescent="0.2">
      <c r="A113" s="34">
        <v>111</v>
      </c>
      <c r="B113" s="35" t="s">
        <v>227</v>
      </c>
      <c r="C113" s="34">
        <v>1</v>
      </c>
      <c r="D113" s="34">
        <v>1</v>
      </c>
      <c r="E113" s="51">
        <v>93</v>
      </c>
      <c r="I113" s="35" t="s">
        <v>221</v>
      </c>
      <c r="J113" s="34">
        <v>5</v>
      </c>
    </row>
    <row r="114" spans="1:10" x14ac:dyDescent="0.2">
      <c r="A114" s="34">
        <v>112</v>
      </c>
      <c r="B114" s="35" t="s">
        <v>228</v>
      </c>
      <c r="C114" s="34">
        <v>1</v>
      </c>
      <c r="D114" s="34">
        <v>1</v>
      </c>
      <c r="E114" s="51">
        <v>84</v>
      </c>
      <c r="I114" s="35" t="s">
        <v>222</v>
      </c>
      <c r="J114" s="34">
        <v>0</v>
      </c>
    </row>
    <row r="115" spans="1:10" x14ac:dyDescent="0.2">
      <c r="A115" s="34">
        <v>113</v>
      </c>
      <c r="B115" s="35" t="s">
        <v>229</v>
      </c>
      <c r="C115" s="34">
        <v>1</v>
      </c>
      <c r="D115" s="34">
        <v>1</v>
      </c>
      <c r="E115" s="51">
        <v>139</v>
      </c>
      <c r="I115" s="35" t="s">
        <v>223</v>
      </c>
      <c r="J115" s="34">
        <v>0</v>
      </c>
    </row>
    <row r="116" spans="1:10" x14ac:dyDescent="0.2">
      <c r="A116" s="34">
        <v>114</v>
      </c>
      <c r="B116" s="35" t="s">
        <v>230</v>
      </c>
      <c r="C116" s="34">
        <v>0</v>
      </c>
      <c r="D116" s="34">
        <v>0</v>
      </c>
      <c r="E116" s="51">
        <v>523</v>
      </c>
      <c r="I116" s="35" t="s">
        <v>224</v>
      </c>
      <c r="J116" s="34">
        <v>0</v>
      </c>
    </row>
    <row r="117" spans="1:10" x14ac:dyDescent="0.2">
      <c r="A117" s="34">
        <v>115</v>
      </c>
      <c r="B117" s="35" t="s">
        <v>231</v>
      </c>
      <c r="C117" s="34">
        <v>2</v>
      </c>
      <c r="D117" s="34">
        <v>2</v>
      </c>
      <c r="E117" s="51">
        <v>186</v>
      </c>
      <c r="I117" s="35" t="s">
        <v>225</v>
      </c>
      <c r="J117" s="34">
        <v>0</v>
      </c>
    </row>
    <row r="118" spans="1:10" x14ac:dyDescent="0.2">
      <c r="A118" s="34">
        <v>116</v>
      </c>
      <c r="B118" s="35" t="s">
        <v>232</v>
      </c>
      <c r="C118" s="34">
        <v>2</v>
      </c>
      <c r="D118" s="34">
        <v>2</v>
      </c>
      <c r="E118" s="51">
        <v>67</v>
      </c>
      <c r="I118" s="35" t="s">
        <v>226</v>
      </c>
      <c r="J118" s="34">
        <v>1</v>
      </c>
    </row>
    <row r="119" spans="1:10" x14ac:dyDescent="0.2">
      <c r="A119" s="34">
        <v>117</v>
      </c>
      <c r="B119" s="35" t="s">
        <v>233</v>
      </c>
      <c r="C119" s="34">
        <v>1</v>
      </c>
      <c r="D119" s="34">
        <v>1</v>
      </c>
      <c r="E119" s="51">
        <v>708</v>
      </c>
      <c r="I119" s="35" t="s">
        <v>227</v>
      </c>
      <c r="J119" s="34">
        <v>1</v>
      </c>
    </row>
    <row r="120" spans="1:10" x14ac:dyDescent="0.2">
      <c r="A120" s="34">
        <v>118</v>
      </c>
      <c r="B120" s="35" t="s">
        <v>234</v>
      </c>
      <c r="C120" s="34">
        <v>1</v>
      </c>
      <c r="D120" s="34">
        <v>1</v>
      </c>
      <c r="E120" s="51">
        <v>172</v>
      </c>
      <c r="I120" s="35" t="s">
        <v>228</v>
      </c>
      <c r="J120" s="34">
        <v>1</v>
      </c>
    </row>
    <row r="121" spans="1:10" x14ac:dyDescent="0.2">
      <c r="A121" s="34">
        <v>119</v>
      </c>
      <c r="B121" s="35" t="s">
        <v>235</v>
      </c>
      <c r="C121" s="34">
        <v>1</v>
      </c>
      <c r="D121" s="34">
        <v>1</v>
      </c>
      <c r="E121" s="51">
        <v>37</v>
      </c>
      <c r="I121" s="35" t="s">
        <v>229</v>
      </c>
      <c r="J121" s="34">
        <v>1</v>
      </c>
    </row>
    <row r="122" spans="1:10" x14ac:dyDescent="0.2">
      <c r="A122" s="34">
        <v>120</v>
      </c>
      <c r="B122" s="35" t="s">
        <v>236</v>
      </c>
      <c r="C122" s="34">
        <v>1</v>
      </c>
      <c r="D122" s="34">
        <v>1</v>
      </c>
      <c r="E122" s="51">
        <v>431</v>
      </c>
      <c r="I122" s="35" t="s">
        <v>230</v>
      </c>
      <c r="J122" s="34">
        <v>0</v>
      </c>
    </row>
    <row r="123" spans="1:10" x14ac:dyDescent="0.2">
      <c r="A123" s="34">
        <v>121</v>
      </c>
      <c r="B123" s="35" t="s">
        <v>237</v>
      </c>
      <c r="C123" s="34">
        <v>1</v>
      </c>
      <c r="D123" s="34">
        <v>1</v>
      </c>
      <c r="E123" s="51">
        <v>71</v>
      </c>
      <c r="I123" s="35" t="s">
        <v>231</v>
      </c>
      <c r="J123" s="34">
        <v>2</v>
      </c>
    </row>
    <row r="124" spans="1:10" x14ac:dyDescent="0.2">
      <c r="A124" s="34">
        <v>122</v>
      </c>
      <c r="B124" s="35" t="s">
        <v>238</v>
      </c>
      <c r="C124" s="34">
        <v>0</v>
      </c>
      <c r="D124" s="34">
        <v>0</v>
      </c>
      <c r="E124" s="51">
        <v>7562</v>
      </c>
      <c r="I124" s="35" t="s">
        <v>232</v>
      </c>
      <c r="J124" s="34">
        <v>2</v>
      </c>
    </row>
    <row r="125" spans="1:10" x14ac:dyDescent="0.2">
      <c r="A125" s="34">
        <v>123</v>
      </c>
      <c r="B125" s="35" t="s">
        <v>239</v>
      </c>
      <c r="C125" s="34">
        <v>3</v>
      </c>
      <c r="D125" s="34">
        <v>3</v>
      </c>
      <c r="E125" s="51">
        <v>806</v>
      </c>
      <c r="I125" s="35" t="s">
        <v>233</v>
      </c>
      <c r="J125" s="34">
        <v>1</v>
      </c>
    </row>
    <row r="126" spans="1:10" x14ac:dyDescent="0.2">
      <c r="A126" s="34">
        <v>124</v>
      </c>
      <c r="B126" s="35" t="s">
        <v>240</v>
      </c>
      <c r="C126" s="34">
        <v>1</v>
      </c>
      <c r="D126" s="34">
        <v>1</v>
      </c>
      <c r="E126" s="51">
        <v>282</v>
      </c>
      <c r="I126" s="35" t="s">
        <v>234</v>
      </c>
      <c r="J126" s="34">
        <v>1</v>
      </c>
    </row>
    <row r="127" spans="1:10" x14ac:dyDescent="0.2">
      <c r="A127" s="34">
        <v>125</v>
      </c>
      <c r="B127" s="35" t="s">
        <v>241</v>
      </c>
      <c r="C127" s="34">
        <v>3</v>
      </c>
      <c r="D127" s="34">
        <v>3</v>
      </c>
      <c r="E127" s="51">
        <v>301</v>
      </c>
      <c r="I127" s="35" t="s">
        <v>235</v>
      </c>
      <c r="J127" s="34">
        <v>1</v>
      </c>
    </row>
    <row r="128" spans="1:10" x14ac:dyDescent="0.2">
      <c r="A128" s="34">
        <v>126</v>
      </c>
      <c r="B128" s="35" t="s">
        <v>242</v>
      </c>
      <c r="C128" s="34">
        <v>2</v>
      </c>
      <c r="D128" s="34">
        <v>2</v>
      </c>
      <c r="E128" s="51">
        <v>421</v>
      </c>
      <c r="I128" s="35" t="s">
        <v>236</v>
      </c>
      <c r="J128" s="34">
        <v>1</v>
      </c>
    </row>
    <row r="129" spans="1:10" x14ac:dyDescent="0.2">
      <c r="A129" s="34">
        <v>127</v>
      </c>
      <c r="B129" s="35" t="s">
        <v>243</v>
      </c>
      <c r="C129" s="34">
        <v>0</v>
      </c>
      <c r="D129" s="34">
        <v>0</v>
      </c>
      <c r="E129" s="51">
        <v>165</v>
      </c>
      <c r="I129" s="35" t="s">
        <v>237</v>
      </c>
      <c r="J129" s="34">
        <v>1</v>
      </c>
    </row>
    <row r="130" spans="1:10" ht="24" x14ac:dyDescent="0.2">
      <c r="A130" s="34">
        <v>128</v>
      </c>
      <c r="B130" s="35" t="s">
        <v>244</v>
      </c>
      <c r="C130" s="34" t="s">
        <v>245</v>
      </c>
      <c r="D130" s="34">
        <v>1</v>
      </c>
      <c r="E130" s="51">
        <v>404</v>
      </c>
      <c r="I130" s="38" t="s">
        <v>373</v>
      </c>
      <c r="J130" s="34">
        <v>1</v>
      </c>
    </row>
    <row r="131" spans="1:10" x14ac:dyDescent="0.2">
      <c r="A131" s="34">
        <v>129</v>
      </c>
      <c r="B131" s="35" t="s">
        <v>246</v>
      </c>
      <c r="C131" s="34">
        <v>0</v>
      </c>
      <c r="D131" s="34">
        <v>0</v>
      </c>
      <c r="E131" s="51">
        <v>532</v>
      </c>
      <c r="I131" s="35" t="s">
        <v>238</v>
      </c>
      <c r="J131" s="34">
        <v>0</v>
      </c>
    </row>
    <row r="132" spans="1:10" x14ac:dyDescent="0.2">
      <c r="A132" s="34">
        <v>130</v>
      </c>
      <c r="B132" s="35" t="s">
        <v>247</v>
      </c>
      <c r="C132" s="34">
        <v>0</v>
      </c>
      <c r="D132" s="34">
        <v>0</v>
      </c>
      <c r="E132" s="51">
        <v>418</v>
      </c>
      <c r="I132" s="35" t="s">
        <v>240</v>
      </c>
      <c r="J132" s="34">
        <v>1</v>
      </c>
    </row>
    <row r="133" spans="1:10" x14ac:dyDescent="0.2">
      <c r="A133" s="34">
        <v>131</v>
      </c>
      <c r="B133" s="35" t="s">
        <v>248</v>
      </c>
      <c r="C133" s="34">
        <v>0</v>
      </c>
      <c r="D133" s="34">
        <v>0</v>
      </c>
      <c r="E133" s="51">
        <v>1330</v>
      </c>
      <c r="I133" s="35" t="s">
        <v>376</v>
      </c>
      <c r="J133" s="34">
        <v>0</v>
      </c>
    </row>
    <row r="134" spans="1:10" x14ac:dyDescent="0.2">
      <c r="A134" s="34">
        <v>132</v>
      </c>
      <c r="B134" s="35" t="s">
        <v>249</v>
      </c>
      <c r="C134" s="34">
        <v>1</v>
      </c>
      <c r="D134" s="34">
        <v>1</v>
      </c>
      <c r="E134" s="51">
        <v>159</v>
      </c>
      <c r="I134" s="35" t="s">
        <v>241</v>
      </c>
      <c r="J134" s="34">
        <v>3</v>
      </c>
    </row>
    <row r="135" spans="1:10" x14ac:dyDescent="0.2">
      <c r="A135" s="34">
        <v>133</v>
      </c>
      <c r="B135" s="35" t="s">
        <v>250</v>
      </c>
      <c r="C135" s="34">
        <v>1</v>
      </c>
      <c r="D135" s="34">
        <v>1</v>
      </c>
      <c r="E135" s="51">
        <v>38</v>
      </c>
      <c r="I135" s="35" t="s">
        <v>242</v>
      </c>
      <c r="J135" s="34">
        <v>2</v>
      </c>
    </row>
    <row r="136" spans="1:10" x14ac:dyDescent="0.2">
      <c r="A136" s="34">
        <v>134</v>
      </c>
      <c r="B136" s="35" t="s">
        <v>251</v>
      </c>
      <c r="C136" s="34">
        <v>1</v>
      </c>
      <c r="D136" s="34">
        <v>1</v>
      </c>
      <c r="E136" s="51">
        <v>176</v>
      </c>
      <c r="I136" s="35" t="s">
        <v>243</v>
      </c>
      <c r="J136" s="34">
        <v>0</v>
      </c>
    </row>
    <row r="137" spans="1:10" x14ac:dyDescent="0.2">
      <c r="A137" s="34">
        <v>135</v>
      </c>
      <c r="B137" s="35" t="s">
        <v>252</v>
      </c>
      <c r="C137" s="34">
        <v>1</v>
      </c>
      <c r="D137" s="34">
        <v>1</v>
      </c>
      <c r="E137" s="51">
        <v>122</v>
      </c>
      <c r="I137" s="35" t="s">
        <v>386</v>
      </c>
      <c r="J137" s="34">
        <v>0</v>
      </c>
    </row>
    <row r="138" spans="1:10" x14ac:dyDescent="0.2">
      <c r="A138" s="34">
        <v>136</v>
      </c>
      <c r="B138" s="35" t="s">
        <v>253</v>
      </c>
      <c r="C138" s="34">
        <v>0</v>
      </c>
      <c r="D138" s="34">
        <v>0</v>
      </c>
      <c r="E138" s="51">
        <v>564</v>
      </c>
      <c r="I138" s="35" t="s">
        <v>244</v>
      </c>
      <c r="J138" s="34">
        <v>1</v>
      </c>
    </row>
    <row r="139" spans="1:10" x14ac:dyDescent="0.2">
      <c r="A139" s="34">
        <v>137</v>
      </c>
      <c r="B139" s="35" t="s">
        <v>254</v>
      </c>
      <c r="C139" s="34">
        <v>1</v>
      </c>
      <c r="D139" s="34">
        <v>1</v>
      </c>
      <c r="E139" s="51">
        <v>218</v>
      </c>
      <c r="I139" s="35" t="s">
        <v>246</v>
      </c>
      <c r="J139" s="34">
        <v>0</v>
      </c>
    </row>
    <row r="140" spans="1:10" x14ac:dyDescent="0.2">
      <c r="A140" s="34">
        <v>138</v>
      </c>
      <c r="B140" s="35" t="s">
        <v>255</v>
      </c>
      <c r="C140" s="34">
        <v>0</v>
      </c>
      <c r="D140" s="34">
        <v>0</v>
      </c>
      <c r="E140" s="51">
        <v>1297</v>
      </c>
      <c r="I140" s="35" t="s">
        <v>247</v>
      </c>
      <c r="J140" s="34">
        <v>0</v>
      </c>
    </row>
    <row r="141" spans="1:10" x14ac:dyDescent="0.2">
      <c r="A141" s="34">
        <v>139</v>
      </c>
      <c r="B141" s="35" t="s">
        <v>256</v>
      </c>
      <c r="C141" s="34">
        <v>1</v>
      </c>
      <c r="D141" s="34">
        <v>1</v>
      </c>
      <c r="E141" s="51">
        <v>156</v>
      </c>
      <c r="I141" s="35" t="s">
        <v>248</v>
      </c>
      <c r="J141" s="34">
        <v>0</v>
      </c>
    </row>
    <row r="142" spans="1:10" x14ac:dyDescent="0.2">
      <c r="A142" s="34">
        <v>140</v>
      </c>
      <c r="B142" s="35" t="s">
        <v>257</v>
      </c>
      <c r="C142" s="34">
        <v>2</v>
      </c>
      <c r="D142" s="34">
        <v>2</v>
      </c>
      <c r="E142" s="51">
        <v>150</v>
      </c>
      <c r="I142" s="35" t="s">
        <v>249</v>
      </c>
      <c r="J142" s="34">
        <v>1</v>
      </c>
    </row>
    <row r="143" spans="1:10" x14ac:dyDescent="0.2">
      <c r="A143" s="34">
        <v>141</v>
      </c>
      <c r="B143" s="35" t="s">
        <v>258</v>
      </c>
      <c r="C143" s="34">
        <v>1</v>
      </c>
      <c r="D143" s="34">
        <v>1</v>
      </c>
      <c r="E143" s="51">
        <v>120</v>
      </c>
      <c r="I143" s="35" t="s">
        <v>250</v>
      </c>
      <c r="J143" s="34">
        <v>1</v>
      </c>
    </row>
    <row r="144" spans="1:10" x14ac:dyDescent="0.2">
      <c r="A144" s="34">
        <v>142</v>
      </c>
      <c r="B144" s="35" t="s">
        <v>259</v>
      </c>
      <c r="C144" s="34">
        <v>0</v>
      </c>
      <c r="D144" s="34">
        <v>0</v>
      </c>
      <c r="E144" s="51">
        <v>2087</v>
      </c>
      <c r="I144" s="35" t="s">
        <v>251</v>
      </c>
      <c r="J144" s="34">
        <v>1</v>
      </c>
    </row>
    <row r="145" spans="1:10" x14ac:dyDescent="0.2">
      <c r="A145" s="34">
        <v>143</v>
      </c>
      <c r="B145" s="35" t="s">
        <v>260</v>
      </c>
      <c r="C145" s="34">
        <v>2</v>
      </c>
      <c r="D145" s="34">
        <v>2</v>
      </c>
      <c r="E145" s="51">
        <v>100</v>
      </c>
      <c r="I145" s="35" t="s">
        <v>252</v>
      </c>
      <c r="J145" s="34">
        <v>1</v>
      </c>
    </row>
    <row r="146" spans="1:10" x14ac:dyDescent="0.2">
      <c r="A146" s="34">
        <v>144</v>
      </c>
      <c r="B146" s="35" t="s">
        <v>261</v>
      </c>
      <c r="C146" s="34">
        <v>2</v>
      </c>
      <c r="D146" s="34">
        <v>2</v>
      </c>
      <c r="E146" s="51">
        <v>910</v>
      </c>
      <c r="I146" s="35" t="s">
        <v>253</v>
      </c>
      <c r="J146" s="34">
        <v>0</v>
      </c>
    </row>
    <row r="147" spans="1:10" x14ac:dyDescent="0.2">
      <c r="A147" s="34">
        <v>145</v>
      </c>
      <c r="B147" s="35" t="s">
        <v>262</v>
      </c>
      <c r="C147" s="34">
        <v>2</v>
      </c>
      <c r="D147" s="34">
        <v>2</v>
      </c>
      <c r="E147" s="51">
        <v>182</v>
      </c>
      <c r="I147" s="35" t="s">
        <v>255</v>
      </c>
      <c r="J147" s="34">
        <v>0</v>
      </c>
    </row>
    <row r="148" spans="1:10" x14ac:dyDescent="0.2">
      <c r="A148" s="34">
        <v>146</v>
      </c>
      <c r="B148" s="35" t="s">
        <v>263</v>
      </c>
      <c r="C148" s="34">
        <v>1</v>
      </c>
      <c r="D148" s="34">
        <v>1</v>
      </c>
      <c r="E148" s="51">
        <v>37</v>
      </c>
      <c r="I148" s="35" t="s">
        <v>256</v>
      </c>
      <c r="J148" s="34">
        <v>1</v>
      </c>
    </row>
    <row r="149" spans="1:10" x14ac:dyDescent="0.2">
      <c r="A149" s="34">
        <v>147</v>
      </c>
      <c r="B149" s="35" t="s">
        <v>264</v>
      </c>
      <c r="C149" s="34">
        <v>0</v>
      </c>
      <c r="D149" s="34">
        <v>0</v>
      </c>
      <c r="E149" s="51">
        <v>135</v>
      </c>
      <c r="I149" s="35" t="s">
        <v>257</v>
      </c>
      <c r="J149" s="34">
        <v>2</v>
      </c>
    </row>
    <row r="150" spans="1:10" x14ac:dyDescent="0.2">
      <c r="A150" s="34">
        <v>148</v>
      </c>
      <c r="B150" s="35" t="s">
        <v>265</v>
      </c>
      <c r="C150" s="34">
        <v>3</v>
      </c>
      <c r="D150" s="34">
        <v>3</v>
      </c>
      <c r="E150" s="51">
        <v>108</v>
      </c>
      <c r="I150" s="35" t="s">
        <v>258</v>
      </c>
      <c r="J150" s="34">
        <v>1</v>
      </c>
    </row>
    <row r="151" spans="1:10" x14ac:dyDescent="0.2">
      <c r="A151" s="34">
        <v>149</v>
      </c>
      <c r="B151" s="35" t="s">
        <v>266</v>
      </c>
      <c r="C151" s="34" t="s">
        <v>193</v>
      </c>
      <c r="D151" s="34">
        <v>5</v>
      </c>
      <c r="E151" s="51">
        <v>3016</v>
      </c>
      <c r="I151" s="35" t="s">
        <v>259</v>
      </c>
      <c r="J151" s="34">
        <v>0</v>
      </c>
    </row>
    <row r="152" spans="1:10" x14ac:dyDescent="0.2">
      <c r="A152" s="34">
        <v>150</v>
      </c>
      <c r="B152" s="35" t="s">
        <v>267</v>
      </c>
      <c r="C152" s="34">
        <v>1</v>
      </c>
      <c r="D152" s="34">
        <v>1</v>
      </c>
      <c r="E152" s="51">
        <v>211</v>
      </c>
      <c r="I152" s="35" t="s">
        <v>260</v>
      </c>
      <c r="J152" s="34">
        <v>2</v>
      </c>
    </row>
    <row r="153" spans="1:10" x14ac:dyDescent="0.2">
      <c r="A153" s="34">
        <v>151</v>
      </c>
      <c r="B153" s="35" t="s">
        <v>268</v>
      </c>
      <c r="C153" s="34">
        <v>1</v>
      </c>
      <c r="D153" s="34">
        <v>1</v>
      </c>
      <c r="E153" s="51">
        <v>49</v>
      </c>
      <c r="I153" s="35" t="s">
        <v>261</v>
      </c>
      <c r="J153" s="34">
        <v>2</v>
      </c>
    </row>
    <row r="154" spans="1:10" x14ac:dyDescent="0.2">
      <c r="A154" s="34">
        <v>152</v>
      </c>
      <c r="B154" s="35" t="s">
        <v>269</v>
      </c>
      <c r="C154" s="34">
        <v>3</v>
      </c>
      <c r="D154" s="34">
        <v>3</v>
      </c>
      <c r="E154" s="51">
        <v>1798</v>
      </c>
      <c r="I154" s="35" t="s">
        <v>262</v>
      </c>
      <c r="J154" s="34">
        <v>2</v>
      </c>
    </row>
    <row r="155" spans="1:10" x14ac:dyDescent="0.2">
      <c r="A155" s="34">
        <v>153</v>
      </c>
      <c r="B155" s="35" t="s">
        <v>270</v>
      </c>
      <c r="C155" s="34">
        <v>5</v>
      </c>
      <c r="D155" s="34">
        <v>5</v>
      </c>
      <c r="E155" s="51">
        <v>2731</v>
      </c>
      <c r="I155" s="35" t="s">
        <v>263</v>
      </c>
      <c r="J155" s="34">
        <v>1</v>
      </c>
    </row>
    <row r="156" spans="1:10" x14ac:dyDescent="0.2">
      <c r="A156" s="34">
        <v>154</v>
      </c>
      <c r="B156" s="35" t="s">
        <v>271</v>
      </c>
      <c r="C156" s="34">
        <v>2</v>
      </c>
      <c r="D156" s="34">
        <v>2</v>
      </c>
      <c r="E156" s="51">
        <v>244</v>
      </c>
      <c r="I156" s="35" t="s">
        <v>264</v>
      </c>
      <c r="J156" s="34">
        <v>0</v>
      </c>
    </row>
    <row r="157" spans="1:10" x14ac:dyDescent="0.2">
      <c r="A157" s="34">
        <v>155</v>
      </c>
      <c r="B157" s="35" t="s">
        <v>272</v>
      </c>
      <c r="C157" s="34">
        <v>3</v>
      </c>
      <c r="D157" s="34">
        <v>3</v>
      </c>
      <c r="E157" s="51">
        <v>323</v>
      </c>
      <c r="I157" s="35" t="s">
        <v>265</v>
      </c>
      <c r="J157" s="34">
        <v>3</v>
      </c>
    </row>
    <row r="158" spans="1:10" x14ac:dyDescent="0.2">
      <c r="A158" s="34">
        <v>156</v>
      </c>
      <c r="B158" s="35" t="s">
        <v>273</v>
      </c>
      <c r="C158" s="34">
        <v>1</v>
      </c>
      <c r="D158" s="34">
        <v>1</v>
      </c>
      <c r="E158" s="51">
        <v>303</v>
      </c>
      <c r="I158" s="35" t="s">
        <v>266</v>
      </c>
      <c r="J158" s="34">
        <v>5</v>
      </c>
    </row>
    <row r="159" spans="1:10" x14ac:dyDescent="0.2">
      <c r="A159" s="34">
        <v>157</v>
      </c>
      <c r="B159" s="35" t="s">
        <v>274</v>
      </c>
      <c r="C159" s="34" t="s">
        <v>122</v>
      </c>
      <c r="D159" s="34">
        <v>0</v>
      </c>
      <c r="E159" s="51">
        <v>4894</v>
      </c>
      <c r="I159" s="35" t="s">
        <v>390</v>
      </c>
      <c r="J159" s="34">
        <v>0</v>
      </c>
    </row>
    <row r="160" spans="1:10" x14ac:dyDescent="0.2">
      <c r="A160" s="34">
        <v>158</v>
      </c>
      <c r="B160" s="35" t="s">
        <v>275</v>
      </c>
      <c r="C160" s="34">
        <v>1</v>
      </c>
      <c r="D160" s="34">
        <v>1</v>
      </c>
      <c r="E160" s="51">
        <v>309</v>
      </c>
      <c r="I160" s="35" t="s">
        <v>267</v>
      </c>
      <c r="J160" s="34">
        <v>1</v>
      </c>
    </row>
    <row r="161" spans="1:10" x14ac:dyDescent="0.2">
      <c r="A161" s="34">
        <v>159</v>
      </c>
      <c r="B161" s="35" t="s">
        <v>276</v>
      </c>
      <c r="C161" s="34" t="s">
        <v>142</v>
      </c>
      <c r="D161" s="34">
        <v>3</v>
      </c>
      <c r="E161" s="51">
        <v>1326</v>
      </c>
      <c r="I161" s="35" t="s">
        <v>268</v>
      </c>
      <c r="J161" s="34">
        <v>1</v>
      </c>
    </row>
    <row r="162" spans="1:10" x14ac:dyDescent="0.2">
      <c r="A162" s="34">
        <v>160</v>
      </c>
      <c r="B162" s="35" t="s">
        <v>277</v>
      </c>
      <c r="C162" s="34">
        <v>3</v>
      </c>
      <c r="D162" s="34">
        <v>3</v>
      </c>
      <c r="E162" s="51">
        <v>129</v>
      </c>
      <c r="I162" s="35" t="s">
        <v>269</v>
      </c>
      <c r="J162" s="34">
        <v>3</v>
      </c>
    </row>
    <row r="163" spans="1:10" x14ac:dyDescent="0.2">
      <c r="A163" s="34">
        <v>161</v>
      </c>
      <c r="B163" s="35" t="s">
        <v>278</v>
      </c>
      <c r="C163" s="34">
        <v>0</v>
      </c>
      <c r="D163" s="34">
        <v>0</v>
      </c>
      <c r="E163" s="51">
        <v>445</v>
      </c>
      <c r="I163" s="35" t="s">
        <v>270</v>
      </c>
      <c r="J163" s="34">
        <v>5</v>
      </c>
    </row>
    <row r="164" spans="1:10" x14ac:dyDescent="0.2">
      <c r="A164" s="34">
        <v>162</v>
      </c>
      <c r="B164" s="35" t="s">
        <v>279</v>
      </c>
      <c r="C164" s="34">
        <v>1</v>
      </c>
      <c r="D164" s="34">
        <v>1</v>
      </c>
      <c r="E164" s="51">
        <v>52</v>
      </c>
      <c r="I164" s="35" t="s">
        <v>271</v>
      </c>
      <c r="J164" s="34">
        <v>2</v>
      </c>
    </row>
    <row r="165" spans="1:10" x14ac:dyDescent="0.2">
      <c r="A165" s="34">
        <v>163</v>
      </c>
      <c r="B165" s="35" t="s">
        <v>280</v>
      </c>
      <c r="C165" s="34">
        <v>0</v>
      </c>
      <c r="D165" s="34">
        <v>0</v>
      </c>
      <c r="E165" s="51">
        <v>2875</v>
      </c>
      <c r="I165" s="35" t="s">
        <v>272</v>
      </c>
      <c r="J165" s="34">
        <v>3</v>
      </c>
    </row>
    <row r="166" spans="1:10" x14ac:dyDescent="0.2">
      <c r="A166" s="34">
        <v>164</v>
      </c>
      <c r="B166" s="35" t="s">
        <v>281</v>
      </c>
      <c r="C166" s="34">
        <v>4</v>
      </c>
      <c r="D166" s="34">
        <v>4</v>
      </c>
      <c r="E166" s="51">
        <v>715</v>
      </c>
      <c r="I166" s="35" t="s">
        <v>273</v>
      </c>
      <c r="J166" s="34">
        <v>1</v>
      </c>
    </row>
    <row r="167" spans="1:10" x14ac:dyDescent="0.2">
      <c r="A167" s="34">
        <v>165</v>
      </c>
      <c r="B167" s="35" t="s">
        <v>282</v>
      </c>
      <c r="C167" s="34">
        <v>5</v>
      </c>
      <c r="D167" s="34">
        <v>5</v>
      </c>
      <c r="E167" s="51">
        <v>3496</v>
      </c>
      <c r="I167" s="35" t="s">
        <v>274</v>
      </c>
      <c r="J167" s="34">
        <v>0</v>
      </c>
    </row>
    <row r="168" spans="1:10" x14ac:dyDescent="0.2">
      <c r="A168" s="34">
        <v>166</v>
      </c>
      <c r="B168" s="35" t="s">
        <v>283</v>
      </c>
      <c r="C168" s="34">
        <v>2</v>
      </c>
      <c r="D168" s="34">
        <v>2</v>
      </c>
      <c r="E168" s="51">
        <v>289</v>
      </c>
      <c r="I168" s="35" t="s">
        <v>275</v>
      </c>
      <c r="J168" s="34">
        <v>1</v>
      </c>
    </row>
    <row r="169" spans="1:10" x14ac:dyDescent="0.2">
      <c r="A169" s="34">
        <v>167</v>
      </c>
      <c r="B169" s="35" t="s">
        <v>284</v>
      </c>
      <c r="C169" s="34">
        <v>0</v>
      </c>
      <c r="D169" s="34">
        <v>0</v>
      </c>
      <c r="E169" s="51">
        <v>1191</v>
      </c>
      <c r="I169" s="35" t="s">
        <v>276</v>
      </c>
      <c r="J169" s="34">
        <v>3</v>
      </c>
    </row>
    <row r="170" spans="1:10" x14ac:dyDescent="0.2">
      <c r="A170" s="34">
        <v>168</v>
      </c>
      <c r="B170" s="35" t="s">
        <v>285</v>
      </c>
      <c r="C170" s="34">
        <v>3</v>
      </c>
      <c r="D170" s="34">
        <v>3</v>
      </c>
      <c r="E170" s="51">
        <v>271</v>
      </c>
      <c r="I170" s="35" t="s">
        <v>277</v>
      </c>
      <c r="J170" s="34">
        <v>3</v>
      </c>
    </row>
    <row r="171" spans="1:10" x14ac:dyDescent="0.2">
      <c r="A171" s="34">
        <v>169</v>
      </c>
      <c r="B171" s="35" t="s">
        <v>286</v>
      </c>
      <c r="C171" s="34" t="s">
        <v>122</v>
      </c>
      <c r="D171" s="34">
        <v>0</v>
      </c>
      <c r="E171" s="51">
        <v>3549</v>
      </c>
      <c r="I171" s="35" t="s">
        <v>365</v>
      </c>
      <c r="J171" s="34">
        <v>1</v>
      </c>
    </row>
    <row r="172" spans="1:10" x14ac:dyDescent="0.2">
      <c r="A172" s="34">
        <v>170</v>
      </c>
      <c r="B172" s="35" t="s">
        <v>287</v>
      </c>
      <c r="C172" s="34">
        <v>3</v>
      </c>
      <c r="D172" s="34">
        <v>3</v>
      </c>
      <c r="E172" s="51">
        <v>58</v>
      </c>
      <c r="I172" s="35" t="s">
        <v>278</v>
      </c>
      <c r="J172" s="34">
        <v>0</v>
      </c>
    </row>
    <row r="173" spans="1:10" x14ac:dyDescent="0.2">
      <c r="A173" s="34">
        <v>171</v>
      </c>
      <c r="B173" s="35" t="s">
        <v>288</v>
      </c>
      <c r="C173" s="34">
        <v>3</v>
      </c>
      <c r="D173" s="34">
        <v>3</v>
      </c>
      <c r="E173" s="51">
        <v>917</v>
      </c>
      <c r="I173" s="35" t="s">
        <v>279</v>
      </c>
      <c r="J173" s="34">
        <v>1</v>
      </c>
    </row>
    <row r="174" spans="1:10" x14ac:dyDescent="0.2">
      <c r="A174" s="34">
        <v>172</v>
      </c>
      <c r="B174" s="35" t="s">
        <v>289</v>
      </c>
      <c r="C174" s="34">
        <v>0</v>
      </c>
      <c r="D174" s="34">
        <v>0</v>
      </c>
      <c r="E174" s="51">
        <v>503</v>
      </c>
      <c r="I174" s="35" t="s">
        <v>280</v>
      </c>
      <c r="J174" s="34">
        <v>0</v>
      </c>
    </row>
    <row r="175" spans="1:10" x14ac:dyDescent="0.2">
      <c r="A175" s="34">
        <v>173</v>
      </c>
      <c r="B175" s="35" t="s">
        <v>290</v>
      </c>
      <c r="C175" s="34">
        <v>5</v>
      </c>
      <c r="D175" s="34">
        <v>5</v>
      </c>
      <c r="E175" s="51">
        <v>1102</v>
      </c>
      <c r="I175" s="35" t="s">
        <v>281</v>
      </c>
      <c r="J175" s="34">
        <v>4</v>
      </c>
    </row>
    <row r="176" spans="1:10" x14ac:dyDescent="0.2">
      <c r="A176" s="34">
        <v>174</v>
      </c>
      <c r="B176" s="35" t="s">
        <v>291</v>
      </c>
      <c r="C176" s="34">
        <v>3</v>
      </c>
      <c r="D176" s="34">
        <v>3</v>
      </c>
      <c r="E176" s="51">
        <v>116</v>
      </c>
      <c r="I176" s="35" t="s">
        <v>282</v>
      </c>
      <c r="J176" s="34">
        <v>5</v>
      </c>
    </row>
    <row r="177" spans="1:10" x14ac:dyDescent="0.2">
      <c r="A177" s="34">
        <v>175</v>
      </c>
      <c r="B177" s="35" t="s">
        <v>292</v>
      </c>
      <c r="C177" s="34">
        <v>1</v>
      </c>
      <c r="D177" s="34">
        <v>1</v>
      </c>
      <c r="E177" s="51">
        <v>79</v>
      </c>
      <c r="I177" s="35" t="s">
        <v>283</v>
      </c>
      <c r="J177" s="34">
        <v>2</v>
      </c>
    </row>
    <row r="178" spans="1:10" x14ac:dyDescent="0.2">
      <c r="A178" s="34">
        <v>176</v>
      </c>
      <c r="B178" s="35" t="s">
        <v>293</v>
      </c>
      <c r="C178" s="34">
        <v>0</v>
      </c>
      <c r="D178" s="34">
        <v>0</v>
      </c>
      <c r="E178" s="51">
        <v>4237</v>
      </c>
      <c r="I178" s="35" t="s">
        <v>284</v>
      </c>
      <c r="J178" s="34">
        <v>0</v>
      </c>
    </row>
    <row r="179" spans="1:10" x14ac:dyDescent="0.2">
      <c r="A179" s="34">
        <v>177</v>
      </c>
      <c r="B179" s="35" t="s">
        <v>294</v>
      </c>
      <c r="C179" s="34">
        <v>6</v>
      </c>
      <c r="D179" s="34">
        <v>6</v>
      </c>
      <c r="E179" s="51">
        <v>346</v>
      </c>
      <c r="I179" s="35" t="s">
        <v>285</v>
      </c>
      <c r="J179" s="34">
        <v>3</v>
      </c>
    </row>
    <row r="180" spans="1:10" x14ac:dyDescent="0.2">
      <c r="A180" s="34">
        <v>178</v>
      </c>
      <c r="B180" s="35" t="s">
        <v>295</v>
      </c>
      <c r="C180" s="34">
        <v>2</v>
      </c>
      <c r="D180" s="34">
        <v>2</v>
      </c>
      <c r="E180" s="51">
        <v>685</v>
      </c>
      <c r="I180" s="35" t="s">
        <v>286</v>
      </c>
      <c r="J180" s="34">
        <v>0</v>
      </c>
    </row>
    <row r="181" spans="1:10" x14ac:dyDescent="0.2">
      <c r="A181" s="34">
        <v>179</v>
      </c>
      <c r="B181" s="35" t="s">
        <v>296</v>
      </c>
      <c r="C181" s="34">
        <v>3</v>
      </c>
      <c r="D181" s="34">
        <v>3</v>
      </c>
      <c r="E181" s="51">
        <v>674</v>
      </c>
      <c r="I181" s="35" t="s">
        <v>287</v>
      </c>
      <c r="J181" s="34">
        <v>3</v>
      </c>
    </row>
    <row r="182" spans="1:10" x14ac:dyDescent="0.2">
      <c r="A182" s="34">
        <v>180</v>
      </c>
      <c r="B182" s="35" t="s">
        <v>297</v>
      </c>
      <c r="C182" s="34">
        <v>5</v>
      </c>
      <c r="D182" s="34">
        <v>5</v>
      </c>
      <c r="E182" s="51">
        <v>269</v>
      </c>
      <c r="I182" s="35" t="s">
        <v>288</v>
      </c>
      <c r="J182" s="34">
        <v>3</v>
      </c>
    </row>
    <row r="183" spans="1:10" x14ac:dyDescent="0.2">
      <c r="A183" s="34">
        <v>181</v>
      </c>
      <c r="B183" s="35" t="s">
        <v>298</v>
      </c>
      <c r="C183" s="34">
        <v>1</v>
      </c>
      <c r="D183" s="34">
        <v>1</v>
      </c>
      <c r="E183" s="51">
        <v>121</v>
      </c>
      <c r="I183" s="35" t="s">
        <v>289</v>
      </c>
      <c r="J183" s="34">
        <v>0</v>
      </c>
    </row>
    <row r="184" spans="1:10" x14ac:dyDescent="0.2">
      <c r="A184" s="34">
        <v>182</v>
      </c>
      <c r="B184" s="35" t="s">
        <v>299</v>
      </c>
      <c r="C184" s="34">
        <v>1</v>
      </c>
      <c r="D184" s="34">
        <v>1</v>
      </c>
      <c r="E184" s="51">
        <v>46</v>
      </c>
      <c r="I184" s="35" t="s">
        <v>290</v>
      </c>
      <c r="J184" s="34">
        <v>5</v>
      </c>
    </row>
    <row r="185" spans="1:10" x14ac:dyDescent="0.2">
      <c r="A185" s="34">
        <v>183</v>
      </c>
      <c r="B185" s="35" t="s">
        <v>300</v>
      </c>
      <c r="C185" s="34">
        <v>0</v>
      </c>
      <c r="D185" s="34">
        <v>0</v>
      </c>
      <c r="E185" s="51">
        <v>920</v>
      </c>
      <c r="I185" s="35" t="s">
        <v>291</v>
      </c>
      <c r="J185" s="34">
        <v>3</v>
      </c>
    </row>
    <row r="186" spans="1:10" x14ac:dyDescent="0.2">
      <c r="A186" s="34">
        <v>184</v>
      </c>
      <c r="B186" s="35" t="s">
        <v>301</v>
      </c>
      <c r="C186" s="34">
        <v>3</v>
      </c>
      <c r="D186" s="34">
        <v>3</v>
      </c>
      <c r="E186" s="51">
        <v>68</v>
      </c>
      <c r="I186" s="35" t="s">
        <v>292</v>
      </c>
      <c r="J186" s="34">
        <v>1</v>
      </c>
    </row>
    <row r="187" spans="1:10" x14ac:dyDescent="0.2">
      <c r="A187" s="34">
        <v>185</v>
      </c>
      <c r="B187" s="35" t="s">
        <v>302</v>
      </c>
      <c r="C187" s="34" t="s">
        <v>245</v>
      </c>
      <c r="D187" s="34">
        <v>1</v>
      </c>
      <c r="E187" s="51">
        <v>490</v>
      </c>
      <c r="I187" s="35" t="s">
        <v>293</v>
      </c>
      <c r="J187" s="34">
        <v>0</v>
      </c>
    </row>
    <row r="188" spans="1:10" x14ac:dyDescent="0.2">
      <c r="A188" s="34">
        <v>186</v>
      </c>
      <c r="B188" s="35" t="s">
        <v>303</v>
      </c>
      <c r="C188" s="34">
        <v>6</v>
      </c>
      <c r="D188" s="34">
        <v>6</v>
      </c>
      <c r="E188" s="51">
        <v>373</v>
      </c>
      <c r="I188" s="35" t="s">
        <v>294</v>
      </c>
      <c r="J188" s="34">
        <v>6</v>
      </c>
    </row>
    <row r="189" spans="1:10" x14ac:dyDescent="0.2">
      <c r="A189" s="34">
        <v>187</v>
      </c>
      <c r="B189" s="35" t="s">
        <v>304</v>
      </c>
      <c r="C189" s="34">
        <v>3</v>
      </c>
      <c r="D189" s="34">
        <v>3</v>
      </c>
      <c r="E189" s="51">
        <v>133</v>
      </c>
      <c r="I189" s="35" t="s">
        <v>295</v>
      </c>
      <c r="J189" s="34">
        <v>2</v>
      </c>
    </row>
    <row r="190" spans="1:10" x14ac:dyDescent="0.2">
      <c r="A190" s="34">
        <v>188</v>
      </c>
      <c r="B190" s="35" t="s">
        <v>305</v>
      </c>
      <c r="C190" s="34">
        <v>0</v>
      </c>
      <c r="D190" s="34">
        <v>0</v>
      </c>
      <c r="E190" s="51">
        <v>409</v>
      </c>
      <c r="I190" s="35" t="s">
        <v>296</v>
      </c>
      <c r="J190" s="34">
        <v>3</v>
      </c>
    </row>
    <row r="191" spans="1:10" x14ac:dyDescent="0.2">
      <c r="A191" s="34">
        <v>189</v>
      </c>
      <c r="B191" s="35" t="s">
        <v>306</v>
      </c>
      <c r="C191" s="34">
        <v>4</v>
      </c>
      <c r="D191" s="34">
        <v>4</v>
      </c>
      <c r="E191" s="51">
        <v>1483</v>
      </c>
      <c r="I191" s="35" t="s">
        <v>297</v>
      </c>
      <c r="J191" s="34">
        <v>5</v>
      </c>
    </row>
    <row r="192" spans="1:10" x14ac:dyDescent="0.2">
      <c r="A192" s="34">
        <v>190</v>
      </c>
      <c r="B192" s="35" t="s">
        <v>307</v>
      </c>
      <c r="C192" s="34">
        <v>2</v>
      </c>
      <c r="D192" s="34">
        <v>2</v>
      </c>
      <c r="E192" s="51">
        <v>49</v>
      </c>
      <c r="I192" s="35" t="s">
        <v>298</v>
      </c>
      <c r="J192" s="34">
        <v>1</v>
      </c>
    </row>
    <row r="193" spans="1:10" x14ac:dyDescent="0.2">
      <c r="A193" s="34">
        <v>191</v>
      </c>
      <c r="B193" s="35" t="s">
        <v>308</v>
      </c>
      <c r="C193" s="34">
        <v>0</v>
      </c>
      <c r="D193" s="34">
        <v>0</v>
      </c>
      <c r="E193" s="51">
        <v>4019</v>
      </c>
      <c r="I193" s="35" t="s">
        <v>299</v>
      </c>
      <c r="J193" s="34">
        <v>1</v>
      </c>
    </row>
    <row r="194" spans="1:10" ht="24" x14ac:dyDescent="0.2">
      <c r="A194" s="34">
        <v>192</v>
      </c>
      <c r="B194" s="35" t="s">
        <v>309</v>
      </c>
      <c r="C194" s="34">
        <v>1</v>
      </c>
      <c r="D194" s="34">
        <v>1</v>
      </c>
      <c r="E194" s="51">
        <v>221</v>
      </c>
      <c r="I194" s="35" t="s">
        <v>203</v>
      </c>
      <c r="J194" s="34">
        <v>0</v>
      </c>
    </row>
    <row r="195" spans="1:10" x14ac:dyDescent="0.2">
      <c r="A195" s="34">
        <v>193</v>
      </c>
      <c r="B195" s="35" t="s">
        <v>310</v>
      </c>
      <c r="C195" s="34">
        <v>0</v>
      </c>
      <c r="D195" s="34">
        <v>0</v>
      </c>
      <c r="E195" s="51">
        <v>1836</v>
      </c>
      <c r="I195" s="35" t="s">
        <v>300</v>
      </c>
      <c r="J195" s="34">
        <v>0</v>
      </c>
    </row>
    <row r="196" spans="1:10" x14ac:dyDescent="0.2">
      <c r="A196" s="34">
        <v>194</v>
      </c>
      <c r="B196" s="35" t="s">
        <v>311</v>
      </c>
      <c r="C196" s="34">
        <v>2</v>
      </c>
      <c r="D196" s="34">
        <v>2</v>
      </c>
      <c r="E196" s="51">
        <v>435</v>
      </c>
      <c r="I196" s="35" t="s">
        <v>302</v>
      </c>
      <c r="J196" s="34">
        <v>1</v>
      </c>
    </row>
    <row r="197" spans="1:10" x14ac:dyDescent="0.2">
      <c r="A197" s="34">
        <v>195</v>
      </c>
      <c r="B197" s="35" t="s">
        <v>312</v>
      </c>
      <c r="C197" s="34">
        <v>1</v>
      </c>
      <c r="D197" s="34">
        <v>1</v>
      </c>
      <c r="E197" s="51">
        <v>191</v>
      </c>
      <c r="I197" s="35" t="s">
        <v>301</v>
      </c>
      <c r="J197" s="34">
        <v>3</v>
      </c>
    </row>
    <row r="198" spans="1:10" x14ac:dyDescent="0.2">
      <c r="A198" s="34">
        <v>196</v>
      </c>
      <c r="B198" s="35" t="s">
        <v>313</v>
      </c>
      <c r="C198" s="34">
        <v>1</v>
      </c>
      <c r="D198" s="34">
        <v>1</v>
      </c>
      <c r="E198" s="51">
        <v>29</v>
      </c>
      <c r="I198" s="35" t="s">
        <v>303</v>
      </c>
      <c r="J198" s="34">
        <v>6</v>
      </c>
    </row>
    <row r="199" spans="1:10" x14ac:dyDescent="0.2">
      <c r="A199" s="34">
        <v>197</v>
      </c>
      <c r="B199" s="35" t="s">
        <v>314</v>
      </c>
      <c r="C199" s="34">
        <v>2</v>
      </c>
      <c r="D199" s="34">
        <v>2</v>
      </c>
      <c r="E199" s="51">
        <v>74</v>
      </c>
      <c r="I199" s="35" t="s">
        <v>304</v>
      </c>
      <c r="J199" s="34">
        <v>3</v>
      </c>
    </row>
    <row r="200" spans="1:10" x14ac:dyDescent="0.2">
      <c r="A200" s="34">
        <v>198</v>
      </c>
      <c r="B200" s="35" t="s">
        <v>315</v>
      </c>
      <c r="C200" s="34">
        <v>1</v>
      </c>
      <c r="D200" s="34">
        <v>1</v>
      </c>
      <c r="E200" s="51">
        <v>47</v>
      </c>
      <c r="I200" s="35" t="s">
        <v>305</v>
      </c>
      <c r="J200" s="34">
        <v>0</v>
      </c>
    </row>
    <row r="201" spans="1:10" x14ac:dyDescent="0.2">
      <c r="A201" s="34">
        <v>199</v>
      </c>
      <c r="B201" s="35" t="s">
        <v>316</v>
      </c>
      <c r="C201" s="34">
        <v>1</v>
      </c>
      <c r="D201" s="34">
        <v>1</v>
      </c>
      <c r="E201" s="51">
        <v>145</v>
      </c>
      <c r="I201" s="35" t="s">
        <v>306</v>
      </c>
      <c r="J201" s="34">
        <v>4</v>
      </c>
    </row>
    <row r="202" spans="1:10" x14ac:dyDescent="0.2">
      <c r="A202" s="34">
        <v>200</v>
      </c>
      <c r="B202" s="35" t="s">
        <v>317</v>
      </c>
      <c r="C202" s="34">
        <v>3</v>
      </c>
      <c r="D202" s="34">
        <v>3</v>
      </c>
      <c r="E202" s="51">
        <v>923</v>
      </c>
      <c r="I202" s="35" t="s">
        <v>307</v>
      </c>
      <c r="J202" s="34">
        <v>2</v>
      </c>
    </row>
    <row r="203" spans="1:10" x14ac:dyDescent="0.2">
      <c r="A203" s="34">
        <v>201</v>
      </c>
      <c r="B203" s="35" t="s">
        <v>318</v>
      </c>
      <c r="C203" s="34" t="s">
        <v>122</v>
      </c>
      <c r="D203" s="34">
        <v>0</v>
      </c>
      <c r="E203" s="51">
        <v>205762</v>
      </c>
      <c r="I203" s="35" t="s">
        <v>308</v>
      </c>
      <c r="J203" s="34">
        <v>0</v>
      </c>
    </row>
    <row r="204" spans="1:10" x14ac:dyDescent="0.2">
      <c r="A204" s="34">
        <v>202</v>
      </c>
      <c r="B204" s="35" t="s">
        <v>319</v>
      </c>
      <c r="C204" s="34" t="s">
        <v>122</v>
      </c>
      <c r="D204" s="34">
        <v>0</v>
      </c>
      <c r="E204" s="51">
        <v>5979</v>
      </c>
      <c r="I204" s="35" t="s">
        <v>309</v>
      </c>
      <c r="J204" s="34">
        <v>1</v>
      </c>
    </row>
    <row r="205" spans="1:10" x14ac:dyDescent="0.2">
      <c r="A205" s="34">
        <v>203</v>
      </c>
      <c r="B205" s="35" t="s">
        <v>320</v>
      </c>
      <c r="C205" s="34">
        <v>1</v>
      </c>
      <c r="D205" s="34">
        <v>1</v>
      </c>
      <c r="E205" s="51">
        <v>28</v>
      </c>
      <c r="I205" s="35" t="s">
        <v>312</v>
      </c>
      <c r="J205" s="34">
        <v>1</v>
      </c>
    </row>
    <row r="206" spans="1:10" x14ac:dyDescent="0.2">
      <c r="A206" s="34">
        <v>204</v>
      </c>
      <c r="B206" s="35" t="s">
        <v>321</v>
      </c>
      <c r="C206" s="34">
        <v>1</v>
      </c>
      <c r="D206" s="34">
        <v>1</v>
      </c>
      <c r="E206" s="51">
        <v>41</v>
      </c>
      <c r="I206" s="35" t="s">
        <v>313</v>
      </c>
      <c r="J206" s="34">
        <v>1</v>
      </c>
    </row>
    <row r="207" spans="1:10" x14ac:dyDescent="0.2">
      <c r="A207" s="34">
        <v>205</v>
      </c>
      <c r="B207" s="35" t="s">
        <v>322</v>
      </c>
      <c r="C207" s="34">
        <v>2</v>
      </c>
      <c r="D207" s="34">
        <v>2</v>
      </c>
      <c r="E207" s="51">
        <v>530</v>
      </c>
      <c r="I207" s="35" t="s">
        <v>314</v>
      </c>
      <c r="J207" s="34">
        <v>2</v>
      </c>
    </row>
    <row r="208" spans="1:10" x14ac:dyDescent="0.2">
      <c r="A208" s="34">
        <v>206</v>
      </c>
      <c r="B208" s="35" t="s">
        <v>323</v>
      </c>
      <c r="C208" s="34" t="s">
        <v>122</v>
      </c>
      <c r="D208" s="34">
        <v>0</v>
      </c>
      <c r="E208" s="51">
        <v>2944</v>
      </c>
      <c r="I208" s="35" t="s">
        <v>388</v>
      </c>
      <c r="J208" s="34">
        <v>0</v>
      </c>
    </row>
    <row r="209" spans="1:10" x14ac:dyDescent="0.2">
      <c r="A209" s="34">
        <v>207</v>
      </c>
      <c r="B209" s="35" t="s">
        <v>324</v>
      </c>
      <c r="C209" s="34">
        <v>0</v>
      </c>
      <c r="D209" s="34">
        <v>0</v>
      </c>
      <c r="E209" s="51">
        <v>346</v>
      </c>
      <c r="I209" s="35" t="s">
        <v>315</v>
      </c>
      <c r="J209" s="34">
        <v>1</v>
      </c>
    </row>
    <row r="210" spans="1:10" x14ac:dyDescent="0.2">
      <c r="A210" s="34">
        <v>208</v>
      </c>
      <c r="B210" s="35" t="s">
        <v>325</v>
      </c>
      <c r="C210" s="34">
        <v>0</v>
      </c>
      <c r="D210" s="34">
        <v>0</v>
      </c>
      <c r="E210" s="51">
        <v>3715</v>
      </c>
      <c r="I210" s="35" t="s">
        <v>316</v>
      </c>
      <c r="J210" s="34">
        <v>1</v>
      </c>
    </row>
    <row r="211" spans="1:10" x14ac:dyDescent="0.2">
      <c r="A211" s="34">
        <v>209</v>
      </c>
      <c r="B211" s="35" t="s">
        <v>326</v>
      </c>
      <c r="C211" s="34">
        <v>1</v>
      </c>
      <c r="D211" s="34">
        <v>1</v>
      </c>
      <c r="E211" s="51">
        <v>188</v>
      </c>
      <c r="I211" s="35" t="s">
        <v>328</v>
      </c>
      <c r="J211" s="34">
        <v>1</v>
      </c>
    </row>
    <row r="212" spans="1:10" x14ac:dyDescent="0.2">
      <c r="A212" s="34">
        <v>210</v>
      </c>
      <c r="B212" s="35" t="s">
        <v>327</v>
      </c>
      <c r="C212" s="34">
        <v>1</v>
      </c>
      <c r="D212" s="34">
        <v>1</v>
      </c>
      <c r="E212" s="51">
        <v>209</v>
      </c>
      <c r="I212" s="35" t="s">
        <v>317</v>
      </c>
      <c r="J212" s="34">
        <v>3</v>
      </c>
    </row>
    <row r="213" spans="1:10" x14ac:dyDescent="0.2">
      <c r="A213" s="34">
        <v>211</v>
      </c>
      <c r="B213" s="35" t="s">
        <v>328</v>
      </c>
      <c r="C213" s="34">
        <v>1</v>
      </c>
      <c r="D213" s="34">
        <v>1</v>
      </c>
      <c r="E213" s="51">
        <v>19</v>
      </c>
      <c r="I213" s="35" t="s">
        <v>318</v>
      </c>
      <c r="J213" s="34">
        <v>0</v>
      </c>
    </row>
    <row r="214" spans="1:10" x14ac:dyDescent="0.2">
      <c r="A214" s="34">
        <v>212</v>
      </c>
      <c r="B214" s="35" t="s">
        <v>329</v>
      </c>
      <c r="C214" s="34">
        <v>2</v>
      </c>
      <c r="D214" s="34">
        <v>2</v>
      </c>
      <c r="E214" s="51">
        <v>130</v>
      </c>
      <c r="I214" s="35" t="s">
        <v>319</v>
      </c>
      <c r="J214" s="34">
        <v>0</v>
      </c>
    </row>
    <row r="215" spans="1:10" x14ac:dyDescent="0.2">
      <c r="A215" s="34">
        <v>213</v>
      </c>
      <c r="B215" s="35" t="s">
        <v>330</v>
      </c>
      <c r="C215" s="34">
        <v>3</v>
      </c>
      <c r="D215" s="34">
        <v>3</v>
      </c>
      <c r="E215" s="51">
        <v>124</v>
      </c>
      <c r="I215" s="35" t="s">
        <v>320</v>
      </c>
      <c r="J215" s="34">
        <v>1</v>
      </c>
    </row>
    <row r="216" spans="1:10" x14ac:dyDescent="0.2">
      <c r="A216" s="34">
        <v>214</v>
      </c>
      <c r="B216" s="35" t="s">
        <v>331</v>
      </c>
      <c r="C216" s="34">
        <v>1</v>
      </c>
      <c r="D216" s="34">
        <v>1</v>
      </c>
      <c r="E216" s="51">
        <v>109</v>
      </c>
      <c r="I216" s="35" t="s">
        <v>321</v>
      </c>
      <c r="J216" s="34">
        <v>1</v>
      </c>
    </row>
    <row r="217" spans="1:10" x14ac:dyDescent="0.2">
      <c r="A217" s="34">
        <v>215</v>
      </c>
      <c r="B217" s="35" t="s">
        <v>332</v>
      </c>
      <c r="C217" s="34" t="s">
        <v>122</v>
      </c>
      <c r="D217" s="34">
        <v>0</v>
      </c>
      <c r="E217" s="51">
        <v>6429</v>
      </c>
      <c r="I217" s="35" t="s">
        <v>322</v>
      </c>
      <c r="J217" s="34">
        <v>2</v>
      </c>
    </row>
    <row r="218" spans="1:10" x14ac:dyDescent="0.2">
      <c r="A218" s="34">
        <v>216</v>
      </c>
      <c r="B218" s="35" t="s">
        <v>333</v>
      </c>
      <c r="C218" s="34" t="s">
        <v>122</v>
      </c>
      <c r="D218" s="34">
        <v>0</v>
      </c>
      <c r="E218" s="51">
        <v>4814</v>
      </c>
      <c r="I218" s="35" t="s">
        <v>323</v>
      </c>
      <c r="J218" s="34">
        <v>0</v>
      </c>
    </row>
    <row r="219" spans="1:10" x14ac:dyDescent="0.2">
      <c r="A219" s="37">
        <v>217</v>
      </c>
      <c r="B219" s="35" t="s">
        <v>334</v>
      </c>
      <c r="C219" s="34">
        <v>1</v>
      </c>
      <c r="D219" s="34">
        <v>1</v>
      </c>
      <c r="E219" s="51">
        <v>377</v>
      </c>
      <c r="I219" s="35" t="s">
        <v>324</v>
      </c>
      <c r="J219" s="34">
        <v>0</v>
      </c>
    </row>
    <row r="220" spans="1:10" x14ac:dyDescent="0.2">
      <c r="A220" s="37">
        <v>219</v>
      </c>
      <c r="B220" s="35" t="s">
        <v>335</v>
      </c>
      <c r="C220" s="34">
        <v>1</v>
      </c>
      <c r="D220" s="34">
        <v>1</v>
      </c>
      <c r="E220" s="51">
        <v>87</v>
      </c>
      <c r="I220" s="35" t="s">
        <v>325</v>
      </c>
      <c r="J220" s="34">
        <v>0</v>
      </c>
    </row>
    <row r="221" spans="1:10" x14ac:dyDescent="0.2">
      <c r="A221" s="34">
        <v>220</v>
      </c>
      <c r="B221" s="35" t="s">
        <v>336</v>
      </c>
      <c r="C221" s="34">
        <v>4</v>
      </c>
      <c r="D221" s="34">
        <v>4</v>
      </c>
      <c r="E221" s="51">
        <v>863</v>
      </c>
      <c r="I221" s="35" t="s">
        <v>326</v>
      </c>
      <c r="J221" s="34">
        <v>1</v>
      </c>
    </row>
    <row r="222" spans="1:10" x14ac:dyDescent="0.2">
      <c r="A222" s="34">
        <v>221</v>
      </c>
      <c r="B222" s="35" t="s">
        <v>337</v>
      </c>
      <c r="C222" s="34" t="s">
        <v>122</v>
      </c>
      <c r="D222" s="34">
        <v>0</v>
      </c>
      <c r="E222" s="51">
        <v>1858</v>
      </c>
      <c r="I222" s="35" t="s">
        <v>327</v>
      </c>
      <c r="J222" s="34">
        <v>1</v>
      </c>
    </row>
    <row r="223" spans="1:10" x14ac:dyDescent="0.2">
      <c r="A223" s="34">
        <v>222</v>
      </c>
      <c r="B223" s="35" t="s">
        <v>338</v>
      </c>
      <c r="C223" s="34">
        <v>1</v>
      </c>
      <c r="D223" s="34">
        <v>1</v>
      </c>
      <c r="E223" s="51">
        <v>62</v>
      </c>
      <c r="I223" s="35" t="s">
        <v>329</v>
      </c>
      <c r="J223" s="34">
        <v>2</v>
      </c>
    </row>
    <row r="224" spans="1:10" x14ac:dyDescent="0.2">
      <c r="A224" s="34">
        <v>223</v>
      </c>
      <c r="B224" s="35" t="s">
        <v>339</v>
      </c>
      <c r="C224" s="34">
        <v>5</v>
      </c>
      <c r="D224" s="34">
        <v>5</v>
      </c>
      <c r="E224" s="51">
        <v>1328</v>
      </c>
      <c r="I224" s="35" t="s">
        <v>330</v>
      </c>
      <c r="J224" s="34">
        <v>3</v>
      </c>
    </row>
    <row r="225" spans="1:10" x14ac:dyDescent="0.2">
      <c r="A225" s="34">
        <v>224</v>
      </c>
      <c r="B225" s="35" t="s">
        <v>340</v>
      </c>
      <c r="C225" s="34">
        <v>3</v>
      </c>
      <c r="D225" s="34">
        <v>3</v>
      </c>
      <c r="E225" s="51">
        <v>1226</v>
      </c>
      <c r="I225" s="35" t="s">
        <v>331</v>
      </c>
      <c r="J225" s="34">
        <v>1</v>
      </c>
    </row>
    <row r="226" spans="1:10" x14ac:dyDescent="0.2">
      <c r="A226" s="34">
        <v>225</v>
      </c>
      <c r="B226" s="35" t="s">
        <v>341</v>
      </c>
      <c r="C226" s="34">
        <v>2</v>
      </c>
      <c r="D226" s="34">
        <v>2</v>
      </c>
      <c r="E226" s="51">
        <v>48</v>
      </c>
      <c r="I226" s="35" t="s">
        <v>332</v>
      </c>
      <c r="J226" s="34">
        <v>0</v>
      </c>
    </row>
    <row r="227" spans="1:10" x14ac:dyDescent="0.2">
      <c r="A227" s="34">
        <v>226</v>
      </c>
      <c r="B227" s="35" t="s">
        <v>342</v>
      </c>
      <c r="C227" s="34">
        <v>5</v>
      </c>
      <c r="D227" s="34">
        <v>5</v>
      </c>
      <c r="E227" s="51">
        <v>672</v>
      </c>
      <c r="I227" s="35" t="s">
        <v>334</v>
      </c>
      <c r="J227" s="34">
        <v>1</v>
      </c>
    </row>
    <row r="228" spans="1:10" x14ac:dyDescent="0.2">
      <c r="A228" s="34">
        <v>227</v>
      </c>
      <c r="B228" s="35" t="s">
        <v>343</v>
      </c>
      <c r="C228" s="34" t="s">
        <v>122</v>
      </c>
      <c r="D228" s="34">
        <v>0</v>
      </c>
      <c r="E228" s="51">
        <v>10698</v>
      </c>
      <c r="I228" s="35" t="s">
        <v>333</v>
      </c>
      <c r="J228" s="34">
        <v>0</v>
      </c>
    </row>
    <row r="229" spans="1:10" x14ac:dyDescent="0.2">
      <c r="A229" s="34">
        <v>228</v>
      </c>
      <c r="B229" s="35" t="s">
        <v>344</v>
      </c>
      <c r="C229" s="34">
        <v>5</v>
      </c>
      <c r="D229" s="34">
        <v>5</v>
      </c>
      <c r="E229" s="51">
        <v>660</v>
      </c>
      <c r="I229" s="35" t="s">
        <v>335</v>
      </c>
      <c r="J229" s="34">
        <v>1</v>
      </c>
    </row>
    <row r="230" spans="1:10" x14ac:dyDescent="0.2">
      <c r="A230" s="34">
        <v>229</v>
      </c>
      <c r="B230" s="35" t="s">
        <v>345</v>
      </c>
      <c r="C230" s="34">
        <v>1</v>
      </c>
      <c r="D230" s="34">
        <v>1</v>
      </c>
      <c r="E230" s="51">
        <v>54</v>
      </c>
      <c r="I230" s="35" t="s">
        <v>336</v>
      </c>
      <c r="J230" s="34">
        <v>4</v>
      </c>
    </row>
    <row r="231" spans="1:10" x14ac:dyDescent="0.2">
      <c r="A231" s="34">
        <v>230</v>
      </c>
      <c r="B231" s="35" t="s">
        <v>346</v>
      </c>
      <c r="C231" s="34">
        <v>1</v>
      </c>
      <c r="D231" s="34">
        <v>1</v>
      </c>
      <c r="E231" s="51">
        <v>98</v>
      </c>
      <c r="I231" s="35" t="s">
        <v>338</v>
      </c>
      <c r="J231" s="34">
        <v>1</v>
      </c>
    </row>
    <row r="232" spans="1:10" x14ac:dyDescent="0.2">
      <c r="A232" s="34">
        <v>231</v>
      </c>
      <c r="B232" s="35" t="s">
        <v>347</v>
      </c>
      <c r="C232" s="34">
        <v>2</v>
      </c>
      <c r="D232" s="34">
        <v>2</v>
      </c>
      <c r="E232" s="51">
        <v>117</v>
      </c>
      <c r="I232" s="35" t="s">
        <v>339</v>
      </c>
      <c r="J232" s="34">
        <v>5</v>
      </c>
    </row>
    <row r="233" spans="1:10" x14ac:dyDescent="0.2">
      <c r="A233" s="34">
        <v>232</v>
      </c>
      <c r="B233" s="35" t="s">
        <v>348</v>
      </c>
      <c r="C233" s="34" t="s">
        <v>122</v>
      </c>
      <c r="D233" s="34">
        <v>0</v>
      </c>
      <c r="E233" s="51">
        <v>37791</v>
      </c>
      <c r="I233" s="35" t="s">
        <v>340</v>
      </c>
      <c r="J233" s="34">
        <v>3</v>
      </c>
    </row>
    <row r="234" spans="1:10" x14ac:dyDescent="0.2">
      <c r="A234" s="34">
        <v>233</v>
      </c>
      <c r="B234" s="35" t="s">
        <v>349</v>
      </c>
      <c r="C234" s="34">
        <v>0</v>
      </c>
      <c r="D234" s="34">
        <v>0</v>
      </c>
      <c r="E234" s="51">
        <v>148</v>
      </c>
      <c r="I234" s="35" t="s">
        <v>341</v>
      </c>
      <c r="J234" s="34">
        <v>2</v>
      </c>
    </row>
    <row r="235" spans="1:10" x14ac:dyDescent="0.2">
      <c r="A235" s="34">
        <v>234</v>
      </c>
      <c r="B235" s="35" t="s">
        <v>350</v>
      </c>
      <c r="C235" s="34">
        <v>0</v>
      </c>
      <c r="D235" s="34">
        <v>0</v>
      </c>
      <c r="E235" s="51">
        <v>190</v>
      </c>
      <c r="I235" s="35" t="s">
        <v>342</v>
      </c>
      <c r="J235" s="34">
        <v>5</v>
      </c>
    </row>
    <row r="236" spans="1:10" x14ac:dyDescent="0.2">
      <c r="A236" s="34">
        <v>235</v>
      </c>
      <c r="B236" s="35" t="s">
        <v>351</v>
      </c>
      <c r="C236" s="34">
        <v>1</v>
      </c>
      <c r="D236" s="34">
        <v>1</v>
      </c>
      <c r="E236" s="51">
        <v>171</v>
      </c>
      <c r="I236" s="35" t="s">
        <v>343</v>
      </c>
      <c r="J236" s="34">
        <v>0</v>
      </c>
    </row>
    <row r="237" spans="1:10" x14ac:dyDescent="0.2">
      <c r="A237" s="34">
        <v>236</v>
      </c>
      <c r="B237" s="35" t="s">
        <v>352</v>
      </c>
      <c r="C237" s="34">
        <v>6</v>
      </c>
      <c r="D237" s="34">
        <v>6</v>
      </c>
      <c r="E237" s="51">
        <v>1636</v>
      </c>
      <c r="I237" s="35" t="s">
        <v>344</v>
      </c>
      <c r="J237" s="34">
        <v>5</v>
      </c>
    </row>
    <row r="238" spans="1:10" x14ac:dyDescent="0.2">
      <c r="A238" s="34">
        <v>237</v>
      </c>
      <c r="B238" s="35" t="s">
        <v>353</v>
      </c>
      <c r="C238" s="34">
        <v>1</v>
      </c>
      <c r="D238" s="34">
        <v>1</v>
      </c>
      <c r="E238" s="51">
        <v>225</v>
      </c>
      <c r="I238" s="35" t="s">
        <v>345</v>
      </c>
      <c r="J238" s="34">
        <v>1</v>
      </c>
    </row>
    <row r="239" spans="1:10" x14ac:dyDescent="0.2">
      <c r="A239" s="34">
        <v>238</v>
      </c>
      <c r="B239" s="35" t="s">
        <v>354</v>
      </c>
      <c r="C239" s="34">
        <v>1</v>
      </c>
      <c r="D239" s="34">
        <v>1</v>
      </c>
      <c r="E239" s="51">
        <v>158</v>
      </c>
      <c r="I239" s="35" t="s">
        <v>346</v>
      </c>
      <c r="J239" s="34">
        <v>1</v>
      </c>
    </row>
    <row r="240" spans="1:10" x14ac:dyDescent="0.2">
      <c r="A240" s="34">
        <v>239</v>
      </c>
      <c r="B240" s="35" t="s">
        <v>355</v>
      </c>
      <c r="C240" s="34" t="s">
        <v>356</v>
      </c>
      <c r="D240" s="34">
        <v>4</v>
      </c>
      <c r="E240" s="51">
        <v>362</v>
      </c>
      <c r="I240" s="35" t="s">
        <v>347</v>
      </c>
      <c r="J240" s="34">
        <v>2</v>
      </c>
    </row>
    <row r="241" spans="1:10" x14ac:dyDescent="0.2">
      <c r="A241" s="34">
        <v>240</v>
      </c>
      <c r="B241" s="35" t="s">
        <v>357</v>
      </c>
      <c r="C241" s="34">
        <v>5</v>
      </c>
      <c r="D241" s="34">
        <v>5</v>
      </c>
      <c r="E241" s="51">
        <v>638</v>
      </c>
      <c r="I241" s="35" t="s">
        <v>348</v>
      </c>
      <c r="J241" s="34">
        <v>0</v>
      </c>
    </row>
    <row r="242" spans="1:10" x14ac:dyDescent="0.2">
      <c r="A242" s="34">
        <v>241</v>
      </c>
      <c r="B242" s="35" t="s">
        <v>358</v>
      </c>
      <c r="C242" s="34">
        <v>1</v>
      </c>
      <c r="D242" s="34">
        <v>1</v>
      </c>
      <c r="E242" s="51">
        <v>135</v>
      </c>
      <c r="I242" s="35" t="s">
        <v>349</v>
      </c>
      <c r="J242" s="34">
        <v>0</v>
      </c>
    </row>
    <row r="243" spans="1:10" x14ac:dyDescent="0.2">
      <c r="A243" s="34">
        <v>242</v>
      </c>
      <c r="B243" s="35" t="s">
        <v>359</v>
      </c>
      <c r="C243" s="34">
        <v>1</v>
      </c>
      <c r="D243" s="34">
        <v>1</v>
      </c>
      <c r="E243" s="51">
        <v>326</v>
      </c>
      <c r="I243" s="35" t="s">
        <v>350</v>
      </c>
      <c r="J243" s="34">
        <v>0</v>
      </c>
    </row>
    <row r="244" spans="1:10" x14ac:dyDescent="0.2">
      <c r="A244" s="34">
        <v>243</v>
      </c>
      <c r="B244" s="35" t="s">
        <v>360</v>
      </c>
      <c r="C244" s="34">
        <v>6</v>
      </c>
      <c r="D244" s="34">
        <v>6</v>
      </c>
      <c r="E244" s="51">
        <v>418</v>
      </c>
      <c r="I244" s="35" t="s">
        <v>239</v>
      </c>
      <c r="J244" s="34">
        <v>3</v>
      </c>
    </row>
    <row r="245" spans="1:10" x14ac:dyDescent="0.2">
      <c r="A245" s="34">
        <v>244</v>
      </c>
      <c r="B245" s="35" t="s">
        <v>361</v>
      </c>
      <c r="C245" s="34">
        <v>3</v>
      </c>
      <c r="D245" s="34">
        <v>3</v>
      </c>
      <c r="E245" s="51">
        <v>177</v>
      </c>
      <c r="I245" s="35" t="s">
        <v>351</v>
      </c>
      <c r="J245" s="34">
        <v>1</v>
      </c>
    </row>
    <row r="246" spans="1:10" x14ac:dyDescent="0.2">
      <c r="A246" s="34">
        <v>245</v>
      </c>
      <c r="B246" s="35" t="s">
        <v>362</v>
      </c>
      <c r="C246" s="34">
        <v>1</v>
      </c>
      <c r="D246" s="34">
        <v>1</v>
      </c>
      <c r="E246" s="51">
        <v>79</v>
      </c>
      <c r="I246" s="35" t="s">
        <v>352</v>
      </c>
      <c r="J246" s="34">
        <v>6</v>
      </c>
    </row>
    <row r="247" spans="1:10" x14ac:dyDescent="0.2">
      <c r="A247" s="34">
        <v>246</v>
      </c>
      <c r="B247" s="35" t="s">
        <v>363</v>
      </c>
      <c r="C247" s="34">
        <v>0</v>
      </c>
      <c r="D247" s="34">
        <v>0</v>
      </c>
      <c r="E247" s="51">
        <v>169</v>
      </c>
      <c r="I247" s="35" t="s">
        <v>353</v>
      </c>
      <c r="J247" s="34">
        <v>1</v>
      </c>
    </row>
    <row r="248" spans="1:10" x14ac:dyDescent="0.2">
      <c r="A248" s="34">
        <v>247</v>
      </c>
      <c r="B248" s="35" t="s">
        <v>364</v>
      </c>
      <c r="C248" s="34">
        <v>1</v>
      </c>
      <c r="D248" s="34">
        <v>1</v>
      </c>
      <c r="E248" s="51">
        <v>139</v>
      </c>
      <c r="I248" s="35" t="s">
        <v>354</v>
      </c>
      <c r="J248" s="34">
        <v>1</v>
      </c>
    </row>
    <row r="249" spans="1:10" x14ac:dyDescent="0.2">
      <c r="A249" s="34">
        <v>248</v>
      </c>
      <c r="B249" s="35" t="s">
        <v>365</v>
      </c>
      <c r="C249" s="34">
        <v>1</v>
      </c>
      <c r="D249" s="34">
        <v>1</v>
      </c>
      <c r="E249" s="51">
        <v>304</v>
      </c>
      <c r="I249" s="35" t="s">
        <v>355</v>
      </c>
      <c r="J249" s="34">
        <v>4</v>
      </c>
    </row>
    <row r="250" spans="1:10" x14ac:dyDescent="0.2">
      <c r="A250" s="34">
        <v>249</v>
      </c>
      <c r="B250" s="35" t="s">
        <v>366</v>
      </c>
      <c r="C250" s="34">
        <v>5</v>
      </c>
      <c r="D250" s="34">
        <v>5</v>
      </c>
      <c r="E250" s="51">
        <v>2424</v>
      </c>
      <c r="I250" s="35" t="s">
        <v>357</v>
      </c>
      <c r="J250" s="34">
        <v>5</v>
      </c>
    </row>
    <row r="251" spans="1:10" x14ac:dyDescent="0.2">
      <c r="A251" s="34">
        <v>250</v>
      </c>
      <c r="B251" s="35" t="s">
        <v>367</v>
      </c>
      <c r="C251" s="34" t="s">
        <v>122</v>
      </c>
      <c r="D251" s="34">
        <v>0</v>
      </c>
      <c r="E251" s="51">
        <v>3792</v>
      </c>
      <c r="I251" s="35" t="s">
        <v>358</v>
      </c>
      <c r="J251" s="34">
        <v>1</v>
      </c>
    </row>
    <row r="252" spans="1:10" x14ac:dyDescent="0.2">
      <c r="A252" s="34">
        <v>251</v>
      </c>
      <c r="B252" s="35" t="s">
        <v>368</v>
      </c>
      <c r="C252" s="34" t="s">
        <v>122</v>
      </c>
      <c r="D252" s="34">
        <v>0</v>
      </c>
      <c r="E252" s="51">
        <v>4370</v>
      </c>
      <c r="I252" s="35" t="s">
        <v>359</v>
      </c>
      <c r="J252" s="34">
        <v>1</v>
      </c>
    </row>
    <row r="253" spans="1:10" x14ac:dyDescent="0.2">
      <c r="A253" s="34">
        <v>252</v>
      </c>
      <c r="B253" s="35" t="s">
        <v>369</v>
      </c>
      <c r="C253" s="34">
        <v>1</v>
      </c>
      <c r="D253" s="34">
        <v>1</v>
      </c>
      <c r="E253" s="51">
        <v>75</v>
      </c>
      <c r="I253" s="35" t="s">
        <v>361</v>
      </c>
      <c r="J253" s="34">
        <v>3</v>
      </c>
    </row>
    <row r="254" spans="1:10" x14ac:dyDescent="0.2">
      <c r="A254" s="34">
        <v>253</v>
      </c>
      <c r="B254" s="35" t="s">
        <v>370</v>
      </c>
      <c r="C254" s="34">
        <v>0</v>
      </c>
      <c r="D254" s="34">
        <v>0</v>
      </c>
      <c r="E254" s="51">
        <v>165</v>
      </c>
      <c r="I254" s="35" t="s">
        <v>360</v>
      </c>
      <c r="J254" s="34">
        <v>6</v>
      </c>
    </row>
    <row r="255" spans="1:10" x14ac:dyDescent="0.2">
      <c r="A255" s="34">
        <v>254</v>
      </c>
      <c r="B255" s="35" t="s">
        <v>371</v>
      </c>
      <c r="C255" s="34">
        <v>0</v>
      </c>
      <c r="D255" s="34">
        <v>0</v>
      </c>
      <c r="E255" s="51">
        <v>3004</v>
      </c>
      <c r="I255" s="35" t="s">
        <v>362</v>
      </c>
      <c r="J255" s="34">
        <v>1</v>
      </c>
    </row>
    <row r="256" spans="1:10" x14ac:dyDescent="0.2">
      <c r="A256" s="34">
        <v>255</v>
      </c>
      <c r="B256" s="35" t="s">
        <v>372</v>
      </c>
      <c r="C256" s="34">
        <v>2</v>
      </c>
      <c r="D256" s="34">
        <v>2</v>
      </c>
      <c r="E256" s="51">
        <v>117</v>
      </c>
      <c r="I256" s="35" t="s">
        <v>363</v>
      </c>
      <c r="J256" s="34">
        <v>0</v>
      </c>
    </row>
    <row r="257" spans="1:10" x14ac:dyDescent="0.2">
      <c r="A257" s="34">
        <v>256</v>
      </c>
      <c r="B257" s="38" t="s">
        <v>373</v>
      </c>
      <c r="C257" s="34">
        <v>1</v>
      </c>
      <c r="D257" s="34">
        <v>1</v>
      </c>
      <c r="E257" s="51">
        <v>101</v>
      </c>
      <c r="I257" s="35" t="s">
        <v>364</v>
      </c>
      <c r="J257" s="34">
        <v>1</v>
      </c>
    </row>
    <row r="258" spans="1:10" x14ac:dyDescent="0.2">
      <c r="A258" s="34">
        <v>257</v>
      </c>
      <c r="B258" s="35" t="s">
        <v>374</v>
      </c>
      <c r="C258" s="34">
        <v>0</v>
      </c>
      <c r="D258" s="34">
        <v>0</v>
      </c>
      <c r="E258" s="51">
        <v>1266</v>
      </c>
      <c r="I258" s="35" t="s">
        <v>201</v>
      </c>
      <c r="J258" s="34">
        <v>0</v>
      </c>
    </row>
    <row r="259" spans="1:10" x14ac:dyDescent="0.2">
      <c r="A259" s="34">
        <v>258</v>
      </c>
      <c r="B259" s="35" t="s">
        <v>375</v>
      </c>
      <c r="C259" s="34">
        <v>0</v>
      </c>
      <c r="D259" s="34">
        <v>0</v>
      </c>
      <c r="E259" s="51">
        <v>10067</v>
      </c>
      <c r="I259" s="35" t="s">
        <v>311</v>
      </c>
      <c r="J259" s="34">
        <v>2</v>
      </c>
    </row>
    <row r="260" spans="1:10" x14ac:dyDescent="0.2">
      <c r="A260" s="34">
        <v>259</v>
      </c>
      <c r="B260" s="35" t="s">
        <v>376</v>
      </c>
      <c r="C260" s="34">
        <v>0</v>
      </c>
      <c r="D260" s="34">
        <v>0</v>
      </c>
      <c r="E260" s="51">
        <v>572</v>
      </c>
      <c r="I260" s="35" t="s">
        <v>377</v>
      </c>
      <c r="J260" s="34">
        <v>3</v>
      </c>
    </row>
    <row r="261" spans="1:10" x14ac:dyDescent="0.2">
      <c r="A261" s="34">
        <v>260</v>
      </c>
      <c r="B261" s="35" t="s">
        <v>377</v>
      </c>
      <c r="C261" s="34">
        <v>3</v>
      </c>
      <c r="D261" s="34">
        <v>3</v>
      </c>
      <c r="E261" s="51">
        <v>1581</v>
      </c>
      <c r="I261" s="35" t="s">
        <v>366</v>
      </c>
      <c r="J261" s="34">
        <v>5</v>
      </c>
    </row>
    <row r="262" spans="1:10" x14ac:dyDescent="0.2">
      <c r="A262" s="34">
        <v>261</v>
      </c>
      <c r="B262" s="35" t="s">
        <v>378</v>
      </c>
      <c r="C262" s="34">
        <v>3</v>
      </c>
      <c r="D262" s="34">
        <v>3</v>
      </c>
      <c r="E262" s="51">
        <v>294</v>
      </c>
      <c r="I262" s="35" t="s">
        <v>368</v>
      </c>
      <c r="J262" s="34">
        <v>0</v>
      </c>
    </row>
    <row r="263" spans="1:10" x14ac:dyDescent="0.2">
      <c r="A263" s="34">
        <v>262</v>
      </c>
      <c r="B263" s="35" t="s">
        <v>379</v>
      </c>
      <c r="C263" s="34">
        <v>0</v>
      </c>
      <c r="D263" s="34">
        <v>0</v>
      </c>
      <c r="E263" s="51">
        <v>289</v>
      </c>
      <c r="I263" s="35" t="s">
        <v>369</v>
      </c>
      <c r="J263" s="34">
        <v>1</v>
      </c>
    </row>
    <row r="264" spans="1:10" x14ac:dyDescent="0.2">
      <c r="A264" s="34">
        <v>263</v>
      </c>
      <c r="B264" s="35" t="s">
        <v>380</v>
      </c>
      <c r="C264" s="34">
        <v>3</v>
      </c>
      <c r="D264" s="34">
        <v>3</v>
      </c>
      <c r="E264" s="51">
        <v>292</v>
      </c>
      <c r="I264" s="35" t="s">
        <v>371</v>
      </c>
      <c r="J264" s="34">
        <v>0</v>
      </c>
    </row>
    <row r="265" spans="1:10" x14ac:dyDescent="0.2">
      <c r="A265" s="34">
        <v>264</v>
      </c>
      <c r="B265" s="35" t="s">
        <v>381</v>
      </c>
      <c r="C265" s="34">
        <v>4</v>
      </c>
      <c r="D265" s="34">
        <v>4</v>
      </c>
      <c r="E265" s="51">
        <v>231</v>
      </c>
      <c r="I265" s="35" t="s">
        <v>372</v>
      </c>
      <c r="J265" s="34">
        <v>2</v>
      </c>
    </row>
    <row r="266" spans="1:10" x14ac:dyDescent="0.2">
      <c r="A266" s="34">
        <v>265</v>
      </c>
      <c r="B266" s="35" t="s">
        <v>382</v>
      </c>
      <c r="C266" s="34">
        <v>2</v>
      </c>
      <c r="D266" s="34">
        <v>2</v>
      </c>
      <c r="E266" s="51">
        <v>89</v>
      </c>
      <c r="I266" s="35" t="s">
        <v>374</v>
      </c>
      <c r="J266" s="34">
        <v>0</v>
      </c>
    </row>
    <row r="267" spans="1:10" x14ac:dyDescent="0.2">
      <c r="A267" s="34">
        <v>901</v>
      </c>
      <c r="B267" s="35" t="s">
        <v>383</v>
      </c>
      <c r="C267" s="34">
        <v>0</v>
      </c>
      <c r="D267" s="34">
        <v>0</v>
      </c>
      <c r="E267" s="51">
        <v>19575</v>
      </c>
      <c r="I267" s="35" t="s">
        <v>375</v>
      </c>
      <c r="J267" s="34">
        <v>0</v>
      </c>
    </row>
    <row r="268" spans="1:10" x14ac:dyDescent="0.2">
      <c r="A268" s="34">
        <v>902</v>
      </c>
      <c r="B268" s="35" t="s">
        <v>384</v>
      </c>
      <c r="C268" s="34">
        <v>0</v>
      </c>
      <c r="D268" s="34">
        <v>0</v>
      </c>
      <c r="E268" s="51">
        <v>7541</v>
      </c>
      <c r="I268" s="35" t="s">
        <v>378</v>
      </c>
      <c r="J268" s="34">
        <v>3</v>
      </c>
    </row>
    <row r="269" spans="1:10" x14ac:dyDescent="0.2">
      <c r="A269" s="34">
        <v>903</v>
      </c>
      <c r="B269" s="35" t="s">
        <v>385</v>
      </c>
      <c r="C269" s="34">
        <v>0</v>
      </c>
      <c r="D269" s="34">
        <v>0</v>
      </c>
      <c r="E269" s="51">
        <v>10919</v>
      </c>
      <c r="I269" s="35" t="s">
        <v>379</v>
      </c>
      <c r="J269" s="34">
        <v>0</v>
      </c>
    </row>
    <row r="270" spans="1:10" x14ac:dyDescent="0.2">
      <c r="A270" s="34">
        <v>904</v>
      </c>
      <c r="B270" s="35" t="s">
        <v>386</v>
      </c>
      <c r="C270" s="34" t="s">
        <v>122</v>
      </c>
      <c r="D270" s="34">
        <v>0</v>
      </c>
      <c r="E270" s="51">
        <v>2316</v>
      </c>
      <c r="I270" s="35" t="s">
        <v>187</v>
      </c>
      <c r="J270" s="34">
        <v>3</v>
      </c>
    </row>
    <row r="271" spans="1:10" x14ac:dyDescent="0.2">
      <c r="A271" s="34">
        <v>905</v>
      </c>
      <c r="B271" s="35" t="s">
        <v>387</v>
      </c>
      <c r="C271" s="34">
        <v>0</v>
      </c>
      <c r="D271" s="34">
        <v>0</v>
      </c>
      <c r="E271" s="51">
        <v>4129</v>
      </c>
      <c r="I271" s="35" t="s">
        <v>389</v>
      </c>
      <c r="J271" s="34">
        <v>0</v>
      </c>
    </row>
    <row r="272" spans="1:10" x14ac:dyDescent="0.2">
      <c r="A272" s="34">
        <v>906</v>
      </c>
      <c r="B272" s="35" t="s">
        <v>388</v>
      </c>
      <c r="C272" s="34">
        <v>0</v>
      </c>
      <c r="D272" s="34">
        <v>0</v>
      </c>
      <c r="E272" s="51">
        <v>4051</v>
      </c>
      <c r="I272" s="35" t="s">
        <v>380</v>
      </c>
      <c r="J272" s="34">
        <v>3</v>
      </c>
    </row>
    <row r="273" spans="1:10" x14ac:dyDescent="0.2">
      <c r="A273" s="34">
        <v>907</v>
      </c>
      <c r="B273" s="35" t="s">
        <v>389</v>
      </c>
      <c r="C273" s="34">
        <v>0</v>
      </c>
      <c r="D273" s="34">
        <v>0</v>
      </c>
      <c r="E273" s="51">
        <v>15715</v>
      </c>
      <c r="I273" s="35" t="s">
        <v>381</v>
      </c>
      <c r="J273" s="34">
        <v>4</v>
      </c>
    </row>
    <row r="274" spans="1:10" x14ac:dyDescent="0.2">
      <c r="A274" s="34">
        <v>908</v>
      </c>
      <c r="B274" s="35" t="s">
        <v>390</v>
      </c>
      <c r="C274" s="34" t="s">
        <v>122</v>
      </c>
      <c r="D274" s="34">
        <v>0</v>
      </c>
      <c r="E274" s="51">
        <v>1689</v>
      </c>
      <c r="I274" s="35" t="s">
        <v>382</v>
      </c>
      <c r="J274" s="34">
        <v>2</v>
      </c>
    </row>
  </sheetData>
  <sheetProtection algorithmName="SHA-512" hashValue="rbziH3fTwkTOo/rjea6pCjdJf1mUL773ribkqYZhH3BHjGRFn5l2Nfi5FadvavgtpTfHOQLLxspctWjSEbnAbQ==" saltValue="M7YYlfIf84bB4Hu7PQWv1Q==" spinCount="100000" sheet="1" objects="1" scenarios="1"/>
  <autoFilter ref="A2:E274"/>
  <sortState ref="I4:J274">
    <sortCondition ref="I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0"/>
  <sheetViews>
    <sheetView workbookViewId="0"/>
  </sheetViews>
  <sheetFormatPr baseColWidth="10" defaultRowHeight="12.75" x14ac:dyDescent="0.2"/>
  <cols>
    <col min="1" max="1" width="11.42578125" style="45"/>
    <col min="2" max="2" width="41.5703125" customWidth="1"/>
    <col min="3" max="3" width="14" style="49" bestFit="1" customWidth="1"/>
    <col min="4" max="4" width="42.5703125" style="15" customWidth="1"/>
    <col min="5" max="5" width="11.42578125" style="15"/>
    <col min="7" max="7" width="31.7109375" customWidth="1"/>
    <col min="8" max="8" width="18" customWidth="1"/>
  </cols>
  <sheetData>
    <row r="1" spans="1:8" ht="15" x14ac:dyDescent="0.25">
      <c r="A1" s="44" t="s">
        <v>391</v>
      </c>
      <c r="G1" s="87" t="s">
        <v>69</v>
      </c>
    </row>
    <row r="2" spans="1:8" ht="13.5" thickBot="1" x14ac:dyDescent="0.25"/>
    <row r="3" spans="1:8" ht="16.5" x14ac:dyDescent="0.2">
      <c r="A3" s="39" t="s">
        <v>392</v>
      </c>
      <c r="B3" s="56" t="s">
        <v>393</v>
      </c>
      <c r="C3" s="53" t="s">
        <v>394</v>
      </c>
      <c r="D3" s="40" t="s">
        <v>395</v>
      </c>
      <c r="G3" s="56" t="s">
        <v>393</v>
      </c>
      <c r="H3" s="53" t="s">
        <v>394</v>
      </c>
    </row>
    <row r="4" spans="1:8" ht="16.5" x14ac:dyDescent="0.2">
      <c r="A4" s="42">
        <v>1</v>
      </c>
      <c r="B4" s="41" t="s">
        <v>396</v>
      </c>
      <c r="C4" s="54">
        <v>82</v>
      </c>
      <c r="G4" s="57" t="s">
        <v>396</v>
      </c>
      <c r="H4" s="54">
        <v>82</v>
      </c>
    </row>
    <row r="5" spans="1:8" ht="16.5" x14ac:dyDescent="0.2">
      <c r="A5" s="42">
        <v>2</v>
      </c>
      <c r="B5" s="41" t="s">
        <v>397</v>
      </c>
      <c r="C5" s="54">
        <v>514</v>
      </c>
      <c r="G5" s="57" t="s">
        <v>397</v>
      </c>
      <c r="H5" s="54">
        <v>514</v>
      </c>
    </row>
    <row r="6" spans="1:8" ht="33" x14ac:dyDescent="0.2">
      <c r="A6" s="42">
        <v>3</v>
      </c>
      <c r="B6" s="41" t="s">
        <v>398</v>
      </c>
      <c r="C6" s="54">
        <v>115</v>
      </c>
      <c r="G6" s="57" t="s">
        <v>398</v>
      </c>
      <c r="H6" s="54">
        <v>115</v>
      </c>
    </row>
    <row r="7" spans="1:8" ht="33" x14ac:dyDescent="0.2">
      <c r="A7" s="42">
        <v>4</v>
      </c>
      <c r="B7" s="41" t="s">
        <v>399</v>
      </c>
      <c r="C7" s="54">
        <v>29</v>
      </c>
      <c r="G7" s="57" t="s">
        <v>399</v>
      </c>
      <c r="H7" s="54">
        <v>29</v>
      </c>
    </row>
    <row r="8" spans="1:8" ht="16.5" x14ac:dyDescent="0.2">
      <c r="A8" s="42">
        <v>5</v>
      </c>
      <c r="B8" s="41" t="s">
        <v>400</v>
      </c>
      <c r="C8" s="54">
        <v>368</v>
      </c>
      <c r="G8" s="57" t="s">
        <v>400</v>
      </c>
      <c r="H8" s="54">
        <v>368</v>
      </c>
    </row>
    <row r="9" spans="1:8" ht="16.5" x14ac:dyDescent="0.2">
      <c r="A9" s="42">
        <v>6</v>
      </c>
      <c r="B9" s="41" t="s">
        <v>401</v>
      </c>
      <c r="C9" s="54">
        <v>2610</v>
      </c>
      <c r="G9" s="57" t="s">
        <v>670</v>
      </c>
      <c r="H9" s="54">
        <v>15</v>
      </c>
    </row>
    <row r="10" spans="1:8" ht="16.5" x14ac:dyDescent="0.2">
      <c r="A10" s="42">
        <v>7</v>
      </c>
      <c r="B10" s="41" t="s">
        <v>402</v>
      </c>
      <c r="C10" s="54">
        <v>172</v>
      </c>
      <c r="G10" s="57" t="s">
        <v>401</v>
      </c>
      <c r="H10" s="54">
        <v>2610</v>
      </c>
    </row>
    <row r="11" spans="1:8" ht="16.5" x14ac:dyDescent="0.2">
      <c r="A11" s="42">
        <v>8</v>
      </c>
      <c r="B11" s="41" t="s">
        <v>403</v>
      </c>
      <c r="C11" s="54">
        <v>76</v>
      </c>
      <c r="G11" s="57" t="s">
        <v>779</v>
      </c>
      <c r="H11" s="54">
        <v>130</v>
      </c>
    </row>
    <row r="12" spans="1:8" ht="16.5" x14ac:dyDescent="0.2">
      <c r="A12" s="42">
        <v>9</v>
      </c>
      <c r="B12" s="41" t="s">
        <v>404</v>
      </c>
      <c r="C12" s="54">
        <v>769</v>
      </c>
      <c r="G12" s="57" t="s">
        <v>402</v>
      </c>
      <c r="H12" s="54">
        <v>172</v>
      </c>
    </row>
    <row r="13" spans="1:8" ht="16.5" x14ac:dyDescent="0.2">
      <c r="A13" s="42">
        <v>10</v>
      </c>
      <c r="B13" s="41" t="s">
        <v>405</v>
      </c>
      <c r="C13" s="54">
        <v>7590</v>
      </c>
      <c r="G13" s="57" t="s">
        <v>403</v>
      </c>
      <c r="H13" s="54">
        <v>76</v>
      </c>
    </row>
    <row r="14" spans="1:8" ht="16.5" x14ac:dyDescent="0.2">
      <c r="A14" s="42">
        <v>11</v>
      </c>
      <c r="B14" s="41" t="s">
        <v>406</v>
      </c>
      <c r="C14" s="54">
        <v>25</v>
      </c>
      <c r="D14" s="214" t="s">
        <v>994</v>
      </c>
      <c r="G14" s="57" t="s">
        <v>692</v>
      </c>
      <c r="H14" s="54">
        <v>20</v>
      </c>
    </row>
    <row r="15" spans="1:8" ht="16.5" x14ac:dyDescent="0.2">
      <c r="A15" s="42">
        <v>11</v>
      </c>
      <c r="B15" s="41" t="s">
        <v>407</v>
      </c>
      <c r="C15" s="54">
        <v>69</v>
      </c>
      <c r="D15" s="214"/>
      <c r="G15" s="57" t="s">
        <v>404</v>
      </c>
      <c r="H15" s="54">
        <v>769</v>
      </c>
    </row>
    <row r="16" spans="1:8" ht="16.5" x14ac:dyDescent="0.2">
      <c r="A16" s="42">
        <v>11</v>
      </c>
      <c r="B16" s="41" t="s">
        <v>408</v>
      </c>
      <c r="C16" s="54">
        <v>184</v>
      </c>
      <c r="D16" s="214"/>
      <c r="G16" s="57" t="s">
        <v>583</v>
      </c>
      <c r="H16" s="54">
        <v>20</v>
      </c>
    </row>
    <row r="17" spans="1:8" ht="16.5" x14ac:dyDescent="0.2">
      <c r="A17" s="42">
        <v>11</v>
      </c>
      <c r="B17" s="41" t="s">
        <v>409</v>
      </c>
      <c r="C17" s="54">
        <v>135</v>
      </c>
      <c r="D17" s="214"/>
      <c r="G17" s="57" t="s">
        <v>979</v>
      </c>
      <c r="H17" s="54">
        <v>489</v>
      </c>
    </row>
    <row r="18" spans="1:8" ht="16.5" x14ac:dyDescent="0.2">
      <c r="A18" s="42">
        <v>11</v>
      </c>
      <c r="B18" s="41" t="s">
        <v>410</v>
      </c>
      <c r="C18" s="54">
        <v>70</v>
      </c>
      <c r="D18" s="214"/>
      <c r="G18" s="57" t="s">
        <v>646</v>
      </c>
      <c r="H18" s="54">
        <v>26</v>
      </c>
    </row>
    <row r="19" spans="1:8" ht="16.5" x14ac:dyDescent="0.2">
      <c r="A19" s="42">
        <v>11</v>
      </c>
      <c r="B19" s="41" t="s">
        <v>411</v>
      </c>
      <c r="C19" s="54">
        <v>58</v>
      </c>
      <c r="D19" s="214"/>
      <c r="G19" s="57" t="s">
        <v>735</v>
      </c>
      <c r="H19" s="54">
        <v>15</v>
      </c>
    </row>
    <row r="20" spans="1:8" ht="16.5" x14ac:dyDescent="0.2">
      <c r="A20" s="42">
        <v>11</v>
      </c>
      <c r="B20" s="41" t="s">
        <v>412</v>
      </c>
      <c r="C20" s="54">
        <v>62</v>
      </c>
      <c r="D20" s="214"/>
      <c r="G20" s="57" t="s">
        <v>693</v>
      </c>
      <c r="H20" s="54">
        <v>55</v>
      </c>
    </row>
    <row r="21" spans="1:8" ht="16.5" x14ac:dyDescent="0.2">
      <c r="A21" s="42">
        <v>11</v>
      </c>
      <c r="B21" s="41" t="s">
        <v>413</v>
      </c>
      <c r="C21" s="54">
        <v>151</v>
      </c>
      <c r="D21" s="214"/>
      <c r="G21" s="57" t="s">
        <v>736</v>
      </c>
      <c r="H21" s="54">
        <v>107</v>
      </c>
    </row>
    <row r="22" spans="1:8" ht="16.5" x14ac:dyDescent="0.2">
      <c r="A22" s="42">
        <v>11</v>
      </c>
      <c r="B22" s="41" t="s">
        <v>414</v>
      </c>
      <c r="C22" s="54">
        <v>36</v>
      </c>
      <c r="D22" s="214"/>
      <c r="G22" s="57" t="s">
        <v>901</v>
      </c>
      <c r="H22" s="54">
        <v>193</v>
      </c>
    </row>
    <row r="23" spans="1:8" ht="16.5" x14ac:dyDescent="0.2">
      <c r="A23" s="42">
        <v>11</v>
      </c>
      <c r="B23" s="41" t="s">
        <v>415</v>
      </c>
      <c r="C23" s="54">
        <v>118</v>
      </c>
      <c r="D23" s="214"/>
      <c r="G23" s="57" t="s">
        <v>737</v>
      </c>
      <c r="H23" s="54">
        <v>38</v>
      </c>
    </row>
    <row r="24" spans="1:8" ht="16.5" x14ac:dyDescent="0.2">
      <c r="A24" s="42">
        <v>12</v>
      </c>
      <c r="B24" s="41" t="s">
        <v>416</v>
      </c>
      <c r="C24" s="54">
        <v>988</v>
      </c>
      <c r="G24" s="57" t="s">
        <v>416</v>
      </c>
      <c r="H24" s="54">
        <v>988</v>
      </c>
    </row>
    <row r="25" spans="1:8" ht="16.5" x14ac:dyDescent="0.2">
      <c r="A25" s="42">
        <v>13</v>
      </c>
      <c r="B25" s="41" t="s">
        <v>417</v>
      </c>
      <c r="C25" s="54">
        <v>137</v>
      </c>
      <c r="D25" s="215" t="s">
        <v>995</v>
      </c>
      <c r="G25" s="57" t="s">
        <v>950</v>
      </c>
      <c r="H25" s="54">
        <v>112</v>
      </c>
    </row>
    <row r="26" spans="1:8" ht="16.5" x14ac:dyDescent="0.2">
      <c r="A26" s="42">
        <v>13</v>
      </c>
      <c r="B26" s="41" t="s">
        <v>418</v>
      </c>
      <c r="C26" s="54">
        <v>124</v>
      </c>
      <c r="D26" s="215"/>
      <c r="G26" s="57" t="s">
        <v>405</v>
      </c>
      <c r="H26" s="54">
        <v>7590</v>
      </c>
    </row>
    <row r="27" spans="1:8" ht="16.5" x14ac:dyDescent="0.2">
      <c r="A27" s="42">
        <v>13</v>
      </c>
      <c r="B27" s="41" t="s">
        <v>419</v>
      </c>
      <c r="C27" s="54">
        <v>95</v>
      </c>
      <c r="D27" s="215"/>
      <c r="G27" s="57" t="s">
        <v>915</v>
      </c>
      <c r="H27" s="54">
        <v>32</v>
      </c>
    </row>
    <row r="28" spans="1:8" ht="16.5" x14ac:dyDescent="0.2">
      <c r="A28" s="42">
        <v>13</v>
      </c>
      <c r="B28" s="41" t="s">
        <v>420</v>
      </c>
      <c r="C28" s="54">
        <v>38</v>
      </c>
      <c r="D28" s="215"/>
      <c r="G28" s="57" t="s">
        <v>559</v>
      </c>
      <c r="H28" s="54">
        <v>262</v>
      </c>
    </row>
    <row r="29" spans="1:8" ht="16.5" x14ac:dyDescent="0.2">
      <c r="A29" s="42">
        <v>13</v>
      </c>
      <c r="B29" s="41" t="s">
        <v>421</v>
      </c>
      <c r="C29" s="54">
        <v>72</v>
      </c>
      <c r="D29" s="215"/>
      <c r="G29" s="57" t="s">
        <v>406</v>
      </c>
      <c r="H29" s="54">
        <v>25</v>
      </c>
    </row>
    <row r="30" spans="1:8" ht="16.5" x14ac:dyDescent="0.2">
      <c r="A30" s="42">
        <v>13</v>
      </c>
      <c r="B30" s="41" t="s">
        <v>422</v>
      </c>
      <c r="C30" s="54">
        <v>227</v>
      </c>
      <c r="D30" s="215"/>
      <c r="G30" s="57" t="s">
        <v>425</v>
      </c>
      <c r="H30" s="54">
        <v>327</v>
      </c>
    </row>
    <row r="31" spans="1:8" ht="16.5" x14ac:dyDescent="0.2">
      <c r="A31" s="42">
        <v>13</v>
      </c>
      <c r="B31" s="41" t="s">
        <v>423</v>
      </c>
      <c r="C31" s="54">
        <v>31</v>
      </c>
      <c r="D31" s="215"/>
      <c r="G31" s="57" t="s">
        <v>427</v>
      </c>
      <c r="H31" s="54">
        <v>2882</v>
      </c>
    </row>
    <row r="32" spans="1:8" ht="16.5" x14ac:dyDescent="0.2">
      <c r="A32" s="42">
        <v>14</v>
      </c>
      <c r="B32" s="41" t="s">
        <v>425</v>
      </c>
      <c r="C32" s="54">
        <v>327</v>
      </c>
      <c r="D32" s="212" t="s">
        <v>424</v>
      </c>
      <c r="E32"/>
      <c r="G32" s="57" t="s">
        <v>812</v>
      </c>
      <c r="H32" s="54">
        <v>39</v>
      </c>
    </row>
    <row r="33" spans="1:8" ht="16.5" x14ac:dyDescent="0.2">
      <c r="A33" s="42">
        <v>14</v>
      </c>
      <c r="B33" s="41" t="s">
        <v>426</v>
      </c>
      <c r="C33" s="54">
        <v>16</v>
      </c>
      <c r="D33" s="212"/>
      <c r="E33"/>
      <c r="G33" s="57" t="s">
        <v>843</v>
      </c>
      <c r="H33" s="54">
        <v>36</v>
      </c>
    </row>
    <row r="34" spans="1:8" ht="16.5" x14ac:dyDescent="0.2">
      <c r="A34" s="42">
        <v>15</v>
      </c>
      <c r="B34" s="41" t="s">
        <v>427</v>
      </c>
      <c r="C34" s="54">
        <v>2882</v>
      </c>
      <c r="G34" s="57" t="s">
        <v>428</v>
      </c>
      <c r="H34" s="54">
        <v>10608</v>
      </c>
    </row>
    <row r="35" spans="1:8" ht="16.5" x14ac:dyDescent="0.2">
      <c r="A35" s="42">
        <v>16</v>
      </c>
      <c r="B35" s="41" t="s">
        <v>428</v>
      </c>
      <c r="C35" s="54">
        <v>10608</v>
      </c>
      <c r="G35" s="57" t="s">
        <v>597</v>
      </c>
      <c r="H35" s="54">
        <v>33</v>
      </c>
    </row>
    <row r="36" spans="1:8" ht="16.5" x14ac:dyDescent="0.2">
      <c r="A36" s="42">
        <v>17</v>
      </c>
      <c r="B36" s="41" t="s">
        <v>429</v>
      </c>
      <c r="C36" s="54">
        <v>52</v>
      </c>
      <c r="D36" s="212" t="s">
        <v>996</v>
      </c>
      <c r="G36" s="57" t="s">
        <v>980</v>
      </c>
      <c r="H36" s="54">
        <v>192</v>
      </c>
    </row>
    <row r="37" spans="1:8" ht="16.5" x14ac:dyDescent="0.2">
      <c r="A37" s="42">
        <v>17</v>
      </c>
      <c r="B37" s="41" t="s">
        <v>430</v>
      </c>
      <c r="C37" s="54">
        <v>88</v>
      </c>
      <c r="D37" s="212"/>
      <c r="G37" s="57" t="s">
        <v>436</v>
      </c>
      <c r="H37" s="54">
        <v>628</v>
      </c>
    </row>
    <row r="38" spans="1:8" ht="16.5" x14ac:dyDescent="0.2">
      <c r="A38" s="42">
        <v>17</v>
      </c>
      <c r="B38" s="41" t="s">
        <v>431</v>
      </c>
      <c r="C38" s="54">
        <v>27</v>
      </c>
      <c r="D38" s="212"/>
      <c r="G38" s="57" t="s">
        <v>437</v>
      </c>
      <c r="H38" s="54">
        <v>2970</v>
      </c>
    </row>
    <row r="39" spans="1:8" ht="16.5" x14ac:dyDescent="0.2">
      <c r="A39" s="42">
        <v>17</v>
      </c>
      <c r="B39" s="41" t="s">
        <v>432</v>
      </c>
      <c r="C39" s="54">
        <v>48</v>
      </c>
      <c r="D39" s="212"/>
      <c r="G39" s="57" t="s">
        <v>766</v>
      </c>
      <c r="H39" s="54">
        <v>54</v>
      </c>
    </row>
    <row r="40" spans="1:8" ht="16.5" x14ac:dyDescent="0.2">
      <c r="A40" s="42">
        <v>17</v>
      </c>
      <c r="B40" s="41" t="s">
        <v>433</v>
      </c>
      <c r="C40" s="54">
        <v>29</v>
      </c>
      <c r="D40" s="212"/>
      <c r="G40" s="57" t="s">
        <v>407</v>
      </c>
      <c r="H40" s="54">
        <v>69</v>
      </c>
    </row>
    <row r="41" spans="1:8" ht="16.5" x14ac:dyDescent="0.2">
      <c r="A41" s="42">
        <v>17</v>
      </c>
      <c r="B41" s="41" t="s">
        <v>434</v>
      </c>
      <c r="C41" s="54">
        <v>14</v>
      </c>
      <c r="D41" s="212"/>
      <c r="G41" s="57" t="s">
        <v>444</v>
      </c>
      <c r="H41" s="54">
        <v>70</v>
      </c>
    </row>
    <row r="42" spans="1:8" ht="16.5" x14ac:dyDescent="0.2">
      <c r="A42" s="42">
        <v>17</v>
      </c>
      <c r="B42" s="41" t="s">
        <v>435</v>
      </c>
      <c r="C42" s="54">
        <v>231</v>
      </c>
      <c r="D42" s="212"/>
      <c r="G42" s="57" t="s">
        <v>951</v>
      </c>
      <c r="H42" s="54">
        <v>86</v>
      </c>
    </row>
    <row r="43" spans="1:8" ht="16.5" x14ac:dyDescent="0.2">
      <c r="A43" s="42">
        <v>17</v>
      </c>
      <c r="B43" s="41" t="s">
        <v>423</v>
      </c>
      <c r="C43" s="54">
        <v>2</v>
      </c>
      <c r="D43" s="212"/>
      <c r="G43" s="57" t="s">
        <v>135</v>
      </c>
      <c r="H43" s="54">
        <v>94</v>
      </c>
    </row>
    <row r="44" spans="1:8" ht="16.5" x14ac:dyDescent="0.2">
      <c r="A44" s="42">
        <v>18</v>
      </c>
      <c r="B44" s="41" t="s">
        <v>436</v>
      </c>
      <c r="C44" s="54">
        <v>628</v>
      </c>
      <c r="G44" s="57" t="s">
        <v>449</v>
      </c>
      <c r="H44" s="54">
        <v>110</v>
      </c>
    </row>
    <row r="45" spans="1:8" ht="16.5" x14ac:dyDescent="0.2">
      <c r="A45" s="42">
        <v>19</v>
      </c>
      <c r="B45" s="41" t="s">
        <v>437</v>
      </c>
      <c r="C45" s="54">
        <v>2970</v>
      </c>
      <c r="G45" s="57" t="s">
        <v>445</v>
      </c>
      <c r="H45" s="54">
        <v>609</v>
      </c>
    </row>
    <row r="46" spans="1:8" ht="16.5" x14ac:dyDescent="0.2">
      <c r="A46" s="42">
        <v>20</v>
      </c>
      <c r="B46" s="41" t="s">
        <v>439</v>
      </c>
      <c r="C46" s="54">
        <v>95</v>
      </c>
      <c r="D46" s="212" t="s">
        <v>438</v>
      </c>
      <c r="E46"/>
      <c r="G46" s="57" t="s">
        <v>462</v>
      </c>
      <c r="H46" s="54">
        <v>148</v>
      </c>
    </row>
    <row r="47" spans="1:8" ht="16.5" x14ac:dyDescent="0.2">
      <c r="A47" s="42">
        <v>20</v>
      </c>
      <c r="B47" s="41" t="s">
        <v>440</v>
      </c>
      <c r="C47" s="54">
        <v>54</v>
      </c>
      <c r="D47" s="212"/>
      <c r="E47"/>
      <c r="G47" s="57" t="s">
        <v>833</v>
      </c>
      <c r="H47" s="54">
        <v>400</v>
      </c>
    </row>
    <row r="48" spans="1:8" ht="16.5" x14ac:dyDescent="0.2">
      <c r="A48" s="42">
        <v>20</v>
      </c>
      <c r="B48" s="41" t="s">
        <v>441</v>
      </c>
      <c r="C48" s="54">
        <v>63</v>
      </c>
      <c r="D48" s="212"/>
      <c r="E48"/>
      <c r="G48" s="57" t="s">
        <v>408</v>
      </c>
      <c r="H48" s="54">
        <v>184</v>
      </c>
    </row>
    <row r="49" spans="1:8" ht="16.5" x14ac:dyDescent="0.2">
      <c r="A49" s="42">
        <v>20</v>
      </c>
      <c r="B49" s="41" t="s">
        <v>442</v>
      </c>
      <c r="C49" s="54">
        <v>49</v>
      </c>
      <c r="D49" s="212"/>
      <c r="E49"/>
      <c r="G49" s="57" t="s">
        <v>463</v>
      </c>
      <c r="H49" s="54">
        <v>1126</v>
      </c>
    </row>
    <row r="50" spans="1:8" ht="16.5" x14ac:dyDescent="0.2">
      <c r="A50" s="42">
        <v>20</v>
      </c>
      <c r="B50" s="41" t="s">
        <v>443</v>
      </c>
      <c r="C50" s="54">
        <v>264</v>
      </c>
      <c r="D50" s="212"/>
      <c r="E50"/>
      <c r="G50" s="57" t="s">
        <v>865</v>
      </c>
      <c r="H50" s="54">
        <v>48</v>
      </c>
    </row>
    <row r="51" spans="1:8" ht="16.5" x14ac:dyDescent="0.2">
      <c r="A51" s="42">
        <v>21</v>
      </c>
      <c r="B51" s="41" t="s">
        <v>444</v>
      </c>
      <c r="C51" s="54">
        <v>70</v>
      </c>
      <c r="D51"/>
      <c r="G51" s="57" t="s">
        <v>560</v>
      </c>
      <c r="H51" s="54">
        <v>86</v>
      </c>
    </row>
    <row r="52" spans="1:8" ht="16.5" x14ac:dyDescent="0.2">
      <c r="A52" s="42">
        <v>22</v>
      </c>
      <c r="B52" s="41" t="s">
        <v>445</v>
      </c>
      <c r="C52" s="54">
        <v>609</v>
      </c>
      <c r="D52"/>
      <c r="G52" s="57" t="s">
        <v>706</v>
      </c>
      <c r="H52" s="54">
        <v>36</v>
      </c>
    </row>
    <row r="53" spans="1:8" ht="16.5" x14ac:dyDescent="0.2">
      <c r="A53" s="42">
        <v>23</v>
      </c>
      <c r="B53" s="41" t="s">
        <v>135</v>
      </c>
      <c r="C53" s="54">
        <v>94</v>
      </c>
      <c r="D53" s="212" t="s">
        <v>135</v>
      </c>
      <c r="E53"/>
      <c r="G53" s="57" t="s">
        <v>473</v>
      </c>
      <c r="H53" s="54">
        <v>159</v>
      </c>
    </row>
    <row r="54" spans="1:8" ht="16.5" x14ac:dyDescent="0.2">
      <c r="A54" s="42">
        <v>23</v>
      </c>
      <c r="B54" s="41" t="s">
        <v>446</v>
      </c>
      <c r="C54" s="54">
        <v>160</v>
      </c>
      <c r="D54" s="212"/>
      <c r="E54"/>
      <c r="G54" s="57" t="s">
        <v>474</v>
      </c>
      <c r="H54" s="54">
        <v>267</v>
      </c>
    </row>
    <row r="55" spans="1:8" ht="16.5" x14ac:dyDescent="0.2">
      <c r="A55" s="42">
        <v>23</v>
      </c>
      <c r="B55" s="41" t="s">
        <v>447</v>
      </c>
      <c r="C55" s="54">
        <v>382</v>
      </c>
      <c r="D55" s="212"/>
      <c r="E55"/>
      <c r="G55" s="57" t="s">
        <v>475</v>
      </c>
      <c r="H55" s="54">
        <v>2313</v>
      </c>
    </row>
    <row r="56" spans="1:8" ht="16.5" x14ac:dyDescent="0.2">
      <c r="A56" s="42">
        <v>23</v>
      </c>
      <c r="B56" s="41" t="s">
        <v>448</v>
      </c>
      <c r="C56" s="54">
        <v>36</v>
      </c>
      <c r="D56" s="212"/>
      <c r="E56"/>
      <c r="G56" s="57" t="s">
        <v>654</v>
      </c>
      <c r="H56" s="54">
        <v>45</v>
      </c>
    </row>
    <row r="57" spans="1:8" ht="16.5" x14ac:dyDescent="0.2">
      <c r="A57" s="42">
        <v>23</v>
      </c>
      <c r="B57" s="41" t="s">
        <v>423</v>
      </c>
      <c r="C57" s="54">
        <v>11845</v>
      </c>
      <c r="D57" s="212"/>
      <c r="E57"/>
      <c r="G57" s="57" t="s">
        <v>476</v>
      </c>
      <c r="H57" s="54">
        <v>49</v>
      </c>
    </row>
    <row r="58" spans="1:8" ht="16.5" x14ac:dyDescent="0.2">
      <c r="A58" s="42">
        <v>24</v>
      </c>
      <c r="B58" s="41" t="s">
        <v>449</v>
      </c>
      <c r="C58" s="54">
        <v>110</v>
      </c>
      <c r="D58"/>
      <c r="G58" s="57" t="s">
        <v>477</v>
      </c>
      <c r="H58" s="54">
        <v>34</v>
      </c>
    </row>
    <row r="59" spans="1:8" ht="16.5" x14ac:dyDescent="0.2">
      <c r="A59" s="42">
        <v>25</v>
      </c>
      <c r="B59" s="41" t="s">
        <v>451</v>
      </c>
      <c r="C59" s="54">
        <v>37</v>
      </c>
      <c r="D59" s="216" t="s">
        <v>450</v>
      </c>
      <c r="E59"/>
      <c r="G59" s="57" t="s">
        <v>429</v>
      </c>
      <c r="H59" s="54">
        <v>52</v>
      </c>
    </row>
    <row r="60" spans="1:8" ht="16.5" x14ac:dyDescent="0.2">
      <c r="A60" s="42">
        <v>25</v>
      </c>
      <c r="B60" s="41" t="s">
        <v>452</v>
      </c>
      <c r="C60" s="54">
        <v>164</v>
      </c>
      <c r="D60" s="217"/>
      <c r="E60"/>
      <c r="G60" s="57" t="s">
        <v>694</v>
      </c>
      <c r="H60" s="54">
        <v>33</v>
      </c>
    </row>
    <row r="61" spans="1:8" ht="16.5" x14ac:dyDescent="0.2">
      <c r="A61" s="42">
        <v>25</v>
      </c>
      <c r="B61" s="41" t="s">
        <v>453</v>
      </c>
      <c r="C61" s="54">
        <v>64</v>
      </c>
      <c r="D61" s="217"/>
      <c r="E61"/>
      <c r="G61" s="57" t="s">
        <v>952</v>
      </c>
      <c r="H61" s="54">
        <v>84</v>
      </c>
    </row>
    <row r="62" spans="1:8" ht="16.5" x14ac:dyDescent="0.2">
      <c r="A62" s="42">
        <v>25</v>
      </c>
      <c r="B62" s="41" t="s">
        <v>454</v>
      </c>
      <c r="C62" s="54">
        <v>89</v>
      </c>
      <c r="D62" s="217"/>
      <c r="E62"/>
      <c r="G62" s="57" t="s">
        <v>953</v>
      </c>
      <c r="H62" s="54">
        <v>37</v>
      </c>
    </row>
    <row r="63" spans="1:8" ht="16.5" x14ac:dyDescent="0.2">
      <c r="A63" s="42">
        <v>25</v>
      </c>
      <c r="B63" s="41" t="s">
        <v>455</v>
      </c>
      <c r="C63" s="54">
        <v>62</v>
      </c>
      <c r="D63" s="217"/>
      <c r="E63"/>
      <c r="G63" s="57" t="s">
        <v>627</v>
      </c>
      <c r="H63" s="54">
        <v>68</v>
      </c>
    </row>
    <row r="64" spans="1:8" ht="16.5" x14ac:dyDescent="0.2">
      <c r="A64" s="42">
        <v>25</v>
      </c>
      <c r="B64" s="41" t="s">
        <v>456</v>
      </c>
      <c r="C64" s="54">
        <v>174</v>
      </c>
      <c r="D64" s="217"/>
      <c r="E64"/>
      <c r="G64" s="57" t="s">
        <v>478</v>
      </c>
      <c r="H64" s="54">
        <v>54</v>
      </c>
    </row>
    <row r="65" spans="1:8" ht="16.5" x14ac:dyDescent="0.2">
      <c r="A65" s="42">
        <v>25</v>
      </c>
      <c r="B65" s="41" t="s">
        <v>457</v>
      </c>
      <c r="C65" s="54">
        <v>55</v>
      </c>
      <c r="D65" s="217"/>
      <c r="E65"/>
      <c r="G65" s="57" t="s">
        <v>484</v>
      </c>
      <c r="H65" s="54">
        <v>46</v>
      </c>
    </row>
    <row r="66" spans="1:8" ht="16.5" x14ac:dyDescent="0.2">
      <c r="A66" s="42">
        <v>25</v>
      </c>
      <c r="B66" s="41" t="s">
        <v>458</v>
      </c>
      <c r="C66" s="54">
        <v>18</v>
      </c>
      <c r="D66" s="217"/>
      <c r="E66"/>
      <c r="G66" s="57" t="s">
        <v>902</v>
      </c>
      <c r="H66" s="54">
        <v>205</v>
      </c>
    </row>
    <row r="67" spans="1:8" ht="16.5" x14ac:dyDescent="0.2">
      <c r="A67" s="42">
        <v>25</v>
      </c>
      <c r="B67" s="41" t="s">
        <v>459</v>
      </c>
      <c r="C67" s="54">
        <v>125</v>
      </c>
      <c r="D67" s="217"/>
      <c r="E67"/>
      <c r="G67" s="57" t="s">
        <v>971</v>
      </c>
      <c r="H67" s="54">
        <v>89</v>
      </c>
    </row>
    <row r="68" spans="1:8" ht="16.5" x14ac:dyDescent="0.2">
      <c r="A68" s="42">
        <v>25</v>
      </c>
      <c r="B68" s="41" t="s">
        <v>460</v>
      </c>
      <c r="C68" s="54">
        <v>127</v>
      </c>
      <c r="D68" s="217"/>
      <c r="E68"/>
      <c r="G68" s="57" t="s">
        <v>498</v>
      </c>
      <c r="H68" s="54">
        <v>52</v>
      </c>
    </row>
    <row r="69" spans="1:8" ht="16.5" x14ac:dyDescent="0.2">
      <c r="A69" s="42">
        <v>25</v>
      </c>
      <c r="B69" s="41" t="s">
        <v>461</v>
      </c>
      <c r="C69" s="54">
        <v>45</v>
      </c>
      <c r="D69" s="217"/>
      <c r="E69"/>
      <c r="G69" s="57" t="s">
        <v>611</v>
      </c>
      <c r="H69" s="54">
        <v>1077</v>
      </c>
    </row>
    <row r="70" spans="1:8" ht="16.5" x14ac:dyDescent="0.2">
      <c r="A70" s="42">
        <v>25</v>
      </c>
      <c r="B70" s="41" t="s">
        <v>423</v>
      </c>
      <c r="C70" s="54">
        <v>27</v>
      </c>
      <c r="D70" s="218"/>
      <c r="E70"/>
      <c r="G70" s="57" t="s">
        <v>443</v>
      </c>
      <c r="H70" s="54">
        <v>264</v>
      </c>
    </row>
    <row r="71" spans="1:8" ht="16.5" x14ac:dyDescent="0.2">
      <c r="A71" s="42">
        <v>26</v>
      </c>
      <c r="B71" s="41" t="s">
        <v>462</v>
      </c>
      <c r="C71" s="54">
        <v>148</v>
      </c>
      <c r="D71"/>
      <c r="G71" s="57" t="s">
        <v>465</v>
      </c>
      <c r="H71" s="54">
        <v>36</v>
      </c>
    </row>
    <row r="72" spans="1:8" ht="16.5" x14ac:dyDescent="0.2">
      <c r="A72" s="42">
        <v>27</v>
      </c>
      <c r="B72" s="41" t="s">
        <v>463</v>
      </c>
      <c r="C72" s="54">
        <v>1126</v>
      </c>
      <c r="D72"/>
      <c r="G72" s="57" t="s">
        <v>479</v>
      </c>
      <c r="H72" s="54">
        <v>1035</v>
      </c>
    </row>
    <row r="73" spans="1:8" ht="16.5" x14ac:dyDescent="0.2">
      <c r="A73" s="42">
        <v>28</v>
      </c>
      <c r="B73" s="41" t="s">
        <v>465</v>
      </c>
      <c r="C73" s="54">
        <v>36</v>
      </c>
      <c r="D73" s="212" t="s">
        <v>464</v>
      </c>
      <c r="E73"/>
      <c r="G73" s="57" t="s">
        <v>480</v>
      </c>
      <c r="H73" s="54">
        <v>119</v>
      </c>
    </row>
    <row r="74" spans="1:8" ht="16.5" x14ac:dyDescent="0.2">
      <c r="A74" s="42">
        <v>28</v>
      </c>
      <c r="B74" s="41" t="s">
        <v>466</v>
      </c>
      <c r="C74" s="54">
        <v>20</v>
      </c>
      <c r="D74" s="212"/>
      <c r="E74"/>
      <c r="G74" s="57" t="s">
        <v>738</v>
      </c>
      <c r="H74" s="54">
        <v>76</v>
      </c>
    </row>
    <row r="75" spans="1:8" ht="16.5" x14ac:dyDescent="0.2">
      <c r="A75" s="42">
        <v>28</v>
      </c>
      <c r="B75" s="41" t="s">
        <v>467</v>
      </c>
      <c r="C75" s="54">
        <v>48</v>
      </c>
      <c r="D75" s="212"/>
      <c r="E75"/>
      <c r="G75" s="57" t="s">
        <v>916</v>
      </c>
      <c r="H75" s="54">
        <v>32</v>
      </c>
    </row>
    <row r="76" spans="1:8" ht="16.5" x14ac:dyDescent="0.2">
      <c r="A76" s="42">
        <v>28</v>
      </c>
      <c r="B76" s="41" t="s">
        <v>468</v>
      </c>
      <c r="C76" s="54">
        <v>43</v>
      </c>
      <c r="D76" s="212"/>
      <c r="E76"/>
      <c r="G76" s="57" t="s">
        <v>767</v>
      </c>
      <c r="H76" s="54">
        <v>30</v>
      </c>
    </row>
    <row r="77" spans="1:8" ht="16.5" x14ac:dyDescent="0.2">
      <c r="A77" s="42">
        <v>28</v>
      </c>
      <c r="B77" s="41" t="s">
        <v>469</v>
      </c>
      <c r="C77" s="54">
        <v>22</v>
      </c>
      <c r="D77" s="212"/>
      <c r="E77"/>
      <c r="G77" s="57" t="s">
        <v>481</v>
      </c>
      <c r="H77" s="54">
        <v>1772</v>
      </c>
    </row>
    <row r="78" spans="1:8" ht="16.5" x14ac:dyDescent="0.2">
      <c r="A78" s="42">
        <v>28</v>
      </c>
      <c r="B78" s="41" t="s">
        <v>470</v>
      </c>
      <c r="C78" s="54">
        <v>24</v>
      </c>
      <c r="D78" s="212"/>
      <c r="E78"/>
      <c r="G78" s="57" t="s">
        <v>409</v>
      </c>
      <c r="H78" s="54">
        <v>135</v>
      </c>
    </row>
    <row r="79" spans="1:8" ht="16.5" x14ac:dyDescent="0.2">
      <c r="A79" s="42">
        <v>28</v>
      </c>
      <c r="B79" s="41" t="s">
        <v>471</v>
      </c>
      <c r="C79" s="54">
        <v>35</v>
      </c>
      <c r="D79" s="212"/>
      <c r="E79"/>
      <c r="G79" s="57" t="s">
        <v>417</v>
      </c>
      <c r="H79" s="54">
        <v>137</v>
      </c>
    </row>
    <row r="80" spans="1:8" ht="16.5" x14ac:dyDescent="0.2">
      <c r="A80" s="42">
        <v>28</v>
      </c>
      <c r="B80" s="41" t="s">
        <v>423</v>
      </c>
      <c r="C80" s="54">
        <v>68</v>
      </c>
      <c r="D80" s="212"/>
      <c r="E80"/>
      <c r="G80" s="57" t="s">
        <v>834</v>
      </c>
      <c r="H80" s="54">
        <v>28</v>
      </c>
    </row>
    <row r="81" spans="1:8" ht="16.5" x14ac:dyDescent="0.2">
      <c r="A81" s="42">
        <v>29</v>
      </c>
      <c r="B81" s="41" t="s">
        <v>472</v>
      </c>
      <c r="C81" s="54">
        <v>1151</v>
      </c>
      <c r="G81" s="57" t="s">
        <v>482</v>
      </c>
      <c r="H81" s="54">
        <v>116</v>
      </c>
    </row>
    <row r="82" spans="1:8" ht="16.5" x14ac:dyDescent="0.2">
      <c r="A82" s="42">
        <v>30</v>
      </c>
      <c r="B82" s="41" t="s">
        <v>473</v>
      </c>
      <c r="C82" s="54">
        <v>159</v>
      </c>
      <c r="G82" s="57" t="s">
        <v>784</v>
      </c>
      <c r="H82" s="54">
        <v>32</v>
      </c>
    </row>
    <row r="83" spans="1:8" ht="16.5" x14ac:dyDescent="0.2">
      <c r="A83" s="42">
        <v>31</v>
      </c>
      <c r="B83" s="41" t="s">
        <v>474</v>
      </c>
      <c r="C83" s="54">
        <v>267</v>
      </c>
      <c r="G83" s="57" t="s">
        <v>981</v>
      </c>
      <c r="H83" s="54">
        <v>4848</v>
      </c>
    </row>
    <row r="84" spans="1:8" ht="16.5" x14ac:dyDescent="0.2">
      <c r="A84" s="42">
        <v>32</v>
      </c>
      <c r="B84" s="41" t="s">
        <v>475</v>
      </c>
      <c r="C84" s="54">
        <v>2313</v>
      </c>
      <c r="G84" s="57" t="s">
        <v>928</v>
      </c>
      <c r="H84" s="54">
        <v>157</v>
      </c>
    </row>
    <row r="85" spans="1:8" ht="16.5" x14ac:dyDescent="0.2">
      <c r="A85" s="42">
        <v>33</v>
      </c>
      <c r="B85" s="41" t="s">
        <v>476</v>
      </c>
      <c r="C85" s="54">
        <v>49</v>
      </c>
      <c r="G85" s="57" t="s">
        <v>780</v>
      </c>
      <c r="H85" s="54">
        <v>42</v>
      </c>
    </row>
    <row r="86" spans="1:8" ht="16.5" x14ac:dyDescent="0.2">
      <c r="A86" s="42">
        <v>34</v>
      </c>
      <c r="B86" s="41" t="s">
        <v>477</v>
      </c>
      <c r="C86" s="54">
        <v>34</v>
      </c>
      <c r="G86" s="57" t="s">
        <v>835</v>
      </c>
      <c r="H86" s="54">
        <v>151</v>
      </c>
    </row>
    <row r="87" spans="1:8" ht="16.5" x14ac:dyDescent="0.2">
      <c r="A87" s="42">
        <v>35</v>
      </c>
      <c r="B87" s="41" t="s">
        <v>478</v>
      </c>
      <c r="C87" s="54">
        <v>54</v>
      </c>
      <c r="G87" s="57" t="s">
        <v>804</v>
      </c>
      <c r="H87" s="54">
        <v>22</v>
      </c>
    </row>
    <row r="88" spans="1:8" ht="16.5" x14ac:dyDescent="0.2">
      <c r="A88" s="42">
        <v>36</v>
      </c>
      <c r="B88" s="41" t="s">
        <v>479</v>
      </c>
      <c r="C88" s="54">
        <v>1035</v>
      </c>
      <c r="G88" s="57" t="s">
        <v>739</v>
      </c>
      <c r="H88" s="54">
        <v>37</v>
      </c>
    </row>
    <row r="89" spans="1:8" ht="16.5" x14ac:dyDescent="0.2">
      <c r="A89" s="42">
        <v>37</v>
      </c>
      <c r="B89" s="41" t="s">
        <v>480</v>
      </c>
      <c r="C89" s="54">
        <v>119</v>
      </c>
      <c r="G89" s="57" t="s">
        <v>540</v>
      </c>
      <c r="H89" s="54">
        <v>329</v>
      </c>
    </row>
    <row r="90" spans="1:8" ht="16.5" x14ac:dyDescent="0.2">
      <c r="A90" s="42">
        <v>38</v>
      </c>
      <c r="B90" s="41" t="s">
        <v>481</v>
      </c>
      <c r="C90" s="54">
        <v>1772</v>
      </c>
      <c r="G90" s="57" t="s">
        <v>695</v>
      </c>
      <c r="H90" s="54">
        <v>41</v>
      </c>
    </row>
    <row r="91" spans="1:8" ht="16.5" x14ac:dyDescent="0.2">
      <c r="A91" s="42">
        <v>39</v>
      </c>
      <c r="B91" s="41" t="s">
        <v>482</v>
      </c>
      <c r="C91" s="54">
        <v>116</v>
      </c>
      <c r="G91" s="57" t="s">
        <v>520</v>
      </c>
      <c r="H91" s="54">
        <v>233</v>
      </c>
    </row>
    <row r="92" spans="1:8" ht="16.5" x14ac:dyDescent="0.2">
      <c r="A92" s="42">
        <v>40</v>
      </c>
      <c r="B92" s="41" t="s">
        <v>484</v>
      </c>
      <c r="C92" s="54">
        <v>46</v>
      </c>
      <c r="D92" s="212" t="s">
        <v>483</v>
      </c>
      <c r="E92"/>
      <c r="G92" s="57" t="s">
        <v>584</v>
      </c>
      <c r="H92" s="54">
        <v>242</v>
      </c>
    </row>
    <row r="93" spans="1:8" ht="16.5" x14ac:dyDescent="0.2">
      <c r="A93" s="42">
        <v>40</v>
      </c>
      <c r="B93" s="41" t="s">
        <v>485</v>
      </c>
      <c r="C93" s="54">
        <v>20</v>
      </c>
      <c r="D93" s="212"/>
      <c r="E93"/>
      <c r="G93" s="57" t="s">
        <v>903</v>
      </c>
      <c r="H93" s="54">
        <v>166</v>
      </c>
    </row>
    <row r="94" spans="1:8" ht="16.5" x14ac:dyDescent="0.2">
      <c r="A94" s="42">
        <v>40</v>
      </c>
      <c r="B94" s="41" t="s">
        <v>486</v>
      </c>
      <c r="C94" s="54">
        <v>23</v>
      </c>
      <c r="D94" s="212"/>
      <c r="E94"/>
      <c r="G94" s="57" t="s">
        <v>923</v>
      </c>
      <c r="H94" s="54">
        <v>16</v>
      </c>
    </row>
    <row r="95" spans="1:8" ht="16.5" x14ac:dyDescent="0.2">
      <c r="A95" s="42">
        <v>40</v>
      </c>
      <c r="B95" s="41" t="s">
        <v>487</v>
      </c>
      <c r="C95" s="54">
        <v>55</v>
      </c>
      <c r="D95" s="212"/>
      <c r="E95"/>
      <c r="G95" s="57" t="s">
        <v>489</v>
      </c>
      <c r="H95" s="54">
        <v>2531</v>
      </c>
    </row>
    <row r="96" spans="1:8" ht="16.5" x14ac:dyDescent="0.2">
      <c r="A96" s="42">
        <v>40</v>
      </c>
      <c r="B96" s="41" t="s">
        <v>488</v>
      </c>
      <c r="C96" s="54">
        <v>38</v>
      </c>
      <c r="D96" s="212"/>
      <c r="E96"/>
      <c r="G96" s="57" t="s">
        <v>620</v>
      </c>
      <c r="H96" s="54">
        <v>47</v>
      </c>
    </row>
    <row r="97" spans="1:8" ht="16.5" x14ac:dyDescent="0.2">
      <c r="A97" s="42">
        <v>40</v>
      </c>
      <c r="B97" s="41" t="s">
        <v>423</v>
      </c>
      <c r="C97" s="54">
        <v>32</v>
      </c>
      <c r="D97" s="212"/>
      <c r="E97"/>
      <c r="G97" s="57" t="s">
        <v>490</v>
      </c>
      <c r="H97" s="54">
        <v>3749</v>
      </c>
    </row>
    <row r="98" spans="1:8" ht="16.5" x14ac:dyDescent="0.2">
      <c r="A98" s="42">
        <v>41</v>
      </c>
      <c r="B98" s="41" t="s">
        <v>489</v>
      </c>
      <c r="C98" s="54">
        <v>2531</v>
      </c>
      <c r="G98" s="57" t="s">
        <v>647</v>
      </c>
      <c r="H98" s="54">
        <v>32</v>
      </c>
    </row>
    <row r="99" spans="1:8" ht="16.5" x14ac:dyDescent="0.2">
      <c r="A99" s="42">
        <v>42</v>
      </c>
      <c r="B99" s="41" t="s">
        <v>490</v>
      </c>
      <c r="C99" s="54">
        <v>3749</v>
      </c>
      <c r="G99" s="57" t="s">
        <v>954</v>
      </c>
      <c r="H99" s="54">
        <v>90</v>
      </c>
    </row>
    <row r="100" spans="1:8" ht="16.5" x14ac:dyDescent="0.2">
      <c r="A100" s="42">
        <v>43</v>
      </c>
      <c r="B100" s="41" t="s">
        <v>491</v>
      </c>
      <c r="C100" s="54">
        <v>37</v>
      </c>
      <c r="G100" s="57" t="s">
        <v>439</v>
      </c>
      <c r="H100" s="54">
        <v>95</v>
      </c>
    </row>
    <row r="101" spans="1:8" ht="16.5" x14ac:dyDescent="0.2">
      <c r="A101" s="42">
        <v>44</v>
      </c>
      <c r="B101" s="41" t="s">
        <v>492</v>
      </c>
      <c r="C101" s="54">
        <v>343</v>
      </c>
      <c r="G101" s="57" t="s">
        <v>610</v>
      </c>
      <c r="H101" s="54">
        <v>178</v>
      </c>
    </row>
    <row r="102" spans="1:8" ht="16.5" x14ac:dyDescent="0.2">
      <c r="A102" s="42">
        <v>45</v>
      </c>
      <c r="B102" s="41" t="s">
        <v>493</v>
      </c>
      <c r="C102" s="54">
        <v>602</v>
      </c>
      <c r="G102" s="57" t="s">
        <v>561</v>
      </c>
      <c r="H102" s="54">
        <v>30</v>
      </c>
    </row>
    <row r="103" spans="1:8" ht="16.5" x14ac:dyDescent="0.2">
      <c r="A103" s="42">
        <v>46</v>
      </c>
      <c r="B103" s="41" t="s">
        <v>494</v>
      </c>
      <c r="C103" s="54">
        <v>46</v>
      </c>
      <c r="G103" s="57" t="s">
        <v>466</v>
      </c>
      <c r="H103" s="54">
        <v>20</v>
      </c>
    </row>
    <row r="104" spans="1:8" ht="16.5" x14ac:dyDescent="0.2">
      <c r="A104" s="42">
        <v>47</v>
      </c>
      <c r="B104" s="41" t="s">
        <v>495</v>
      </c>
      <c r="C104" s="54">
        <v>257</v>
      </c>
      <c r="G104" s="57" t="s">
        <v>748</v>
      </c>
      <c r="H104" s="54">
        <v>60</v>
      </c>
    </row>
    <row r="105" spans="1:8" ht="16.5" x14ac:dyDescent="0.2">
      <c r="A105" s="42">
        <v>48</v>
      </c>
      <c r="B105" s="41" t="s">
        <v>496</v>
      </c>
      <c r="C105" s="54">
        <v>259</v>
      </c>
      <c r="G105" s="57" t="s">
        <v>675</v>
      </c>
      <c r="H105" s="54">
        <v>47</v>
      </c>
    </row>
    <row r="106" spans="1:8" ht="16.5" x14ac:dyDescent="0.2">
      <c r="A106" s="42">
        <v>49</v>
      </c>
      <c r="B106" s="41" t="s">
        <v>498</v>
      </c>
      <c r="C106" s="54">
        <v>52</v>
      </c>
      <c r="D106" s="212" t="s">
        <v>497</v>
      </c>
      <c r="E106"/>
      <c r="G106" s="57" t="s">
        <v>491</v>
      </c>
      <c r="H106" s="54">
        <v>37</v>
      </c>
    </row>
    <row r="107" spans="1:8" ht="16.5" x14ac:dyDescent="0.2">
      <c r="A107" s="42">
        <v>49</v>
      </c>
      <c r="B107" s="41" t="s">
        <v>499</v>
      </c>
      <c r="C107" s="54">
        <v>145</v>
      </c>
      <c r="D107" s="212"/>
      <c r="E107"/>
      <c r="G107" s="57" t="s">
        <v>562</v>
      </c>
      <c r="H107" s="54">
        <v>335</v>
      </c>
    </row>
    <row r="108" spans="1:8" ht="16.5" x14ac:dyDescent="0.2">
      <c r="A108" s="42">
        <v>49</v>
      </c>
      <c r="B108" s="41" t="s">
        <v>500</v>
      </c>
      <c r="C108" s="54">
        <v>78</v>
      </c>
      <c r="D108" s="212"/>
      <c r="E108"/>
      <c r="G108" s="57" t="s">
        <v>492</v>
      </c>
      <c r="H108" s="54">
        <v>343</v>
      </c>
    </row>
    <row r="109" spans="1:8" ht="16.5" x14ac:dyDescent="0.2">
      <c r="A109" s="42">
        <v>49</v>
      </c>
      <c r="B109" s="41" t="s">
        <v>501</v>
      </c>
      <c r="C109" s="54">
        <v>54</v>
      </c>
      <c r="D109" s="212"/>
      <c r="E109"/>
      <c r="G109" s="57" t="s">
        <v>982</v>
      </c>
      <c r="H109" s="54">
        <v>36</v>
      </c>
    </row>
    <row r="110" spans="1:8" ht="16.5" x14ac:dyDescent="0.2">
      <c r="A110" s="42">
        <v>49</v>
      </c>
      <c r="B110" s="41" t="s">
        <v>502</v>
      </c>
      <c r="C110" s="54">
        <v>86</v>
      </c>
      <c r="D110" s="212"/>
      <c r="E110"/>
      <c r="G110" s="57" t="s">
        <v>418</v>
      </c>
      <c r="H110" s="54">
        <v>124</v>
      </c>
    </row>
    <row r="111" spans="1:8" ht="16.5" x14ac:dyDescent="0.2">
      <c r="A111" s="42">
        <v>49</v>
      </c>
      <c r="B111" s="41" t="s">
        <v>503</v>
      </c>
      <c r="C111" s="54">
        <v>44</v>
      </c>
      <c r="D111" s="212"/>
      <c r="E111"/>
      <c r="G111" s="57" t="s">
        <v>740</v>
      </c>
      <c r="H111" s="54">
        <v>77</v>
      </c>
    </row>
    <row r="112" spans="1:8" ht="16.5" x14ac:dyDescent="0.2">
      <c r="A112" s="42">
        <v>49</v>
      </c>
      <c r="B112" s="41" t="s">
        <v>504</v>
      </c>
      <c r="C112" s="54">
        <v>35</v>
      </c>
      <c r="D112" s="212"/>
      <c r="E112"/>
      <c r="G112" s="57" t="s">
        <v>977</v>
      </c>
      <c r="H112" s="54">
        <v>19575</v>
      </c>
    </row>
    <row r="113" spans="1:8" ht="16.5" x14ac:dyDescent="0.2">
      <c r="A113" s="42">
        <v>49</v>
      </c>
      <c r="B113" s="41" t="s">
        <v>505</v>
      </c>
      <c r="C113" s="54">
        <v>88</v>
      </c>
      <c r="D113" s="212"/>
      <c r="E113"/>
      <c r="G113" s="57" t="s">
        <v>493</v>
      </c>
      <c r="H113" s="54">
        <v>602</v>
      </c>
    </row>
    <row r="114" spans="1:8" ht="16.5" x14ac:dyDescent="0.2">
      <c r="A114" s="42">
        <v>49</v>
      </c>
      <c r="B114" s="41" t="s">
        <v>506</v>
      </c>
      <c r="C114" s="54">
        <v>80</v>
      </c>
      <c r="D114" s="212"/>
      <c r="E114"/>
      <c r="G114" s="57" t="s">
        <v>494</v>
      </c>
      <c r="H114" s="54">
        <v>46</v>
      </c>
    </row>
    <row r="115" spans="1:8" ht="16.5" x14ac:dyDescent="0.2">
      <c r="A115" s="42">
        <v>49</v>
      </c>
      <c r="B115" s="41" t="s">
        <v>423</v>
      </c>
      <c r="C115" s="54">
        <v>183</v>
      </c>
      <c r="D115" s="212"/>
      <c r="E115"/>
      <c r="G115" s="57" t="s">
        <v>495</v>
      </c>
      <c r="H115" s="54">
        <v>257</v>
      </c>
    </row>
    <row r="116" spans="1:8" ht="16.5" x14ac:dyDescent="0.2">
      <c r="A116" s="42">
        <v>50</v>
      </c>
      <c r="B116" s="41" t="s">
        <v>507</v>
      </c>
      <c r="C116" s="54">
        <v>7831</v>
      </c>
      <c r="G116" s="57" t="s">
        <v>496</v>
      </c>
      <c r="H116" s="54">
        <v>259</v>
      </c>
    </row>
    <row r="117" spans="1:8" ht="16.5" x14ac:dyDescent="0.2">
      <c r="A117" s="42">
        <v>51</v>
      </c>
      <c r="B117" s="41" t="s">
        <v>508</v>
      </c>
      <c r="C117" s="54">
        <v>301</v>
      </c>
      <c r="G117" s="57" t="s">
        <v>419</v>
      </c>
      <c r="H117" s="54">
        <v>95</v>
      </c>
    </row>
    <row r="118" spans="1:8" ht="16.5" x14ac:dyDescent="0.2">
      <c r="A118" s="42">
        <v>52</v>
      </c>
      <c r="B118" s="41" t="s">
        <v>509</v>
      </c>
      <c r="C118" s="54">
        <v>138</v>
      </c>
      <c r="G118" s="57" t="s">
        <v>507</v>
      </c>
      <c r="H118" s="54">
        <v>7831</v>
      </c>
    </row>
    <row r="119" spans="1:8" ht="16.5" x14ac:dyDescent="0.2">
      <c r="A119" s="42">
        <v>53</v>
      </c>
      <c r="B119" s="41" t="s">
        <v>510</v>
      </c>
      <c r="C119" s="54">
        <v>672</v>
      </c>
      <c r="G119" s="57" t="s">
        <v>955</v>
      </c>
      <c r="H119" s="54">
        <v>203</v>
      </c>
    </row>
    <row r="120" spans="1:8" ht="16.5" x14ac:dyDescent="0.2">
      <c r="A120" s="42">
        <v>54</v>
      </c>
      <c r="B120" s="41" t="s">
        <v>512</v>
      </c>
      <c r="C120" s="54">
        <v>275</v>
      </c>
      <c r="D120" s="212" t="s">
        <v>511</v>
      </c>
      <c r="E120"/>
      <c r="G120" s="57" t="s">
        <v>844</v>
      </c>
      <c r="H120" s="54">
        <v>121</v>
      </c>
    </row>
    <row r="121" spans="1:8" ht="16.5" x14ac:dyDescent="0.2">
      <c r="A121" s="42">
        <v>54</v>
      </c>
      <c r="B121" s="41" t="s">
        <v>513</v>
      </c>
      <c r="C121" s="54">
        <v>309</v>
      </c>
      <c r="D121" s="212"/>
      <c r="E121"/>
      <c r="G121" s="57" t="s">
        <v>721</v>
      </c>
      <c r="H121" s="54">
        <v>218</v>
      </c>
    </row>
    <row r="122" spans="1:8" ht="16.5" x14ac:dyDescent="0.2">
      <c r="A122" s="42">
        <v>54</v>
      </c>
      <c r="B122" s="41" t="s">
        <v>514</v>
      </c>
      <c r="C122" s="54">
        <v>51</v>
      </c>
      <c r="D122" s="212"/>
      <c r="E122"/>
      <c r="G122" s="57" t="s">
        <v>508</v>
      </c>
      <c r="H122" s="54">
        <v>301</v>
      </c>
    </row>
    <row r="123" spans="1:8" ht="16.5" x14ac:dyDescent="0.2">
      <c r="A123" s="42">
        <v>55</v>
      </c>
      <c r="B123" s="41" t="s">
        <v>515</v>
      </c>
      <c r="C123" s="54">
        <v>373</v>
      </c>
      <c r="G123" s="57" t="s">
        <v>509</v>
      </c>
      <c r="H123" s="54">
        <v>138</v>
      </c>
    </row>
    <row r="124" spans="1:8" ht="16.5" x14ac:dyDescent="0.2">
      <c r="A124" s="42">
        <v>56</v>
      </c>
      <c r="B124" s="41" t="s">
        <v>517</v>
      </c>
      <c r="C124" s="54">
        <v>49</v>
      </c>
      <c r="D124" s="212" t="s">
        <v>516</v>
      </c>
      <c r="E124"/>
      <c r="G124" s="57" t="s">
        <v>711</v>
      </c>
      <c r="H124" s="54">
        <v>33</v>
      </c>
    </row>
    <row r="125" spans="1:8" ht="16.5" x14ac:dyDescent="0.2">
      <c r="A125" s="42">
        <v>56</v>
      </c>
      <c r="B125" s="41" t="s">
        <v>518</v>
      </c>
      <c r="C125" s="54">
        <v>197</v>
      </c>
      <c r="D125" s="212"/>
      <c r="E125"/>
      <c r="G125" s="57" t="s">
        <v>939</v>
      </c>
      <c r="H125" s="54">
        <v>3792</v>
      </c>
    </row>
    <row r="126" spans="1:8" ht="16.5" x14ac:dyDescent="0.2">
      <c r="A126" s="42">
        <v>57</v>
      </c>
      <c r="B126" s="41" t="s">
        <v>519</v>
      </c>
      <c r="C126" s="54">
        <v>2309</v>
      </c>
      <c r="G126" s="57" t="s">
        <v>486</v>
      </c>
      <c r="H126" s="54">
        <v>23</v>
      </c>
    </row>
    <row r="127" spans="1:8" ht="16.5" x14ac:dyDescent="0.2">
      <c r="A127" s="42">
        <v>58</v>
      </c>
      <c r="B127" s="41" t="s">
        <v>520</v>
      </c>
      <c r="C127" s="54">
        <v>233</v>
      </c>
      <c r="G127" s="57" t="s">
        <v>510</v>
      </c>
      <c r="H127" s="54">
        <v>672</v>
      </c>
    </row>
    <row r="128" spans="1:8" ht="16.5" x14ac:dyDescent="0.2">
      <c r="A128" s="42">
        <v>59</v>
      </c>
      <c r="B128" s="41" t="s">
        <v>521</v>
      </c>
      <c r="C128" s="54">
        <v>195</v>
      </c>
      <c r="G128" s="57" t="s">
        <v>990</v>
      </c>
      <c r="H128" s="54">
        <v>4129</v>
      </c>
    </row>
    <row r="129" spans="1:8" ht="16.5" x14ac:dyDescent="0.2">
      <c r="A129" s="42">
        <v>60</v>
      </c>
      <c r="B129" s="41" t="s">
        <v>522</v>
      </c>
      <c r="C129" s="54">
        <v>20865</v>
      </c>
      <c r="G129" s="57" t="s">
        <v>983</v>
      </c>
      <c r="H129" s="54">
        <v>660</v>
      </c>
    </row>
    <row r="130" spans="1:8" ht="16.5" x14ac:dyDescent="0.2">
      <c r="A130" s="42">
        <v>61</v>
      </c>
      <c r="B130" s="41" t="s">
        <v>523</v>
      </c>
      <c r="C130" s="54">
        <v>52</v>
      </c>
      <c r="G130" s="57" t="s">
        <v>984</v>
      </c>
      <c r="H130" s="54">
        <v>1088</v>
      </c>
    </row>
    <row r="131" spans="1:8" ht="16.5" x14ac:dyDescent="0.2">
      <c r="A131" s="42">
        <v>62</v>
      </c>
      <c r="B131" s="41" t="s">
        <v>524</v>
      </c>
      <c r="C131" s="54">
        <v>1379</v>
      </c>
      <c r="G131" s="57" t="s">
        <v>988</v>
      </c>
      <c r="H131" s="54">
        <v>10919</v>
      </c>
    </row>
    <row r="132" spans="1:8" ht="16.5" x14ac:dyDescent="0.2">
      <c r="A132" s="42">
        <v>63</v>
      </c>
      <c r="B132" s="41" t="s">
        <v>525</v>
      </c>
      <c r="C132" s="54">
        <v>75</v>
      </c>
      <c r="G132" s="57" t="s">
        <v>499</v>
      </c>
      <c r="H132" s="54">
        <v>145</v>
      </c>
    </row>
    <row r="133" spans="1:8" ht="16.5" x14ac:dyDescent="0.2">
      <c r="A133" s="42">
        <v>64</v>
      </c>
      <c r="B133" s="41" t="s">
        <v>526</v>
      </c>
      <c r="C133" s="54">
        <v>2186</v>
      </c>
      <c r="G133" s="57" t="s">
        <v>515</v>
      </c>
      <c r="H133" s="54">
        <v>373</v>
      </c>
    </row>
    <row r="134" spans="1:8" ht="16.5" x14ac:dyDescent="0.2">
      <c r="A134" s="42">
        <v>65</v>
      </c>
      <c r="B134" s="41" t="s">
        <v>527</v>
      </c>
      <c r="C134" s="54">
        <v>2786</v>
      </c>
      <c r="G134" s="57" t="s">
        <v>487</v>
      </c>
      <c r="H134" s="54">
        <v>55</v>
      </c>
    </row>
    <row r="135" spans="1:8" ht="16.5" x14ac:dyDescent="0.2">
      <c r="A135" s="42">
        <v>66</v>
      </c>
      <c r="B135" s="41" t="s">
        <v>528</v>
      </c>
      <c r="C135" s="54">
        <v>1150</v>
      </c>
      <c r="G135" s="57" t="s">
        <v>942</v>
      </c>
      <c r="H135" s="54">
        <v>165</v>
      </c>
    </row>
    <row r="136" spans="1:8" ht="16.5" x14ac:dyDescent="0.2">
      <c r="A136" s="42">
        <v>67</v>
      </c>
      <c r="B136" s="41" t="s">
        <v>530</v>
      </c>
      <c r="C136" s="54">
        <v>257</v>
      </c>
      <c r="D136" s="212" t="s">
        <v>529</v>
      </c>
      <c r="E136"/>
      <c r="G136" s="57" t="s">
        <v>866</v>
      </c>
      <c r="H136" s="54">
        <v>54</v>
      </c>
    </row>
    <row r="137" spans="1:8" ht="16.5" x14ac:dyDescent="0.2">
      <c r="A137" s="42">
        <v>67</v>
      </c>
      <c r="B137" s="41" t="s">
        <v>423</v>
      </c>
      <c r="C137" s="54">
        <v>2178</v>
      </c>
      <c r="D137" s="212"/>
      <c r="E137"/>
      <c r="G137" s="57" t="s">
        <v>518</v>
      </c>
      <c r="H137" s="54">
        <v>197</v>
      </c>
    </row>
    <row r="138" spans="1:8" ht="16.5" x14ac:dyDescent="0.2">
      <c r="A138" s="42">
        <v>68</v>
      </c>
      <c r="B138" s="41" t="s">
        <v>531</v>
      </c>
      <c r="C138" s="54">
        <v>4050</v>
      </c>
      <c r="G138" s="57" t="s">
        <v>585</v>
      </c>
      <c r="H138" s="54">
        <v>95</v>
      </c>
    </row>
    <row r="139" spans="1:8" ht="16.5" x14ac:dyDescent="0.2">
      <c r="A139" s="42">
        <v>69</v>
      </c>
      <c r="B139" s="41" t="s">
        <v>532</v>
      </c>
      <c r="C139" s="54">
        <v>969</v>
      </c>
      <c r="G139" s="57" t="s">
        <v>519</v>
      </c>
      <c r="H139" s="54">
        <v>2309</v>
      </c>
    </row>
    <row r="140" spans="1:8" ht="16.5" x14ac:dyDescent="0.2">
      <c r="A140" s="42">
        <v>70</v>
      </c>
      <c r="B140" s="41" t="s">
        <v>533</v>
      </c>
      <c r="C140" s="54">
        <v>4435</v>
      </c>
      <c r="G140" s="57" t="s">
        <v>521</v>
      </c>
      <c r="H140" s="54">
        <v>195</v>
      </c>
    </row>
    <row r="141" spans="1:8" ht="16.5" x14ac:dyDescent="0.2">
      <c r="A141" s="42">
        <v>71</v>
      </c>
      <c r="B141" s="41" t="s">
        <v>534</v>
      </c>
      <c r="C141" s="54">
        <v>15</v>
      </c>
      <c r="G141" s="57" t="s">
        <v>522</v>
      </c>
      <c r="H141" s="54">
        <v>20865</v>
      </c>
    </row>
    <row r="142" spans="1:8" ht="16.5" x14ac:dyDescent="0.2">
      <c r="A142" s="42">
        <v>72</v>
      </c>
      <c r="B142" s="41" t="s">
        <v>535</v>
      </c>
      <c r="C142" s="54">
        <v>8265</v>
      </c>
      <c r="G142" s="57" t="s">
        <v>430</v>
      </c>
      <c r="H142" s="54">
        <v>88</v>
      </c>
    </row>
    <row r="143" spans="1:8" ht="16.5" x14ac:dyDescent="0.2">
      <c r="A143" s="42">
        <v>73</v>
      </c>
      <c r="B143" s="41" t="s">
        <v>536</v>
      </c>
      <c r="C143" s="54">
        <v>352</v>
      </c>
      <c r="G143" s="57" t="s">
        <v>524</v>
      </c>
      <c r="H143" s="54">
        <v>1379</v>
      </c>
    </row>
    <row r="144" spans="1:8" ht="16.5" x14ac:dyDescent="0.2">
      <c r="A144" s="42">
        <v>74</v>
      </c>
      <c r="B144" s="41" t="s">
        <v>537</v>
      </c>
      <c r="C144" s="54">
        <v>467</v>
      </c>
      <c r="G144" s="57" t="s">
        <v>525</v>
      </c>
      <c r="H144" s="54">
        <v>75</v>
      </c>
    </row>
    <row r="145" spans="1:8" ht="16.5" x14ac:dyDescent="0.2">
      <c r="A145" s="42">
        <v>75</v>
      </c>
      <c r="B145" s="41" t="s">
        <v>538</v>
      </c>
      <c r="C145" s="54">
        <v>158</v>
      </c>
      <c r="G145" s="57" t="s">
        <v>526</v>
      </c>
      <c r="H145" s="54">
        <v>2186</v>
      </c>
    </row>
    <row r="146" spans="1:8" ht="16.5" x14ac:dyDescent="0.2">
      <c r="A146" s="42">
        <v>76</v>
      </c>
      <c r="B146" s="41" t="s">
        <v>540</v>
      </c>
      <c r="C146" s="54">
        <v>329</v>
      </c>
      <c r="D146" s="212" t="s">
        <v>539</v>
      </c>
      <c r="E146"/>
      <c r="G146" s="57" t="s">
        <v>527</v>
      </c>
      <c r="H146" s="54">
        <v>2786</v>
      </c>
    </row>
    <row r="147" spans="1:8" ht="16.5" x14ac:dyDescent="0.2">
      <c r="A147" s="42">
        <v>76</v>
      </c>
      <c r="B147" s="41" t="s">
        <v>541</v>
      </c>
      <c r="C147" s="54">
        <v>2439</v>
      </c>
      <c r="D147" s="212"/>
      <c r="E147"/>
      <c r="G147" s="57" t="s">
        <v>528</v>
      </c>
      <c r="H147" s="54">
        <v>1150</v>
      </c>
    </row>
    <row r="148" spans="1:8" ht="16.5" x14ac:dyDescent="0.2">
      <c r="A148" s="42">
        <v>76</v>
      </c>
      <c r="B148" s="41" t="s">
        <v>542</v>
      </c>
      <c r="C148" s="54">
        <v>121</v>
      </c>
      <c r="D148" s="212"/>
      <c r="E148"/>
      <c r="G148" s="57" t="s">
        <v>531</v>
      </c>
      <c r="H148" s="54">
        <v>4050</v>
      </c>
    </row>
    <row r="149" spans="1:8" ht="16.5" x14ac:dyDescent="0.2">
      <c r="A149" s="42">
        <v>76</v>
      </c>
      <c r="B149" s="41" t="s">
        <v>543</v>
      </c>
      <c r="C149" s="54">
        <v>60</v>
      </c>
      <c r="D149" s="212"/>
      <c r="E149"/>
      <c r="G149" s="57" t="s">
        <v>532</v>
      </c>
      <c r="H149" s="54">
        <v>969</v>
      </c>
    </row>
    <row r="150" spans="1:8" ht="16.5" x14ac:dyDescent="0.2">
      <c r="A150" s="42">
        <v>76</v>
      </c>
      <c r="B150" s="41" t="s">
        <v>544</v>
      </c>
      <c r="C150" s="54">
        <v>76</v>
      </c>
      <c r="D150" s="212"/>
      <c r="E150"/>
      <c r="G150" s="57" t="s">
        <v>533</v>
      </c>
      <c r="H150" s="54">
        <v>4435</v>
      </c>
    </row>
    <row r="151" spans="1:8" ht="16.5" x14ac:dyDescent="0.2">
      <c r="A151" s="42">
        <v>76</v>
      </c>
      <c r="B151" s="41" t="s">
        <v>545</v>
      </c>
      <c r="C151" s="54">
        <v>407</v>
      </c>
      <c r="D151" s="212"/>
      <c r="E151"/>
      <c r="G151" s="57" t="s">
        <v>534</v>
      </c>
      <c r="H151" s="54">
        <v>15</v>
      </c>
    </row>
    <row r="152" spans="1:8" ht="16.5" x14ac:dyDescent="0.2">
      <c r="A152" s="42">
        <v>76</v>
      </c>
      <c r="B152" s="41" t="s">
        <v>546</v>
      </c>
      <c r="C152" s="54">
        <v>258</v>
      </c>
      <c r="D152" s="212"/>
      <c r="E152"/>
      <c r="G152" s="57" t="s">
        <v>917</v>
      </c>
      <c r="H152" s="54">
        <v>32</v>
      </c>
    </row>
    <row r="153" spans="1:8" ht="16.5" x14ac:dyDescent="0.2">
      <c r="A153" s="42">
        <v>76</v>
      </c>
      <c r="B153" s="41" t="s">
        <v>547</v>
      </c>
      <c r="C153" s="54">
        <v>162</v>
      </c>
      <c r="D153" s="212"/>
      <c r="E153"/>
      <c r="G153" s="57" t="s">
        <v>813</v>
      </c>
      <c r="H153" s="54">
        <v>82</v>
      </c>
    </row>
    <row r="154" spans="1:8" ht="16.5" x14ac:dyDescent="0.2">
      <c r="A154" s="42">
        <v>76</v>
      </c>
      <c r="B154" s="41" t="s">
        <v>423</v>
      </c>
      <c r="C154" s="54">
        <v>39</v>
      </c>
      <c r="D154" s="212"/>
      <c r="E154"/>
      <c r="G154" s="57" t="s">
        <v>612</v>
      </c>
      <c r="H154" s="54">
        <v>60</v>
      </c>
    </row>
    <row r="155" spans="1:8" ht="16.5" x14ac:dyDescent="0.2">
      <c r="A155" s="42">
        <v>77</v>
      </c>
      <c r="B155" s="41" t="s">
        <v>548</v>
      </c>
      <c r="C155" s="54">
        <v>8629</v>
      </c>
      <c r="G155" s="57" t="s">
        <v>535</v>
      </c>
      <c r="H155" s="54">
        <v>8265</v>
      </c>
    </row>
    <row r="156" spans="1:8" ht="16.5" x14ac:dyDescent="0.2">
      <c r="A156" s="42">
        <v>78</v>
      </c>
      <c r="B156" s="41" t="s">
        <v>549</v>
      </c>
      <c r="C156" s="54">
        <v>3149</v>
      </c>
      <c r="G156" s="57" t="s">
        <v>537</v>
      </c>
      <c r="H156" s="54">
        <v>467</v>
      </c>
    </row>
    <row r="157" spans="1:8" ht="16.5" x14ac:dyDescent="0.2">
      <c r="A157" s="42">
        <v>79</v>
      </c>
      <c r="B157" s="41" t="s">
        <v>550</v>
      </c>
      <c r="C157" s="54">
        <v>72</v>
      </c>
      <c r="G157" s="57" t="s">
        <v>538</v>
      </c>
      <c r="H157" s="54">
        <v>158</v>
      </c>
    </row>
    <row r="158" spans="1:8" ht="16.5" x14ac:dyDescent="0.2">
      <c r="A158" s="42">
        <v>80</v>
      </c>
      <c r="B158" s="41" t="s">
        <v>551</v>
      </c>
      <c r="C158" s="54">
        <v>574</v>
      </c>
      <c r="G158" s="57" t="s">
        <v>541</v>
      </c>
      <c r="H158" s="54">
        <v>2439</v>
      </c>
    </row>
    <row r="159" spans="1:8" ht="16.5" x14ac:dyDescent="0.2">
      <c r="A159" s="42">
        <v>81</v>
      </c>
      <c r="B159" s="41" t="s">
        <v>552</v>
      </c>
      <c r="C159" s="54">
        <v>455</v>
      </c>
      <c r="G159" s="57" t="s">
        <v>628</v>
      </c>
      <c r="H159" s="54">
        <v>882</v>
      </c>
    </row>
    <row r="160" spans="1:8" ht="16.5" x14ac:dyDescent="0.2">
      <c r="A160" s="42">
        <v>82</v>
      </c>
      <c r="B160" s="41" t="s">
        <v>553</v>
      </c>
      <c r="C160" s="54">
        <v>833</v>
      </c>
      <c r="G160" s="57" t="s">
        <v>548</v>
      </c>
      <c r="H160" s="54">
        <v>8629</v>
      </c>
    </row>
    <row r="161" spans="1:8" ht="16.5" x14ac:dyDescent="0.2">
      <c r="A161" s="42">
        <v>83</v>
      </c>
      <c r="B161" s="41" t="s">
        <v>554</v>
      </c>
      <c r="C161" s="54">
        <v>75</v>
      </c>
      <c r="G161" s="57" t="s">
        <v>549</v>
      </c>
      <c r="H161" s="54">
        <v>3149</v>
      </c>
    </row>
    <row r="162" spans="1:8" ht="16.5" x14ac:dyDescent="0.2">
      <c r="A162" s="42">
        <v>84</v>
      </c>
      <c r="B162" s="41" t="s">
        <v>556</v>
      </c>
      <c r="C162" s="54">
        <v>32</v>
      </c>
      <c r="D162" s="213" t="s">
        <v>555</v>
      </c>
      <c r="E162"/>
      <c r="G162" s="57" t="s">
        <v>550</v>
      </c>
      <c r="H162" s="54">
        <v>72</v>
      </c>
    </row>
    <row r="163" spans="1:8" ht="16.5" x14ac:dyDescent="0.2">
      <c r="A163" s="42">
        <v>84</v>
      </c>
      <c r="B163" s="41" t="s">
        <v>423</v>
      </c>
      <c r="C163" s="54">
        <v>2489</v>
      </c>
      <c r="D163" s="213"/>
      <c r="E163"/>
      <c r="G163" s="57" t="s">
        <v>551</v>
      </c>
      <c r="H163" s="54">
        <v>574</v>
      </c>
    </row>
    <row r="164" spans="1:8" ht="16.5" x14ac:dyDescent="0.2">
      <c r="A164" s="42">
        <v>85</v>
      </c>
      <c r="B164" s="41" t="s">
        <v>557</v>
      </c>
      <c r="C164" s="54">
        <v>653</v>
      </c>
      <c r="G164" s="57" t="s">
        <v>867</v>
      </c>
      <c r="H164" s="54">
        <v>44</v>
      </c>
    </row>
    <row r="165" spans="1:8" ht="16.5" x14ac:dyDescent="0.2">
      <c r="A165" s="42">
        <v>86</v>
      </c>
      <c r="B165" s="41" t="s">
        <v>559</v>
      </c>
      <c r="C165" s="54">
        <v>262</v>
      </c>
      <c r="D165" s="213" t="s">
        <v>558</v>
      </c>
      <c r="E165"/>
      <c r="G165" s="57" t="s">
        <v>552</v>
      </c>
      <c r="H165" s="54">
        <v>455</v>
      </c>
    </row>
    <row r="166" spans="1:8" ht="16.5" x14ac:dyDescent="0.2">
      <c r="A166" s="42">
        <v>86</v>
      </c>
      <c r="B166" s="41" t="s">
        <v>560</v>
      </c>
      <c r="C166" s="54">
        <v>86</v>
      </c>
      <c r="D166" s="213"/>
      <c r="E166"/>
      <c r="G166" s="57" t="s">
        <v>880</v>
      </c>
      <c r="H166" s="54">
        <v>1858</v>
      </c>
    </row>
    <row r="167" spans="1:8" ht="16.5" x14ac:dyDescent="0.2">
      <c r="A167" s="42">
        <v>86</v>
      </c>
      <c r="B167" s="41" t="s">
        <v>561</v>
      </c>
      <c r="C167" s="54">
        <v>30</v>
      </c>
      <c r="D167" s="213"/>
      <c r="E167"/>
      <c r="G167" s="57" t="s">
        <v>580</v>
      </c>
      <c r="H167" s="54">
        <v>119</v>
      </c>
    </row>
    <row r="168" spans="1:8" ht="16.5" x14ac:dyDescent="0.2">
      <c r="A168" s="42">
        <v>86</v>
      </c>
      <c r="B168" s="41" t="s">
        <v>562</v>
      </c>
      <c r="C168" s="54">
        <v>335</v>
      </c>
      <c r="D168" s="213"/>
      <c r="E168"/>
      <c r="G168" s="57" t="s">
        <v>420</v>
      </c>
      <c r="H168" s="54">
        <v>38</v>
      </c>
    </row>
    <row r="169" spans="1:8" ht="16.5" x14ac:dyDescent="0.2">
      <c r="A169" s="42">
        <v>86</v>
      </c>
      <c r="B169" s="41" t="s">
        <v>563</v>
      </c>
      <c r="C169" s="54">
        <v>412</v>
      </c>
      <c r="D169" s="213"/>
      <c r="E169"/>
      <c r="G169" s="57" t="s">
        <v>828</v>
      </c>
      <c r="H169" s="54">
        <v>15</v>
      </c>
    </row>
    <row r="170" spans="1:8" ht="16.5" x14ac:dyDescent="0.2">
      <c r="A170" s="42">
        <v>86</v>
      </c>
      <c r="B170" s="41" t="s">
        <v>564</v>
      </c>
      <c r="C170" s="54">
        <v>233</v>
      </c>
      <c r="D170" s="213"/>
      <c r="E170"/>
      <c r="G170" s="57" t="s">
        <v>666</v>
      </c>
      <c r="H170" s="54">
        <v>27</v>
      </c>
    </row>
    <row r="171" spans="1:8" ht="16.5" x14ac:dyDescent="0.2">
      <c r="A171" s="42">
        <v>86</v>
      </c>
      <c r="B171" s="41" t="s">
        <v>565</v>
      </c>
      <c r="C171" s="54">
        <v>18</v>
      </c>
      <c r="D171" s="213"/>
      <c r="E171"/>
      <c r="G171" s="57" t="s">
        <v>554</v>
      </c>
      <c r="H171" s="54">
        <v>75</v>
      </c>
    </row>
    <row r="172" spans="1:8" ht="16.5" x14ac:dyDescent="0.2">
      <c r="A172" s="42">
        <v>86</v>
      </c>
      <c r="B172" s="41" t="s">
        <v>566</v>
      </c>
      <c r="C172" s="54">
        <v>59</v>
      </c>
      <c r="D172" s="213"/>
      <c r="E172"/>
      <c r="G172" s="57" t="s">
        <v>410</v>
      </c>
      <c r="H172" s="54">
        <v>70</v>
      </c>
    </row>
    <row r="173" spans="1:8" ht="16.5" x14ac:dyDescent="0.2">
      <c r="A173" s="42">
        <v>86</v>
      </c>
      <c r="B173" s="41" t="s">
        <v>567</v>
      </c>
      <c r="C173" s="54">
        <v>697</v>
      </c>
      <c r="D173" s="213"/>
      <c r="E173"/>
      <c r="G173" s="57" t="s">
        <v>454</v>
      </c>
      <c r="H173" s="54">
        <v>89</v>
      </c>
    </row>
    <row r="174" spans="1:8" ht="16.5" x14ac:dyDescent="0.2">
      <c r="A174" s="42">
        <v>86</v>
      </c>
      <c r="B174" s="41" t="s">
        <v>568</v>
      </c>
      <c r="C174" s="54">
        <v>43</v>
      </c>
      <c r="D174" s="213"/>
      <c r="E174"/>
      <c r="G174" s="57" t="s">
        <v>431</v>
      </c>
      <c r="H174" s="54">
        <v>27</v>
      </c>
    </row>
    <row r="175" spans="1:8" ht="16.5" x14ac:dyDescent="0.2">
      <c r="A175" s="42">
        <v>86</v>
      </c>
      <c r="B175" s="41" t="s">
        <v>423</v>
      </c>
      <c r="C175" s="54">
        <v>19946</v>
      </c>
      <c r="D175" s="213"/>
      <c r="E175"/>
      <c r="G175" s="57" t="s">
        <v>563</v>
      </c>
      <c r="H175" s="54">
        <v>412</v>
      </c>
    </row>
    <row r="176" spans="1:8" ht="16.5" x14ac:dyDescent="0.2">
      <c r="A176" s="42">
        <v>87</v>
      </c>
      <c r="B176" s="41" t="s">
        <v>569</v>
      </c>
      <c r="C176" s="54">
        <v>205</v>
      </c>
      <c r="G176" s="57" t="s">
        <v>451</v>
      </c>
      <c r="H176" s="54">
        <v>37</v>
      </c>
    </row>
    <row r="177" spans="1:8" ht="33" x14ac:dyDescent="0.2">
      <c r="A177" s="42">
        <v>88</v>
      </c>
      <c r="B177" s="41" t="s">
        <v>571</v>
      </c>
      <c r="C177" s="54">
        <v>336</v>
      </c>
      <c r="D177" s="42" t="s">
        <v>570</v>
      </c>
      <c r="E177"/>
      <c r="G177" s="57" t="s">
        <v>768</v>
      </c>
      <c r="H177" s="54">
        <v>92</v>
      </c>
    </row>
    <row r="178" spans="1:8" ht="16.5" x14ac:dyDescent="0.2">
      <c r="A178" s="42">
        <v>88</v>
      </c>
      <c r="B178" s="41" t="s">
        <v>572</v>
      </c>
      <c r="C178" s="54">
        <v>23</v>
      </c>
      <c r="D178" s="48"/>
      <c r="E178"/>
      <c r="G178" s="57" t="s">
        <v>523</v>
      </c>
      <c r="H178" s="54">
        <v>52</v>
      </c>
    </row>
    <row r="179" spans="1:8" ht="16.5" x14ac:dyDescent="0.2">
      <c r="A179" s="42">
        <v>88</v>
      </c>
      <c r="B179" s="41" t="s">
        <v>573</v>
      </c>
      <c r="C179" s="54">
        <v>434</v>
      </c>
      <c r="D179" s="48"/>
      <c r="E179"/>
      <c r="G179" s="57" t="s">
        <v>564</v>
      </c>
      <c r="H179" s="54">
        <v>233</v>
      </c>
    </row>
    <row r="180" spans="1:8" ht="16.5" x14ac:dyDescent="0.2">
      <c r="A180" s="42">
        <v>88</v>
      </c>
      <c r="B180" s="41" t="s">
        <v>574</v>
      </c>
      <c r="C180" s="54">
        <v>294</v>
      </c>
      <c r="D180" s="48"/>
      <c r="E180"/>
      <c r="G180" s="57" t="s">
        <v>985</v>
      </c>
      <c r="H180" s="54">
        <v>15</v>
      </c>
    </row>
    <row r="181" spans="1:8" ht="16.5" x14ac:dyDescent="0.2">
      <c r="A181" s="42">
        <v>88</v>
      </c>
      <c r="B181" s="41" t="s">
        <v>575</v>
      </c>
      <c r="C181" s="54">
        <v>49</v>
      </c>
      <c r="D181" s="48"/>
      <c r="E181"/>
      <c r="G181" s="57" t="s">
        <v>569</v>
      </c>
      <c r="H181" s="54">
        <v>205</v>
      </c>
    </row>
    <row r="182" spans="1:8" ht="16.5" x14ac:dyDescent="0.2">
      <c r="A182" s="42">
        <v>88</v>
      </c>
      <c r="B182" s="41" t="s">
        <v>423</v>
      </c>
      <c r="C182" s="54">
        <v>7293</v>
      </c>
      <c r="D182" s="48"/>
      <c r="E182"/>
      <c r="G182" s="57" t="s">
        <v>565</v>
      </c>
      <c r="H182" s="54">
        <v>18</v>
      </c>
    </row>
    <row r="183" spans="1:8" ht="16.5" x14ac:dyDescent="0.2">
      <c r="A183" s="42">
        <v>89</v>
      </c>
      <c r="B183" s="41" t="s">
        <v>576</v>
      </c>
      <c r="C183" s="54">
        <v>301</v>
      </c>
      <c r="G183" s="57" t="s">
        <v>571</v>
      </c>
      <c r="H183" s="54">
        <v>336</v>
      </c>
    </row>
    <row r="184" spans="1:8" ht="16.5" x14ac:dyDescent="0.2">
      <c r="A184" s="42">
        <v>90</v>
      </c>
      <c r="B184" s="41" t="s">
        <v>577</v>
      </c>
      <c r="C184" s="54">
        <v>155</v>
      </c>
      <c r="G184" s="57" t="s">
        <v>904</v>
      </c>
      <c r="H184" s="54">
        <v>65</v>
      </c>
    </row>
    <row r="185" spans="1:8" ht="16.5" x14ac:dyDescent="0.2">
      <c r="A185" s="42">
        <v>91</v>
      </c>
      <c r="B185" s="41" t="s">
        <v>579</v>
      </c>
      <c r="C185" s="54">
        <v>175</v>
      </c>
      <c r="D185" s="213" t="s">
        <v>578</v>
      </c>
      <c r="E185"/>
      <c r="G185" s="57" t="s">
        <v>905</v>
      </c>
      <c r="H185" s="54">
        <v>142</v>
      </c>
    </row>
    <row r="186" spans="1:8" ht="16.5" x14ac:dyDescent="0.2">
      <c r="A186" s="42">
        <v>91</v>
      </c>
      <c r="B186" s="41" t="s">
        <v>580</v>
      </c>
      <c r="C186" s="54">
        <v>119</v>
      </c>
      <c r="D186" s="213"/>
      <c r="E186"/>
      <c r="G186" s="57" t="s">
        <v>821</v>
      </c>
      <c r="H186" s="54">
        <v>138</v>
      </c>
    </row>
    <row r="187" spans="1:8" ht="16.5" x14ac:dyDescent="0.2">
      <c r="A187" s="42">
        <v>91</v>
      </c>
      <c r="B187" s="41" t="s">
        <v>581</v>
      </c>
      <c r="C187" s="54">
        <v>86</v>
      </c>
      <c r="D187" s="213"/>
      <c r="E187"/>
      <c r="G187" s="57" t="s">
        <v>576</v>
      </c>
      <c r="H187" s="54">
        <v>301</v>
      </c>
    </row>
    <row r="188" spans="1:8" ht="16.5" x14ac:dyDescent="0.2">
      <c r="A188" s="42">
        <v>92</v>
      </c>
      <c r="B188" s="41" t="s">
        <v>583</v>
      </c>
      <c r="C188" s="54">
        <v>20</v>
      </c>
      <c r="D188" s="213" t="s">
        <v>582</v>
      </c>
      <c r="E188"/>
      <c r="G188" s="57" t="s">
        <v>680</v>
      </c>
      <c r="H188" s="54">
        <v>42</v>
      </c>
    </row>
    <row r="189" spans="1:8" ht="16.5" x14ac:dyDescent="0.2">
      <c r="A189" s="42">
        <v>92</v>
      </c>
      <c r="B189" s="41" t="s">
        <v>584</v>
      </c>
      <c r="C189" s="54">
        <v>242</v>
      </c>
      <c r="D189" s="213"/>
      <c r="E189"/>
      <c r="G189" s="57" t="s">
        <v>577</v>
      </c>
      <c r="H189" s="54">
        <v>155</v>
      </c>
    </row>
    <row r="190" spans="1:8" ht="16.5" x14ac:dyDescent="0.2">
      <c r="A190" s="42">
        <v>92</v>
      </c>
      <c r="B190" s="41" t="s">
        <v>585</v>
      </c>
      <c r="C190" s="54">
        <v>95</v>
      </c>
      <c r="D190" s="213"/>
      <c r="E190"/>
      <c r="G190" s="57" t="s">
        <v>956</v>
      </c>
      <c r="H190" s="54">
        <v>88</v>
      </c>
    </row>
    <row r="191" spans="1:8" ht="16.5" x14ac:dyDescent="0.2">
      <c r="A191" s="42">
        <v>92</v>
      </c>
      <c r="B191" s="41" t="s">
        <v>207</v>
      </c>
      <c r="C191" s="54">
        <v>141</v>
      </c>
      <c r="D191" s="213"/>
      <c r="E191"/>
      <c r="G191" s="57" t="s">
        <v>696</v>
      </c>
      <c r="H191" s="54">
        <v>53</v>
      </c>
    </row>
    <row r="192" spans="1:8" ht="16.5" x14ac:dyDescent="0.2">
      <c r="A192" s="42">
        <v>92</v>
      </c>
      <c r="B192" s="41" t="s">
        <v>586</v>
      </c>
      <c r="C192" s="54">
        <v>35</v>
      </c>
      <c r="D192" s="213"/>
      <c r="E192"/>
      <c r="G192" s="57" t="s">
        <v>488</v>
      </c>
      <c r="H192" s="54">
        <v>38</v>
      </c>
    </row>
    <row r="193" spans="1:8" ht="16.5" x14ac:dyDescent="0.2">
      <c r="A193" s="42">
        <v>92</v>
      </c>
      <c r="B193" s="41" t="s">
        <v>587</v>
      </c>
      <c r="C193" s="54">
        <v>78</v>
      </c>
      <c r="D193" s="213"/>
      <c r="E193"/>
      <c r="G193" s="57" t="s">
        <v>749</v>
      </c>
      <c r="H193" s="54">
        <v>62</v>
      </c>
    </row>
    <row r="194" spans="1:8" ht="16.5" x14ac:dyDescent="0.2">
      <c r="A194" s="42">
        <v>92</v>
      </c>
      <c r="B194" s="41" t="s">
        <v>588</v>
      </c>
      <c r="C194" s="54">
        <v>77</v>
      </c>
      <c r="D194" s="213"/>
      <c r="E194"/>
      <c r="G194" s="57" t="s">
        <v>207</v>
      </c>
      <c r="H194" s="54">
        <v>141</v>
      </c>
    </row>
    <row r="195" spans="1:8" ht="16.5" x14ac:dyDescent="0.2">
      <c r="A195" s="42">
        <v>92</v>
      </c>
      <c r="B195" s="41" t="s">
        <v>589</v>
      </c>
      <c r="C195" s="54">
        <v>46</v>
      </c>
      <c r="D195" s="213"/>
      <c r="E195"/>
      <c r="G195" s="57" t="s">
        <v>455</v>
      </c>
      <c r="H195" s="54">
        <v>62</v>
      </c>
    </row>
    <row r="196" spans="1:8" ht="16.5" x14ac:dyDescent="0.2">
      <c r="A196" s="42">
        <v>92</v>
      </c>
      <c r="B196" s="41" t="s">
        <v>590</v>
      </c>
      <c r="C196" s="54">
        <v>52</v>
      </c>
      <c r="D196" s="213"/>
      <c r="E196"/>
      <c r="G196" s="57" t="s">
        <v>592</v>
      </c>
      <c r="H196" s="54">
        <v>103</v>
      </c>
    </row>
    <row r="197" spans="1:8" ht="16.5" x14ac:dyDescent="0.2">
      <c r="A197" s="42">
        <v>92</v>
      </c>
      <c r="B197" s="41" t="s">
        <v>423</v>
      </c>
      <c r="C197" s="54">
        <v>26</v>
      </c>
      <c r="D197" s="213"/>
      <c r="E197"/>
      <c r="G197" s="57" t="s">
        <v>586</v>
      </c>
      <c r="H197" s="54">
        <v>35</v>
      </c>
    </row>
    <row r="198" spans="1:8" ht="16.5" x14ac:dyDescent="0.2">
      <c r="A198" s="42">
        <v>93</v>
      </c>
      <c r="B198" s="41" t="s">
        <v>591</v>
      </c>
      <c r="C198" s="54">
        <v>299</v>
      </c>
      <c r="G198" s="57" t="s">
        <v>629</v>
      </c>
      <c r="H198" s="54">
        <v>382</v>
      </c>
    </row>
    <row r="199" spans="1:8" ht="33" x14ac:dyDescent="0.2">
      <c r="A199" s="42">
        <v>94</v>
      </c>
      <c r="B199" s="41" t="s">
        <v>592</v>
      </c>
      <c r="C199" s="54">
        <v>103</v>
      </c>
      <c r="G199" s="57" t="s">
        <v>593</v>
      </c>
      <c r="H199" s="54">
        <v>74</v>
      </c>
    </row>
    <row r="200" spans="1:8" ht="33" x14ac:dyDescent="0.2">
      <c r="A200" s="42">
        <v>95</v>
      </c>
      <c r="B200" s="41" t="s">
        <v>593</v>
      </c>
      <c r="C200" s="54">
        <v>74</v>
      </c>
      <c r="G200" s="57" t="s">
        <v>594</v>
      </c>
      <c r="H200" s="54">
        <v>108</v>
      </c>
    </row>
    <row r="201" spans="1:8" ht="16.5" x14ac:dyDescent="0.2">
      <c r="A201" s="42">
        <v>96</v>
      </c>
      <c r="B201" s="41" t="s">
        <v>594</v>
      </c>
      <c r="C201" s="54">
        <v>108</v>
      </c>
      <c r="G201" s="57" t="s">
        <v>630</v>
      </c>
      <c r="H201" s="54">
        <v>346</v>
      </c>
    </row>
    <row r="202" spans="1:8" ht="16.5" x14ac:dyDescent="0.2">
      <c r="A202" s="42">
        <v>97</v>
      </c>
      <c r="B202" s="41" t="s">
        <v>595</v>
      </c>
      <c r="C202" s="54">
        <v>14195</v>
      </c>
      <c r="G202" s="57" t="s">
        <v>595</v>
      </c>
      <c r="H202" s="54">
        <v>14195</v>
      </c>
    </row>
    <row r="203" spans="1:8" ht="16.5" x14ac:dyDescent="0.2">
      <c r="A203" s="42">
        <v>98</v>
      </c>
      <c r="B203" s="41" t="s">
        <v>597</v>
      </c>
      <c r="C203" s="54">
        <v>33</v>
      </c>
      <c r="D203" s="213" t="s">
        <v>596</v>
      </c>
      <c r="E203"/>
      <c r="G203" s="57" t="s">
        <v>655</v>
      </c>
      <c r="H203" s="54">
        <v>24</v>
      </c>
    </row>
    <row r="204" spans="1:8" ht="16.5" x14ac:dyDescent="0.2">
      <c r="A204" s="42">
        <v>98</v>
      </c>
      <c r="B204" s="41" t="s">
        <v>598</v>
      </c>
      <c r="C204" s="54">
        <v>351</v>
      </c>
      <c r="D204" s="213"/>
      <c r="E204"/>
      <c r="G204" s="57" t="s">
        <v>607</v>
      </c>
      <c r="H204" s="54">
        <v>68</v>
      </c>
    </row>
    <row r="205" spans="1:8" ht="16.5" x14ac:dyDescent="0.2">
      <c r="A205" s="42">
        <v>98</v>
      </c>
      <c r="B205" s="41" t="s">
        <v>599</v>
      </c>
      <c r="C205" s="54">
        <v>42</v>
      </c>
      <c r="D205" s="213"/>
      <c r="E205"/>
      <c r="G205" s="57" t="s">
        <v>432</v>
      </c>
      <c r="H205" s="54">
        <v>48</v>
      </c>
    </row>
    <row r="206" spans="1:8" ht="16.5" x14ac:dyDescent="0.2">
      <c r="A206" s="42">
        <v>98</v>
      </c>
      <c r="B206" s="41" t="s">
        <v>600</v>
      </c>
      <c r="C206" s="54">
        <v>21</v>
      </c>
      <c r="D206" s="213"/>
      <c r="E206"/>
      <c r="G206" s="57" t="s">
        <v>433</v>
      </c>
      <c r="H206" s="54">
        <v>29</v>
      </c>
    </row>
    <row r="207" spans="1:8" ht="16.5" x14ac:dyDescent="0.2">
      <c r="A207" s="42">
        <v>98</v>
      </c>
      <c r="B207" s="41" t="s">
        <v>601</v>
      </c>
      <c r="C207" s="54">
        <v>159</v>
      </c>
      <c r="D207" s="213"/>
      <c r="E207"/>
      <c r="G207" s="57" t="s">
        <v>553</v>
      </c>
      <c r="H207" s="54">
        <v>833</v>
      </c>
    </row>
    <row r="208" spans="1:8" ht="16.5" x14ac:dyDescent="0.2">
      <c r="A208" s="42">
        <v>98</v>
      </c>
      <c r="B208" s="41" t="s">
        <v>602</v>
      </c>
      <c r="C208" s="54">
        <v>74</v>
      </c>
      <c r="D208" s="213"/>
      <c r="E208"/>
      <c r="G208" s="57" t="s">
        <v>679</v>
      </c>
      <c r="H208" s="54">
        <v>106</v>
      </c>
    </row>
    <row r="209" spans="1:8" ht="16.5" x14ac:dyDescent="0.2">
      <c r="A209" s="42">
        <v>98</v>
      </c>
      <c r="B209" s="41" t="s">
        <v>603</v>
      </c>
      <c r="C209" s="54">
        <v>25</v>
      </c>
      <c r="D209" s="213"/>
      <c r="E209"/>
      <c r="G209" s="57" t="s">
        <v>452</v>
      </c>
      <c r="H209" s="54">
        <v>164</v>
      </c>
    </row>
    <row r="210" spans="1:8" ht="16.5" x14ac:dyDescent="0.2">
      <c r="A210" s="42">
        <v>98</v>
      </c>
      <c r="B210" s="41" t="s">
        <v>604</v>
      </c>
      <c r="C210" s="54">
        <v>116</v>
      </c>
      <c r="D210" s="213"/>
      <c r="E210"/>
      <c r="G210" s="57" t="s">
        <v>741</v>
      </c>
      <c r="H210" s="54">
        <v>65</v>
      </c>
    </row>
    <row r="211" spans="1:8" ht="16.5" x14ac:dyDescent="0.2">
      <c r="A211" s="42">
        <v>98</v>
      </c>
      <c r="B211" s="41" t="s">
        <v>605</v>
      </c>
      <c r="C211" s="54">
        <v>39</v>
      </c>
      <c r="D211" s="213"/>
      <c r="E211"/>
      <c r="G211" s="57" t="s">
        <v>557</v>
      </c>
      <c r="H211" s="54">
        <v>653</v>
      </c>
    </row>
    <row r="212" spans="1:8" ht="16.5" x14ac:dyDescent="0.2">
      <c r="A212" s="42">
        <v>98</v>
      </c>
      <c r="B212" s="41" t="s">
        <v>606</v>
      </c>
      <c r="C212" s="54">
        <v>480</v>
      </c>
      <c r="D212" s="213"/>
      <c r="E212"/>
      <c r="G212" s="57" t="s">
        <v>453</v>
      </c>
      <c r="H212" s="54">
        <v>64</v>
      </c>
    </row>
    <row r="213" spans="1:8" ht="16.5" x14ac:dyDescent="0.2">
      <c r="A213" s="42">
        <v>98</v>
      </c>
      <c r="B213" s="41" t="s">
        <v>423</v>
      </c>
      <c r="C213" s="54">
        <v>1492</v>
      </c>
      <c r="D213" s="213"/>
      <c r="E213"/>
      <c r="G213" s="57" t="s">
        <v>598</v>
      </c>
      <c r="H213" s="54">
        <v>351</v>
      </c>
    </row>
    <row r="214" spans="1:8" ht="16.5" x14ac:dyDescent="0.2">
      <c r="A214" s="42">
        <v>99</v>
      </c>
      <c r="B214" s="41" t="s">
        <v>607</v>
      </c>
      <c r="C214" s="54">
        <v>68</v>
      </c>
      <c r="G214" s="57" t="s">
        <v>608</v>
      </c>
      <c r="H214" s="54">
        <v>276</v>
      </c>
    </row>
    <row r="215" spans="1:8" ht="16.5" x14ac:dyDescent="0.2">
      <c r="A215" s="42">
        <v>100</v>
      </c>
      <c r="B215" s="41" t="s">
        <v>608</v>
      </c>
      <c r="C215" s="54">
        <v>276</v>
      </c>
      <c r="G215" s="57" t="s">
        <v>411</v>
      </c>
      <c r="H215" s="54">
        <v>58</v>
      </c>
    </row>
    <row r="216" spans="1:8" ht="16.5" x14ac:dyDescent="0.2">
      <c r="A216" s="42">
        <v>101</v>
      </c>
      <c r="B216" s="41" t="s">
        <v>610</v>
      </c>
      <c r="C216" s="54">
        <v>178</v>
      </c>
      <c r="D216" s="213" t="s">
        <v>609</v>
      </c>
      <c r="E216"/>
      <c r="G216" s="57" t="s">
        <v>613</v>
      </c>
      <c r="H216" s="54">
        <v>56</v>
      </c>
    </row>
    <row r="217" spans="1:8" ht="16.5" x14ac:dyDescent="0.2">
      <c r="A217" s="42">
        <v>101</v>
      </c>
      <c r="B217" s="41" t="s">
        <v>611</v>
      </c>
      <c r="C217" s="54">
        <v>1077</v>
      </c>
      <c r="D217" s="213"/>
      <c r="E217"/>
      <c r="G217" s="57" t="s">
        <v>591</v>
      </c>
      <c r="H217" s="54">
        <v>299</v>
      </c>
    </row>
    <row r="218" spans="1:8" ht="16.5" x14ac:dyDescent="0.2">
      <c r="A218" s="42">
        <v>101</v>
      </c>
      <c r="B218" s="41" t="s">
        <v>612</v>
      </c>
      <c r="C218" s="54">
        <v>60</v>
      </c>
      <c r="D218" s="213"/>
      <c r="E218"/>
      <c r="G218" s="57" t="s">
        <v>618</v>
      </c>
      <c r="H218" s="54">
        <v>142</v>
      </c>
    </row>
    <row r="219" spans="1:8" ht="16.5" x14ac:dyDescent="0.2">
      <c r="A219" s="42">
        <v>101</v>
      </c>
      <c r="B219" s="41" t="s">
        <v>613</v>
      </c>
      <c r="C219" s="54">
        <v>56</v>
      </c>
      <c r="D219" s="213"/>
      <c r="E219"/>
      <c r="G219" s="57" t="s">
        <v>621</v>
      </c>
      <c r="H219" s="54">
        <v>2375</v>
      </c>
    </row>
    <row r="220" spans="1:8" ht="16.5" x14ac:dyDescent="0.2">
      <c r="A220" s="42">
        <v>101</v>
      </c>
      <c r="B220" s="41" t="s">
        <v>614</v>
      </c>
      <c r="C220" s="54">
        <v>83</v>
      </c>
      <c r="D220" s="213"/>
      <c r="E220"/>
      <c r="G220" s="57" t="s">
        <v>530</v>
      </c>
      <c r="H220" s="54">
        <v>257</v>
      </c>
    </row>
    <row r="221" spans="1:8" ht="16.5" x14ac:dyDescent="0.2">
      <c r="A221" s="42">
        <v>101</v>
      </c>
      <c r="B221" s="41" t="s">
        <v>615</v>
      </c>
      <c r="C221" s="54">
        <v>119</v>
      </c>
      <c r="D221" s="213"/>
      <c r="E221"/>
      <c r="G221" s="57" t="s">
        <v>622</v>
      </c>
      <c r="H221" s="54">
        <v>2146</v>
      </c>
    </row>
    <row r="222" spans="1:8" ht="16.5" x14ac:dyDescent="0.2">
      <c r="A222" s="42">
        <v>101</v>
      </c>
      <c r="B222" s="41" t="s">
        <v>616</v>
      </c>
      <c r="C222" s="54">
        <v>55</v>
      </c>
      <c r="D222" s="213"/>
      <c r="E222"/>
      <c r="G222" s="57" t="s">
        <v>623</v>
      </c>
      <c r="H222" s="54">
        <v>1005</v>
      </c>
    </row>
    <row r="223" spans="1:8" ht="16.5" x14ac:dyDescent="0.2">
      <c r="A223" s="42">
        <v>101</v>
      </c>
      <c r="B223" s="41" t="s">
        <v>617</v>
      </c>
      <c r="C223" s="54">
        <v>189</v>
      </c>
      <c r="D223" s="213"/>
      <c r="E223"/>
      <c r="G223" s="57" t="s">
        <v>624</v>
      </c>
      <c r="H223" s="54">
        <v>2543</v>
      </c>
    </row>
    <row r="224" spans="1:8" ht="16.5" x14ac:dyDescent="0.2">
      <c r="A224" s="42">
        <v>101</v>
      </c>
      <c r="B224" s="41" t="s">
        <v>423</v>
      </c>
      <c r="C224" s="54">
        <v>20</v>
      </c>
      <c r="D224" s="213"/>
      <c r="E224"/>
      <c r="G224" s="57" t="s">
        <v>625</v>
      </c>
      <c r="H224" s="54">
        <v>2457</v>
      </c>
    </row>
    <row r="225" spans="1:8" ht="16.5" x14ac:dyDescent="0.2">
      <c r="A225" s="42">
        <v>102</v>
      </c>
      <c r="B225" s="41" t="s">
        <v>618</v>
      </c>
      <c r="C225" s="54">
        <v>142</v>
      </c>
      <c r="G225" s="57" t="s">
        <v>875</v>
      </c>
      <c r="H225" s="54">
        <v>141</v>
      </c>
    </row>
    <row r="226" spans="1:8" ht="16.5" x14ac:dyDescent="0.2">
      <c r="A226" s="42">
        <v>103</v>
      </c>
      <c r="B226" s="41" t="s">
        <v>620</v>
      </c>
      <c r="C226" s="54">
        <v>47</v>
      </c>
      <c r="D226" s="213" t="s">
        <v>619</v>
      </c>
      <c r="E226"/>
      <c r="G226" s="57" t="s">
        <v>440</v>
      </c>
      <c r="H226" s="54">
        <v>54</v>
      </c>
    </row>
    <row r="227" spans="1:8" ht="16.5" x14ac:dyDescent="0.2">
      <c r="A227" s="42">
        <v>103</v>
      </c>
      <c r="B227" s="41" t="s">
        <v>423</v>
      </c>
      <c r="C227" s="54">
        <v>6</v>
      </c>
      <c r="D227" s="213"/>
      <c r="E227"/>
      <c r="G227" s="57" t="s">
        <v>225</v>
      </c>
      <c r="H227" s="54">
        <v>147</v>
      </c>
    </row>
    <row r="228" spans="1:8" ht="16.5" x14ac:dyDescent="0.2">
      <c r="A228" s="42">
        <v>104</v>
      </c>
      <c r="B228" s="41" t="s">
        <v>621</v>
      </c>
      <c r="C228" s="54">
        <v>2375</v>
      </c>
      <c r="G228" s="57" t="s">
        <v>724</v>
      </c>
      <c r="H228" s="54">
        <v>36</v>
      </c>
    </row>
    <row r="229" spans="1:8" ht="16.5" x14ac:dyDescent="0.2">
      <c r="A229" s="42">
        <v>105</v>
      </c>
      <c r="B229" s="41" t="s">
        <v>622</v>
      </c>
      <c r="C229" s="54">
        <v>2146</v>
      </c>
      <c r="G229" s="57" t="s">
        <v>412</v>
      </c>
      <c r="H229" s="54">
        <v>62</v>
      </c>
    </row>
    <row r="230" spans="1:8" ht="16.5" x14ac:dyDescent="0.2">
      <c r="A230" s="42">
        <v>106</v>
      </c>
      <c r="B230" s="41" t="s">
        <v>623</v>
      </c>
      <c r="C230" s="54">
        <v>1005</v>
      </c>
      <c r="G230" s="57" t="s">
        <v>634</v>
      </c>
      <c r="H230" s="54">
        <v>96</v>
      </c>
    </row>
    <row r="231" spans="1:8" ht="16.5" x14ac:dyDescent="0.2">
      <c r="A231" s="42">
        <v>107</v>
      </c>
      <c r="B231" s="41" t="s">
        <v>624</v>
      </c>
      <c r="C231" s="54">
        <v>2543</v>
      </c>
      <c r="G231" s="57" t="s">
        <v>785</v>
      </c>
      <c r="H231" s="54">
        <v>59</v>
      </c>
    </row>
    <row r="232" spans="1:8" ht="16.5" x14ac:dyDescent="0.2">
      <c r="A232" s="42">
        <v>108</v>
      </c>
      <c r="B232" s="41" t="s">
        <v>625</v>
      </c>
      <c r="C232" s="54">
        <v>2457</v>
      </c>
      <c r="G232" s="57" t="s">
        <v>639</v>
      </c>
      <c r="H232" s="54">
        <v>84</v>
      </c>
    </row>
    <row r="233" spans="1:8" ht="16.5" x14ac:dyDescent="0.2">
      <c r="A233" s="42">
        <v>109</v>
      </c>
      <c r="B233" s="41" t="s">
        <v>627</v>
      </c>
      <c r="C233" s="54">
        <v>68</v>
      </c>
      <c r="D233" s="213" t="s">
        <v>626</v>
      </c>
      <c r="E233"/>
      <c r="G233" s="57" t="s">
        <v>712</v>
      </c>
      <c r="H233" s="54">
        <v>25</v>
      </c>
    </row>
    <row r="234" spans="1:8" ht="16.5" x14ac:dyDescent="0.2">
      <c r="A234" s="42">
        <v>109</v>
      </c>
      <c r="B234" s="41" t="s">
        <v>628</v>
      </c>
      <c r="C234" s="54">
        <v>882</v>
      </c>
      <c r="D234" s="213"/>
      <c r="E234"/>
      <c r="G234" s="57" t="s">
        <v>640</v>
      </c>
      <c r="H234" s="54">
        <v>139</v>
      </c>
    </row>
    <row r="235" spans="1:8" ht="16.5" x14ac:dyDescent="0.2">
      <c r="A235" s="42">
        <v>109</v>
      </c>
      <c r="B235" s="41" t="s">
        <v>629</v>
      </c>
      <c r="C235" s="54">
        <v>382</v>
      </c>
      <c r="D235" s="213"/>
      <c r="E235"/>
      <c r="G235" s="57" t="s">
        <v>641</v>
      </c>
      <c r="H235" s="54">
        <v>523</v>
      </c>
    </row>
    <row r="236" spans="1:8" ht="16.5" x14ac:dyDescent="0.2">
      <c r="A236" s="42">
        <v>109</v>
      </c>
      <c r="B236" s="41" t="s">
        <v>630</v>
      </c>
      <c r="C236" s="54">
        <v>346</v>
      </c>
      <c r="D236" s="213"/>
      <c r="E236"/>
      <c r="G236" s="57" t="s">
        <v>656</v>
      </c>
      <c r="H236" s="54">
        <v>29</v>
      </c>
    </row>
    <row r="237" spans="1:8" ht="16.5" x14ac:dyDescent="0.2">
      <c r="A237" s="42">
        <v>109</v>
      </c>
      <c r="B237" s="41" t="s">
        <v>225</v>
      </c>
      <c r="C237" s="54">
        <v>147</v>
      </c>
      <c r="D237" s="213"/>
      <c r="E237"/>
      <c r="G237" s="57" t="s">
        <v>642</v>
      </c>
      <c r="H237" s="54">
        <v>186</v>
      </c>
    </row>
    <row r="238" spans="1:8" ht="16.5" x14ac:dyDescent="0.2">
      <c r="A238" s="42">
        <v>109</v>
      </c>
      <c r="B238" s="41" t="s">
        <v>631</v>
      </c>
      <c r="C238" s="54">
        <v>33</v>
      </c>
      <c r="D238" s="213"/>
      <c r="E238"/>
      <c r="G238" s="57" t="s">
        <v>500</v>
      </c>
      <c r="H238" s="54">
        <v>78</v>
      </c>
    </row>
    <row r="239" spans="1:8" ht="16.5" x14ac:dyDescent="0.2">
      <c r="A239" s="42">
        <v>109</v>
      </c>
      <c r="B239" s="41" t="s">
        <v>632</v>
      </c>
      <c r="C239" s="54">
        <v>279</v>
      </c>
      <c r="D239" s="213"/>
      <c r="E239"/>
      <c r="G239" s="57" t="s">
        <v>814</v>
      </c>
      <c r="H239" s="54">
        <v>54</v>
      </c>
    </row>
    <row r="240" spans="1:8" ht="16.5" x14ac:dyDescent="0.2">
      <c r="A240" s="42">
        <v>109</v>
      </c>
      <c r="B240" s="41" t="s">
        <v>633</v>
      </c>
      <c r="C240" s="54">
        <v>195</v>
      </c>
      <c r="D240" s="213"/>
      <c r="E240"/>
      <c r="G240" s="57" t="s">
        <v>725</v>
      </c>
      <c r="H240" s="54">
        <v>51</v>
      </c>
    </row>
    <row r="241" spans="1:8" ht="16.5" x14ac:dyDescent="0.2">
      <c r="A241" s="42">
        <v>109</v>
      </c>
      <c r="B241" s="41" t="s">
        <v>423</v>
      </c>
      <c r="C241" s="54">
        <v>21</v>
      </c>
      <c r="D241" s="213"/>
      <c r="E241"/>
      <c r="G241" s="57" t="s">
        <v>542</v>
      </c>
      <c r="H241" s="54">
        <v>121</v>
      </c>
    </row>
    <row r="242" spans="1:8" ht="16.5" x14ac:dyDescent="0.2">
      <c r="A242" s="42">
        <v>110</v>
      </c>
      <c r="B242" s="41" t="s">
        <v>634</v>
      </c>
      <c r="C242" s="54">
        <v>96</v>
      </c>
      <c r="G242" s="57" t="s">
        <v>643</v>
      </c>
      <c r="H242" s="54">
        <v>67</v>
      </c>
    </row>
    <row r="243" spans="1:8" ht="16.5" x14ac:dyDescent="0.2">
      <c r="A243" s="42">
        <v>111</v>
      </c>
      <c r="B243" s="41" t="s">
        <v>636</v>
      </c>
      <c r="C243" s="54">
        <v>15</v>
      </c>
      <c r="D243" s="213" t="s">
        <v>635</v>
      </c>
      <c r="E243"/>
      <c r="G243" s="57" t="s">
        <v>906</v>
      </c>
      <c r="H243" s="54">
        <v>78</v>
      </c>
    </row>
    <row r="244" spans="1:8" ht="16.5" x14ac:dyDescent="0.2">
      <c r="A244" s="42">
        <v>111</v>
      </c>
      <c r="B244" s="41" t="s">
        <v>637</v>
      </c>
      <c r="C244" s="54">
        <v>42</v>
      </c>
      <c r="D244" s="213"/>
      <c r="E244"/>
      <c r="G244" s="57" t="s">
        <v>644</v>
      </c>
      <c r="H244" s="54">
        <v>708</v>
      </c>
    </row>
    <row r="245" spans="1:8" ht="16.5" x14ac:dyDescent="0.2">
      <c r="A245" s="42">
        <v>111</v>
      </c>
      <c r="B245" s="41" t="s">
        <v>638</v>
      </c>
      <c r="C245" s="54">
        <v>32</v>
      </c>
      <c r="D245" s="213"/>
      <c r="E245"/>
      <c r="G245" s="57" t="s">
        <v>681</v>
      </c>
      <c r="H245" s="54">
        <v>37</v>
      </c>
    </row>
    <row r="246" spans="1:8" ht="16.5" x14ac:dyDescent="0.2">
      <c r="A246" s="42">
        <v>111</v>
      </c>
      <c r="B246" s="41" t="s">
        <v>423</v>
      </c>
      <c r="C246" s="54">
        <v>4</v>
      </c>
      <c r="D246" s="213"/>
      <c r="E246"/>
      <c r="G246" s="57" t="s">
        <v>234</v>
      </c>
      <c r="H246" s="54">
        <v>31</v>
      </c>
    </row>
    <row r="247" spans="1:8" ht="16.5" x14ac:dyDescent="0.2">
      <c r="A247" s="42">
        <v>112</v>
      </c>
      <c r="B247" s="41" t="s">
        <v>639</v>
      </c>
      <c r="C247" s="54">
        <v>84</v>
      </c>
      <c r="G247" s="57" t="s">
        <v>742</v>
      </c>
      <c r="H247" s="54">
        <v>85</v>
      </c>
    </row>
    <row r="248" spans="1:8" ht="16.5" x14ac:dyDescent="0.2">
      <c r="A248" s="42">
        <v>113</v>
      </c>
      <c r="B248" s="41" t="s">
        <v>640</v>
      </c>
      <c r="C248" s="54">
        <v>139</v>
      </c>
      <c r="G248" s="57" t="s">
        <v>907</v>
      </c>
      <c r="H248" s="54">
        <v>27</v>
      </c>
    </row>
    <row r="249" spans="1:8" ht="16.5" x14ac:dyDescent="0.2">
      <c r="A249" s="42">
        <v>114</v>
      </c>
      <c r="B249" s="41" t="s">
        <v>641</v>
      </c>
      <c r="C249" s="54">
        <v>523</v>
      </c>
      <c r="G249" s="57" t="s">
        <v>957</v>
      </c>
      <c r="H249" s="54">
        <v>34</v>
      </c>
    </row>
    <row r="250" spans="1:8" ht="16.5" x14ac:dyDescent="0.2">
      <c r="A250" s="42">
        <v>115</v>
      </c>
      <c r="B250" s="41" t="s">
        <v>642</v>
      </c>
      <c r="C250" s="54">
        <v>186</v>
      </c>
      <c r="G250" s="57" t="s">
        <v>815</v>
      </c>
      <c r="H250" s="54">
        <v>39</v>
      </c>
    </row>
    <row r="251" spans="1:8" ht="16.5" x14ac:dyDescent="0.2">
      <c r="A251" s="42">
        <v>116</v>
      </c>
      <c r="B251" s="41" t="s">
        <v>643</v>
      </c>
      <c r="C251" s="54">
        <v>67</v>
      </c>
      <c r="G251" s="57" t="s">
        <v>657</v>
      </c>
      <c r="H251" s="54">
        <v>28</v>
      </c>
    </row>
    <row r="252" spans="1:8" ht="16.5" x14ac:dyDescent="0.2">
      <c r="A252" s="42">
        <v>117</v>
      </c>
      <c r="B252" s="41" t="s">
        <v>644</v>
      </c>
      <c r="C252" s="54">
        <v>708</v>
      </c>
      <c r="G252" s="57" t="s">
        <v>816</v>
      </c>
      <c r="H252" s="54">
        <v>14</v>
      </c>
    </row>
    <row r="253" spans="1:8" ht="16.5" x14ac:dyDescent="0.2">
      <c r="A253" s="42">
        <v>118</v>
      </c>
      <c r="B253" s="41" t="s">
        <v>646</v>
      </c>
      <c r="C253" s="54">
        <v>26</v>
      </c>
      <c r="D253" s="213" t="s">
        <v>645</v>
      </c>
      <c r="E253"/>
      <c r="G253" s="57" t="s">
        <v>572</v>
      </c>
      <c r="H253" s="54">
        <v>23</v>
      </c>
    </row>
    <row r="254" spans="1:8" ht="16.5" x14ac:dyDescent="0.2">
      <c r="A254" s="42">
        <v>118</v>
      </c>
      <c r="B254" s="41" t="s">
        <v>647</v>
      </c>
      <c r="C254" s="54">
        <v>32</v>
      </c>
      <c r="D254" s="213"/>
      <c r="E254"/>
      <c r="G254" s="57" t="s">
        <v>651</v>
      </c>
      <c r="H254" s="54">
        <v>24</v>
      </c>
    </row>
    <row r="255" spans="1:8" ht="16.5" x14ac:dyDescent="0.2">
      <c r="A255" s="42">
        <v>118</v>
      </c>
      <c r="B255" s="41" t="s">
        <v>234</v>
      </c>
      <c r="C255" s="54">
        <v>31</v>
      </c>
      <c r="D255" s="213"/>
      <c r="E255"/>
      <c r="G255" s="57" t="s">
        <v>237</v>
      </c>
      <c r="H255" s="54">
        <v>33</v>
      </c>
    </row>
    <row r="256" spans="1:8" ht="16.5" x14ac:dyDescent="0.2">
      <c r="A256" s="42">
        <v>118</v>
      </c>
      <c r="B256" s="41" t="s">
        <v>648</v>
      </c>
      <c r="C256" s="54">
        <v>66</v>
      </c>
      <c r="D256" s="213"/>
      <c r="E256"/>
      <c r="G256" s="57" t="s">
        <v>697</v>
      </c>
      <c r="H256" s="54">
        <v>53</v>
      </c>
    </row>
    <row r="257" spans="1:8" ht="33" x14ac:dyDescent="0.2">
      <c r="A257" s="42">
        <v>118</v>
      </c>
      <c r="B257" s="41" t="s">
        <v>649</v>
      </c>
      <c r="C257" s="54">
        <v>17</v>
      </c>
      <c r="D257" s="213"/>
      <c r="E257"/>
      <c r="G257" s="57" t="s">
        <v>945</v>
      </c>
      <c r="H257" s="54">
        <v>101</v>
      </c>
    </row>
    <row r="258" spans="1:8" ht="16.5" x14ac:dyDescent="0.2">
      <c r="A258" s="42">
        <v>119</v>
      </c>
      <c r="B258" s="41" t="s">
        <v>651</v>
      </c>
      <c r="C258" s="54">
        <v>24</v>
      </c>
      <c r="D258" s="212" t="s">
        <v>650</v>
      </c>
      <c r="E258"/>
      <c r="G258" s="57" t="s">
        <v>459</v>
      </c>
      <c r="H258" s="54">
        <v>125</v>
      </c>
    </row>
    <row r="259" spans="1:8" ht="16.5" x14ac:dyDescent="0.2">
      <c r="A259" s="42">
        <v>119</v>
      </c>
      <c r="B259" s="41" t="s">
        <v>652</v>
      </c>
      <c r="C259" s="54">
        <v>10</v>
      </c>
      <c r="D259" s="212"/>
      <c r="E259"/>
      <c r="G259" s="57" t="s">
        <v>667</v>
      </c>
      <c r="H259" s="54">
        <v>7562</v>
      </c>
    </row>
    <row r="260" spans="1:8" ht="16.5" x14ac:dyDescent="0.2">
      <c r="A260" s="42">
        <v>119</v>
      </c>
      <c r="B260" s="41" t="s">
        <v>423</v>
      </c>
      <c r="C260" s="54">
        <v>3</v>
      </c>
      <c r="D260" s="212"/>
      <c r="E260"/>
      <c r="G260" s="57" t="s">
        <v>836</v>
      </c>
      <c r="H260" s="54">
        <v>224</v>
      </c>
    </row>
    <row r="261" spans="1:8" ht="16.5" x14ac:dyDescent="0.2">
      <c r="A261" s="42">
        <v>120</v>
      </c>
      <c r="B261" s="41" t="s">
        <v>654</v>
      </c>
      <c r="C261" s="54">
        <v>45</v>
      </c>
      <c r="D261" s="212" t="s">
        <v>653</v>
      </c>
      <c r="E261"/>
      <c r="G261" s="57" t="s">
        <v>882</v>
      </c>
      <c r="H261" s="54">
        <v>37</v>
      </c>
    </row>
    <row r="262" spans="1:8" ht="16.5" x14ac:dyDescent="0.2">
      <c r="A262" s="42">
        <v>120</v>
      </c>
      <c r="B262" s="41" t="s">
        <v>655</v>
      </c>
      <c r="C262" s="54">
        <v>24</v>
      </c>
      <c r="D262" s="212"/>
      <c r="E262"/>
      <c r="G262" s="57" t="s">
        <v>566</v>
      </c>
      <c r="H262" s="54">
        <v>59</v>
      </c>
    </row>
    <row r="263" spans="1:8" ht="16.5" x14ac:dyDescent="0.2">
      <c r="A263" s="42">
        <v>120</v>
      </c>
      <c r="B263" s="41" t="s">
        <v>656</v>
      </c>
      <c r="C263" s="54">
        <v>29</v>
      </c>
      <c r="D263" s="212"/>
      <c r="E263"/>
      <c r="G263" s="57" t="s">
        <v>958</v>
      </c>
      <c r="H263" s="54">
        <v>55</v>
      </c>
    </row>
    <row r="264" spans="1:8" ht="16.5" x14ac:dyDescent="0.2">
      <c r="A264" s="42">
        <v>120</v>
      </c>
      <c r="B264" s="41" t="s">
        <v>657</v>
      </c>
      <c r="C264" s="54">
        <v>28</v>
      </c>
      <c r="D264" s="212"/>
      <c r="E264"/>
      <c r="G264" s="57" t="s">
        <v>636</v>
      </c>
      <c r="H264" s="54">
        <v>15</v>
      </c>
    </row>
    <row r="265" spans="1:8" ht="16.5" x14ac:dyDescent="0.2">
      <c r="A265" s="42">
        <v>120</v>
      </c>
      <c r="B265" s="41" t="s">
        <v>658</v>
      </c>
      <c r="C265" s="54">
        <v>34</v>
      </c>
      <c r="D265" s="212"/>
      <c r="E265"/>
      <c r="G265" s="57" t="s">
        <v>671</v>
      </c>
      <c r="H265" s="54">
        <v>55</v>
      </c>
    </row>
    <row r="266" spans="1:8" ht="16.5" x14ac:dyDescent="0.2">
      <c r="A266" s="42">
        <v>120</v>
      </c>
      <c r="B266" s="41" t="s">
        <v>659</v>
      </c>
      <c r="C266" s="54">
        <v>74</v>
      </c>
      <c r="D266" s="212"/>
      <c r="E266"/>
      <c r="G266" s="57" t="s">
        <v>652</v>
      </c>
      <c r="H266" s="54">
        <v>10</v>
      </c>
    </row>
    <row r="267" spans="1:8" ht="16.5" x14ac:dyDescent="0.2">
      <c r="A267" s="42">
        <v>120</v>
      </c>
      <c r="B267" s="41" t="s">
        <v>660</v>
      </c>
      <c r="C267" s="54">
        <v>23</v>
      </c>
      <c r="D267" s="212"/>
      <c r="E267"/>
      <c r="G267" s="57" t="s">
        <v>948</v>
      </c>
      <c r="H267" s="54">
        <v>572</v>
      </c>
    </row>
    <row r="268" spans="1:8" ht="16.5" x14ac:dyDescent="0.2">
      <c r="A268" s="42">
        <v>120</v>
      </c>
      <c r="B268" s="41" t="s">
        <v>661</v>
      </c>
      <c r="C268" s="54">
        <v>25</v>
      </c>
      <c r="D268" s="212"/>
      <c r="E268"/>
      <c r="G268" s="57" t="s">
        <v>502</v>
      </c>
      <c r="H268" s="54">
        <v>86</v>
      </c>
    </row>
    <row r="269" spans="1:8" ht="16.5" x14ac:dyDescent="0.2">
      <c r="A269" s="42">
        <v>120</v>
      </c>
      <c r="B269" s="41" t="s">
        <v>662</v>
      </c>
      <c r="C269" s="54">
        <v>33</v>
      </c>
      <c r="D269" s="212"/>
      <c r="E269"/>
      <c r="G269" s="57" t="s">
        <v>241</v>
      </c>
      <c r="H269" s="54">
        <v>190</v>
      </c>
    </row>
    <row r="270" spans="1:8" ht="16.5" x14ac:dyDescent="0.2">
      <c r="A270" s="42">
        <v>120</v>
      </c>
      <c r="B270" s="41" t="s">
        <v>663</v>
      </c>
      <c r="C270" s="54">
        <v>22</v>
      </c>
      <c r="D270" s="212"/>
      <c r="E270"/>
      <c r="G270" s="57" t="s">
        <v>460</v>
      </c>
      <c r="H270" s="54">
        <v>127</v>
      </c>
    </row>
    <row r="271" spans="1:8" ht="16.5" x14ac:dyDescent="0.2">
      <c r="A271" s="42">
        <v>120</v>
      </c>
      <c r="B271" s="41" t="s">
        <v>664</v>
      </c>
      <c r="C271" s="54">
        <v>38</v>
      </c>
      <c r="D271" s="212"/>
      <c r="E271"/>
      <c r="G271" s="57" t="s">
        <v>504</v>
      </c>
      <c r="H271" s="54">
        <v>35</v>
      </c>
    </row>
    <row r="272" spans="1:8" ht="16.5" x14ac:dyDescent="0.2">
      <c r="A272" s="42">
        <v>120</v>
      </c>
      <c r="B272" s="41" t="s">
        <v>423</v>
      </c>
      <c r="C272" s="54">
        <v>56</v>
      </c>
      <c r="D272" s="212"/>
      <c r="E272"/>
      <c r="G272" s="57" t="s">
        <v>908</v>
      </c>
      <c r="H272" s="54">
        <v>52</v>
      </c>
    </row>
    <row r="273" spans="1:8" ht="16.5" x14ac:dyDescent="0.2">
      <c r="A273" s="42">
        <v>121</v>
      </c>
      <c r="B273" s="43" t="s">
        <v>666</v>
      </c>
      <c r="C273" s="54">
        <v>27</v>
      </c>
      <c r="D273" s="212" t="s">
        <v>665</v>
      </c>
      <c r="E273"/>
      <c r="G273" s="57" t="s">
        <v>845</v>
      </c>
      <c r="H273" s="54">
        <v>52</v>
      </c>
    </row>
    <row r="274" spans="1:8" ht="16.5" x14ac:dyDescent="0.2">
      <c r="A274" s="42">
        <v>121</v>
      </c>
      <c r="B274" s="43" t="s">
        <v>237</v>
      </c>
      <c r="C274" s="54">
        <v>33</v>
      </c>
      <c r="D274" s="212"/>
      <c r="E274"/>
      <c r="G274" s="57" t="s">
        <v>573</v>
      </c>
      <c r="H274" s="54">
        <v>434</v>
      </c>
    </row>
    <row r="275" spans="1:8" ht="16.5" x14ac:dyDescent="0.2">
      <c r="A275" s="42">
        <v>121</v>
      </c>
      <c r="B275" s="43" t="s">
        <v>423</v>
      </c>
      <c r="C275" s="54">
        <v>11</v>
      </c>
      <c r="D275" s="212"/>
      <c r="E275"/>
      <c r="G275" s="57" t="s">
        <v>924</v>
      </c>
      <c r="H275" s="54">
        <v>24</v>
      </c>
    </row>
    <row r="276" spans="1:8" ht="16.5" x14ac:dyDescent="0.2">
      <c r="A276" s="42">
        <v>122</v>
      </c>
      <c r="B276" s="47" t="s">
        <v>667</v>
      </c>
      <c r="C276" s="55">
        <v>7562</v>
      </c>
      <c r="G276" s="47" t="s">
        <v>599</v>
      </c>
      <c r="H276" s="55">
        <v>42</v>
      </c>
    </row>
    <row r="277" spans="1:8" ht="16.5" x14ac:dyDescent="0.2">
      <c r="A277" s="42">
        <v>123</v>
      </c>
      <c r="B277" s="41" t="s">
        <v>668</v>
      </c>
      <c r="C277" s="54">
        <v>806</v>
      </c>
      <c r="G277" s="57" t="s">
        <v>441</v>
      </c>
      <c r="H277" s="54">
        <v>63</v>
      </c>
    </row>
    <row r="278" spans="1:8" ht="16.5" x14ac:dyDescent="0.2">
      <c r="A278" s="42">
        <v>124</v>
      </c>
      <c r="B278" s="41" t="s">
        <v>670</v>
      </c>
      <c r="C278" s="54">
        <v>15</v>
      </c>
      <c r="D278" s="212" t="s">
        <v>669</v>
      </c>
      <c r="E278"/>
      <c r="G278" s="57" t="s">
        <v>600</v>
      </c>
      <c r="H278" s="54">
        <v>21</v>
      </c>
    </row>
    <row r="279" spans="1:8" ht="16.5" x14ac:dyDescent="0.2">
      <c r="A279" s="42">
        <v>124</v>
      </c>
      <c r="B279" s="41" t="s">
        <v>671</v>
      </c>
      <c r="C279" s="54">
        <v>55</v>
      </c>
      <c r="D279" s="212"/>
      <c r="E279"/>
      <c r="G279" s="57" t="s">
        <v>909</v>
      </c>
      <c r="H279" s="54">
        <v>270</v>
      </c>
    </row>
    <row r="280" spans="1:8" ht="16.5" x14ac:dyDescent="0.2">
      <c r="A280" s="42">
        <v>124</v>
      </c>
      <c r="B280" s="41" t="s">
        <v>672</v>
      </c>
      <c r="C280" s="54">
        <v>50</v>
      </c>
      <c r="D280" s="212"/>
      <c r="E280"/>
      <c r="G280" s="57" t="s">
        <v>687</v>
      </c>
      <c r="H280" s="54">
        <v>165</v>
      </c>
    </row>
    <row r="281" spans="1:8" ht="16.5" x14ac:dyDescent="0.2">
      <c r="A281" s="42">
        <v>124</v>
      </c>
      <c r="B281" s="41" t="s">
        <v>673</v>
      </c>
      <c r="C281" s="54">
        <v>154</v>
      </c>
      <c r="D281" s="212"/>
      <c r="E281"/>
      <c r="G281" s="57" t="s">
        <v>755</v>
      </c>
      <c r="H281" s="54">
        <v>58</v>
      </c>
    </row>
    <row r="282" spans="1:8" ht="16.5" x14ac:dyDescent="0.2">
      <c r="A282" s="42">
        <v>124</v>
      </c>
      <c r="B282" s="41" t="s">
        <v>423</v>
      </c>
      <c r="C282" s="54">
        <v>8</v>
      </c>
      <c r="D282" s="212"/>
      <c r="E282"/>
      <c r="G282" s="57" t="s">
        <v>744</v>
      </c>
      <c r="H282" s="54">
        <v>29</v>
      </c>
    </row>
    <row r="283" spans="1:8" ht="16.5" x14ac:dyDescent="0.2">
      <c r="A283" s="42">
        <v>125</v>
      </c>
      <c r="B283" s="41" t="s">
        <v>675</v>
      </c>
      <c r="C283" s="54">
        <v>47</v>
      </c>
      <c r="D283" s="212" t="s">
        <v>674</v>
      </c>
      <c r="E283"/>
      <c r="G283" s="57" t="s">
        <v>959</v>
      </c>
      <c r="H283" s="54">
        <v>59</v>
      </c>
    </row>
    <row r="284" spans="1:8" ht="16.5" x14ac:dyDescent="0.2">
      <c r="A284" s="42">
        <v>125</v>
      </c>
      <c r="B284" s="41" t="s">
        <v>241</v>
      </c>
      <c r="C284" s="54">
        <v>190</v>
      </c>
      <c r="D284" s="212"/>
      <c r="E284"/>
      <c r="G284" s="57" t="s">
        <v>925</v>
      </c>
      <c r="H284" s="54">
        <v>40</v>
      </c>
    </row>
    <row r="285" spans="1:8" ht="16.5" x14ac:dyDescent="0.2">
      <c r="A285" s="42">
        <v>125</v>
      </c>
      <c r="B285" s="41" t="s">
        <v>676</v>
      </c>
      <c r="C285" s="54">
        <v>30</v>
      </c>
      <c r="D285" s="212"/>
      <c r="E285"/>
      <c r="G285" s="57" t="s">
        <v>658</v>
      </c>
      <c r="H285" s="54">
        <v>34</v>
      </c>
    </row>
    <row r="286" spans="1:8" ht="16.5" x14ac:dyDescent="0.2">
      <c r="A286" s="42">
        <v>125</v>
      </c>
      <c r="B286" s="41" t="s">
        <v>677</v>
      </c>
      <c r="C286" s="54">
        <v>34</v>
      </c>
      <c r="D286" s="212"/>
      <c r="E286"/>
      <c r="G286" s="57" t="s">
        <v>989</v>
      </c>
      <c r="H286" s="54">
        <v>2316</v>
      </c>
    </row>
    <row r="287" spans="1:8" ht="16.5" x14ac:dyDescent="0.2">
      <c r="A287" s="42">
        <v>126</v>
      </c>
      <c r="B287" s="41" t="s">
        <v>679</v>
      </c>
      <c r="C287" s="54">
        <v>106</v>
      </c>
      <c r="D287" s="212" t="s">
        <v>678</v>
      </c>
      <c r="E287"/>
      <c r="G287" s="57" t="s">
        <v>688</v>
      </c>
      <c r="H287" s="54">
        <v>404</v>
      </c>
    </row>
    <row r="288" spans="1:8" ht="16.5" x14ac:dyDescent="0.2">
      <c r="A288" s="42">
        <v>126</v>
      </c>
      <c r="B288" s="41" t="s">
        <v>680</v>
      </c>
      <c r="C288" s="54">
        <v>42</v>
      </c>
      <c r="D288" s="212"/>
      <c r="E288"/>
      <c r="G288" s="57" t="s">
        <v>501</v>
      </c>
      <c r="H288" s="54">
        <v>54</v>
      </c>
    </row>
    <row r="289" spans="1:8" ht="16.5" x14ac:dyDescent="0.2">
      <c r="A289" s="42">
        <v>126</v>
      </c>
      <c r="B289" s="41" t="s">
        <v>681</v>
      </c>
      <c r="C289" s="54">
        <v>37</v>
      </c>
      <c r="D289" s="212"/>
      <c r="E289"/>
      <c r="G289" s="57" t="s">
        <v>689</v>
      </c>
      <c r="H289" s="54">
        <v>532</v>
      </c>
    </row>
    <row r="290" spans="1:8" ht="16.5" x14ac:dyDescent="0.2">
      <c r="A290" s="42">
        <v>126</v>
      </c>
      <c r="B290" s="41" t="s">
        <v>682</v>
      </c>
      <c r="C290" s="54">
        <v>87</v>
      </c>
      <c r="D290" s="212"/>
      <c r="E290"/>
      <c r="G290" s="57" t="s">
        <v>659</v>
      </c>
      <c r="H290" s="54">
        <v>74</v>
      </c>
    </row>
    <row r="291" spans="1:8" ht="16.5" x14ac:dyDescent="0.2">
      <c r="A291" s="42">
        <v>126</v>
      </c>
      <c r="B291" s="41" t="s">
        <v>683</v>
      </c>
      <c r="C291" s="54">
        <v>41</v>
      </c>
      <c r="D291" s="212"/>
      <c r="E291"/>
      <c r="G291" s="57" t="s">
        <v>690</v>
      </c>
      <c r="H291" s="54">
        <v>418</v>
      </c>
    </row>
    <row r="292" spans="1:8" ht="16.5" x14ac:dyDescent="0.2">
      <c r="A292" s="42">
        <v>126</v>
      </c>
      <c r="B292" s="41" t="s">
        <v>684</v>
      </c>
      <c r="C292" s="54">
        <v>63</v>
      </c>
      <c r="D292" s="212"/>
      <c r="E292"/>
      <c r="G292" s="57" t="s">
        <v>698</v>
      </c>
      <c r="H292" s="54">
        <v>137</v>
      </c>
    </row>
    <row r="293" spans="1:8" ht="16.5" x14ac:dyDescent="0.2">
      <c r="A293" s="42">
        <v>126</v>
      </c>
      <c r="B293" s="41" t="s">
        <v>685</v>
      </c>
      <c r="C293" s="54">
        <v>31</v>
      </c>
      <c r="D293" s="212"/>
      <c r="E293"/>
      <c r="G293" s="57" t="s">
        <v>637</v>
      </c>
      <c r="H293" s="54">
        <v>42</v>
      </c>
    </row>
    <row r="294" spans="1:8" ht="16.5" x14ac:dyDescent="0.2">
      <c r="A294" s="42">
        <v>126</v>
      </c>
      <c r="B294" s="41" t="s">
        <v>686</v>
      </c>
      <c r="C294" s="54">
        <v>14</v>
      </c>
      <c r="D294" s="212"/>
      <c r="E294"/>
      <c r="G294" s="57" t="s">
        <v>707</v>
      </c>
      <c r="H294" s="54">
        <v>38</v>
      </c>
    </row>
    <row r="295" spans="1:8" ht="16.5" x14ac:dyDescent="0.2">
      <c r="A295" s="42">
        <v>127</v>
      </c>
      <c r="B295" s="41" t="s">
        <v>687</v>
      </c>
      <c r="C295" s="54">
        <v>165</v>
      </c>
      <c r="G295" s="57" t="s">
        <v>672</v>
      </c>
      <c r="H295" s="54">
        <v>50</v>
      </c>
    </row>
    <row r="296" spans="1:8" ht="16.5" x14ac:dyDescent="0.2">
      <c r="A296" s="42">
        <v>128</v>
      </c>
      <c r="B296" s="41" t="s">
        <v>688</v>
      </c>
      <c r="C296" s="54">
        <v>404</v>
      </c>
      <c r="G296" s="57" t="s">
        <v>837</v>
      </c>
      <c r="H296" s="54">
        <v>74</v>
      </c>
    </row>
    <row r="297" spans="1:8" ht="16.5" x14ac:dyDescent="0.2">
      <c r="A297" s="42">
        <v>129</v>
      </c>
      <c r="B297" s="41" t="s">
        <v>689</v>
      </c>
      <c r="C297" s="54">
        <v>532</v>
      </c>
      <c r="G297" s="57" t="s">
        <v>838</v>
      </c>
      <c r="H297" s="54">
        <v>59</v>
      </c>
    </row>
    <row r="298" spans="1:8" ht="16.5" x14ac:dyDescent="0.2">
      <c r="A298" s="42">
        <v>130</v>
      </c>
      <c r="B298" s="41" t="s">
        <v>690</v>
      </c>
      <c r="C298" s="54">
        <v>418</v>
      </c>
      <c r="G298" s="57" t="s">
        <v>456</v>
      </c>
      <c r="H298" s="54">
        <v>174</v>
      </c>
    </row>
    <row r="299" spans="1:8" ht="16.5" x14ac:dyDescent="0.2">
      <c r="A299" s="42">
        <v>131</v>
      </c>
      <c r="B299" s="41" t="s">
        <v>692</v>
      </c>
      <c r="C299" s="54">
        <v>20</v>
      </c>
      <c r="D299" s="212" t="s">
        <v>691</v>
      </c>
      <c r="E299"/>
      <c r="G299" s="57" t="s">
        <v>660</v>
      </c>
      <c r="H299" s="54">
        <v>23</v>
      </c>
    </row>
    <row r="300" spans="1:8" ht="16.5" x14ac:dyDescent="0.2">
      <c r="A300" s="42">
        <v>131</v>
      </c>
      <c r="B300" s="41" t="s">
        <v>693</v>
      </c>
      <c r="C300" s="54">
        <v>55</v>
      </c>
      <c r="D300" s="212"/>
      <c r="E300"/>
      <c r="G300" s="57" t="s">
        <v>503</v>
      </c>
      <c r="H300" s="54">
        <v>44</v>
      </c>
    </row>
    <row r="301" spans="1:8" ht="16.5" x14ac:dyDescent="0.2">
      <c r="A301" s="42">
        <v>131</v>
      </c>
      <c r="B301" s="41" t="s">
        <v>694</v>
      </c>
      <c r="C301" s="54">
        <v>33</v>
      </c>
      <c r="D301" s="212"/>
      <c r="E301"/>
      <c r="G301" s="57" t="s">
        <v>708</v>
      </c>
      <c r="H301" s="54">
        <v>176</v>
      </c>
    </row>
    <row r="302" spans="1:8" ht="16.5" x14ac:dyDescent="0.2">
      <c r="A302" s="42">
        <v>131</v>
      </c>
      <c r="B302" s="41" t="s">
        <v>695</v>
      </c>
      <c r="C302" s="54">
        <v>41</v>
      </c>
      <c r="D302" s="212"/>
      <c r="E302"/>
      <c r="G302" s="57" t="s">
        <v>709</v>
      </c>
      <c r="H302" s="54">
        <v>122</v>
      </c>
    </row>
    <row r="303" spans="1:8" ht="16.5" x14ac:dyDescent="0.2">
      <c r="A303" s="42">
        <v>131</v>
      </c>
      <c r="B303" s="41" t="s">
        <v>696</v>
      </c>
      <c r="C303" s="54">
        <v>53</v>
      </c>
      <c r="D303" s="212"/>
      <c r="E303"/>
      <c r="G303" s="57" t="s">
        <v>676</v>
      </c>
      <c r="H303" s="54">
        <v>30</v>
      </c>
    </row>
    <row r="304" spans="1:8" ht="16.5" x14ac:dyDescent="0.2">
      <c r="A304" s="42">
        <v>131</v>
      </c>
      <c r="B304" s="41" t="s">
        <v>697</v>
      </c>
      <c r="C304" s="54">
        <v>53</v>
      </c>
      <c r="D304" s="212"/>
      <c r="E304"/>
      <c r="G304" s="57" t="s">
        <v>446</v>
      </c>
      <c r="H304" s="54">
        <v>160</v>
      </c>
    </row>
    <row r="305" spans="1:8" ht="16.5" x14ac:dyDescent="0.2">
      <c r="A305" s="42">
        <v>131</v>
      </c>
      <c r="B305" s="41" t="s">
        <v>698</v>
      </c>
      <c r="C305" s="54">
        <v>137</v>
      </c>
      <c r="D305" s="212"/>
      <c r="E305"/>
      <c r="G305" s="57" t="s">
        <v>467</v>
      </c>
      <c r="H305" s="54">
        <v>48</v>
      </c>
    </row>
    <row r="306" spans="1:8" ht="16.5" x14ac:dyDescent="0.2">
      <c r="A306" s="42">
        <v>131</v>
      </c>
      <c r="B306" s="41" t="s">
        <v>699</v>
      </c>
      <c r="C306" s="54">
        <v>67</v>
      </c>
      <c r="D306" s="212"/>
      <c r="E306"/>
      <c r="G306" s="57" t="s">
        <v>960</v>
      </c>
      <c r="H306" s="54">
        <v>77</v>
      </c>
    </row>
    <row r="307" spans="1:8" ht="16.5" x14ac:dyDescent="0.2">
      <c r="A307" s="42">
        <v>131</v>
      </c>
      <c r="B307" s="41" t="s">
        <v>700</v>
      </c>
      <c r="C307" s="54">
        <v>36</v>
      </c>
      <c r="D307" s="212"/>
      <c r="E307"/>
      <c r="G307" s="57" t="s">
        <v>722</v>
      </c>
      <c r="H307" s="54">
        <v>1297</v>
      </c>
    </row>
    <row r="308" spans="1:8" ht="16.5" x14ac:dyDescent="0.2">
      <c r="A308" s="42">
        <v>131</v>
      </c>
      <c r="B308" s="41" t="s">
        <v>701</v>
      </c>
      <c r="C308" s="54">
        <v>69</v>
      </c>
      <c r="D308" s="212"/>
      <c r="E308"/>
      <c r="G308" s="57" t="s">
        <v>729</v>
      </c>
      <c r="H308" s="54">
        <v>150</v>
      </c>
    </row>
    <row r="309" spans="1:8" ht="16.5" x14ac:dyDescent="0.2">
      <c r="A309" s="42">
        <v>131</v>
      </c>
      <c r="B309" s="41" t="s">
        <v>702</v>
      </c>
      <c r="C309" s="54">
        <v>127</v>
      </c>
      <c r="D309" s="212"/>
      <c r="E309"/>
      <c r="G309" s="57" t="s">
        <v>258</v>
      </c>
      <c r="H309" s="54">
        <v>34</v>
      </c>
    </row>
    <row r="310" spans="1:8" ht="16.5" x14ac:dyDescent="0.2">
      <c r="A310" s="42">
        <v>131</v>
      </c>
      <c r="B310" s="41" t="s">
        <v>703</v>
      </c>
      <c r="C310" s="54">
        <v>53</v>
      </c>
      <c r="D310" s="212"/>
      <c r="E310"/>
      <c r="G310" s="57" t="s">
        <v>732</v>
      </c>
      <c r="H310" s="54">
        <v>2087</v>
      </c>
    </row>
    <row r="311" spans="1:8" ht="16.5" x14ac:dyDescent="0.2">
      <c r="A311" s="42">
        <v>131</v>
      </c>
      <c r="B311" s="41" t="s">
        <v>704</v>
      </c>
      <c r="C311" s="54">
        <v>40</v>
      </c>
      <c r="D311" s="212"/>
      <c r="E311"/>
      <c r="G311" s="57" t="s">
        <v>986</v>
      </c>
      <c r="H311" s="54">
        <v>94</v>
      </c>
    </row>
    <row r="312" spans="1:8" ht="16.5" x14ac:dyDescent="0.2">
      <c r="A312" s="42">
        <v>131</v>
      </c>
      <c r="B312" s="41" t="s">
        <v>423</v>
      </c>
      <c r="C312" s="54">
        <v>546</v>
      </c>
      <c r="D312" s="212"/>
      <c r="E312"/>
      <c r="G312" s="57" t="s">
        <v>910</v>
      </c>
      <c r="H312" s="54">
        <v>121</v>
      </c>
    </row>
    <row r="313" spans="1:8" ht="16.5" x14ac:dyDescent="0.2">
      <c r="A313" s="42">
        <v>132</v>
      </c>
      <c r="B313" s="41" t="s">
        <v>706</v>
      </c>
      <c r="C313" s="54">
        <v>36</v>
      </c>
      <c r="D313" s="212" t="s">
        <v>705</v>
      </c>
      <c r="E313"/>
      <c r="G313" s="57" t="s">
        <v>733</v>
      </c>
      <c r="H313" s="54">
        <v>100</v>
      </c>
    </row>
    <row r="314" spans="1:8" ht="16.5" x14ac:dyDescent="0.2">
      <c r="A314" s="42">
        <v>132</v>
      </c>
      <c r="B314" s="41" t="s">
        <v>423</v>
      </c>
      <c r="C314" s="54">
        <v>123</v>
      </c>
      <c r="D314" s="212"/>
      <c r="E314"/>
      <c r="G314" s="57" t="s">
        <v>601</v>
      </c>
      <c r="H314" s="54">
        <v>159</v>
      </c>
    </row>
    <row r="315" spans="1:8" ht="16.5" x14ac:dyDescent="0.2">
      <c r="A315" s="42">
        <v>133</v>
      </c>
      <c r="B315" s="41" t="s">
        <v>707</v>
      </c>
      <c r="C315" s="54">
        <v>38</v>
      </c>
      <c r="G315" s="57" t="s">
        <v>543</v>
      </c>
      <c r="H315" s="54">
        <v>60</v>
      </c>
    </row>
    <row r="316" spans="1:8" ht="16.5" x14ac:dyDescent="0.2">
      <c r="A316" s="42">
        <v>134</v>
      </c>
      <c r="B316" s="41" t="s">
        <v>708</v>
      </c>
      <c r="C316" s="54">
        <v>176</v>
      </c>
      <c r="G316" s="57" t="s">
        <v>713</v>
      </c>
      <c r="H316" s="54">
        <v>28</v>
      </c>
    </row>
    <row r="317" spans="1:8" ht="16.5" x14ac:dyDescent="0.2">
      <c r="A317" s="42">
        <v>135</v>
      </c>
      <c r="B317" s="41" t="s">
        <v>709</v>
      </c>
      <c r="C317" s="54">
        <v>122</v>
      </c>
      <c r="G317" s="57" t="s">
        <v>413</v>
      </c>
      <c r="H317" s="54">
        <v>151</v>
      </c>
    </row>
    <row r="318" spans="1:8" ht="16.5" x14ac:dyDescent="0.2">
      <c r="A318" s="42">
        <v>136</v>
      </c>
      <c r="B318" s="41" t="s">
        <v>711</v>
      </c>
      <c r="C318" s="54">
        <v>33</v>
      </c>
      <c r="D318" s="212" t="s">
        <v>710</v>
      </c>
      <c r="E318"/>
      <c r="G318" s="57" t="s">
        <v>699</v>
      </c>
      <c r="H318" s="54">
        <v>67</v>
      </c>
    </row>
    <row r="319" spans="1:8" ht="16.5" x14ac:dyDescent="0.2">
      <c r="A319" s="42">
        <v>136</v>
      </c>
      <c r="B319" s="41" t="s">
        <v>712</v>
      </c>
      <c r="C319" s="54">
        <v>25</v>
      </c>
      <c r="D319" s="212"/>
      <c r="E319"/>
      <c r="G319" s="57" t="s">
        <v>682</v>
      </c>
      <c r="H319" s="54">
        <v>87</v>
      </c>
    </row>
    <row r="320" spans="1:8" ht="16.5" x14ac:dyDescent="0.2">
      <c r="A320" s="42">
        <v>136</v>
      </c>
      <c r="B320" s="41" t="s">
        <v>713</v>
      </c>
      <c r="C320" s="54">
        <v>28</v>
      </c>
      <c r="D320" s="212"/>
      <c r="E320"/>
      <c r="G320" s="57" t="s">
        <v>682</v>
      </c>
      <c r="H320" s="54">
        <v>16</v>
      </c>
    </row>
    <row r="321" spans="1:8" ht="16.5" x14ac:dyDescent="0.2">
      <c r="A321" s="42">
        <v>136</v>
      </c>
      <c r="B321" s="41" t="s">
        <v>714</v>
      </c>
      <c r="C321" s="54">
        <v>44</v>
      </c>
      <c r="D321" s="212"/>
      <c r="E321"/>
      <c r="G321" s="57" t="s">
        <v>750</v>
      </c>
      <c r="H321" s="54">
        <v>182</v>
      </c>
    </row>
    <row r="322" spans="1:8" ht="16.5" x14ac:dyDescent="0.2">
      <c r="A322" s="42">
        <v>136</v>
      </c>
      <c r="B322" s="41" t="s">
        <v>715</v>
      </c>
      <c r="C322" s="54">
        <v>32</v>
      </c>
      <c r="D322" s="212"/>
      <c r="E322"/>
      <c r="G322" s="57" t="s">
        <v>751</v>
      </c>
      <c r="H322" s="54">
        <v>37</v>
      </c>
    </row>
    <row r="323" spans="1:8" ht="16.5" x14ac:dyDescent="0.2">
      <c r="A323" s="42">
        <v>136</v>
      </c>
      <c r="B323" s="41" t="s">
        <v>716</v>
      </c>
      <c r="C323" s="54">
        <v>53</v>
      </c>
      <c r="D323" s="212"/>
      <c r="E323"/>
      <c r="G323" s="57" t="s">
        <v>434</v>
      </c>
      <c r="H323" s="54">
        <v>14</v>
      </c>
    </row>
    <row r="324" spans="1:8" ht="16.5" x14ac:dyDescent="0.2">
      <c r="A324" s="42">
        <v>136</v>
      </c>
      <c r="B324" s="41" t="s">
        <v>717</v>
      </c>
      <c r="C324" s="54">
        <v>110</v>
      </c>
      <c r="D324" s="212"/>
      <c r="E324"/>
      <c r="G324" s="57" t="s">
        <v>752</v>
      </c>
      <c r="H324" s="54">
        <v>135</v>
      </c>
    </row>
    <row r="325" spans="1:8" ht="16.5" x14ac:dyDescent="0.2">
      <c r="A325" s="42">
        <v>136</v>
      </c>
      <c r="B325" s="41" t="s">
        <v>718</v>
      </c>
      <c r="C325" s="54">
        <v>26</v>
      </c>
      <c r="D325" s="212"/>
      <c r="E325"/>
      <c r="G325" s="57" t="s">
        <v>753</v>
      </c>
      <c r="H325" s="54">
        <v>108</v>
      </c>
    </row>
    <row r="326" spans="1:8" ht="16.5" x14ac:dyDescent="0.2">
      <c r="A326" s="42">
        <v>136</v>
      </c>
      <c r="B326" s="41" t="s">
        <v>719</v>
      </c>
      <c r="C326" s="54">
        <v>25</v>
      </c>
      <c r="D326" s="212"/>
      <c r="E326"/>
      <c r="G326" s="57" t="s">
        <v>512</v>
      </c>
      <c r="H326" s="54">
        <v>275</v>
      </c>
    </row>
    <row r="327" spans="1:8" ht="16.5" x14ac:dyDescent="0.2">
      <c r="A327" s="42">
        <v>136</v>
      </c>
      <c r="B327" s="41" t="s">
        <v>720</v>
      </c>
      <c r="C327" s="54">
        <v>31</v>
      </c>
      <c r="D327" s="212"/>
      <c r="E327"/>
      <c r="G327" s="57" t="s">
        <v>754</v>
      </c>
      <c r="H327" s="54">
        <v>3016</v>
      </c>
    </row>
    <row r="328" spans="1:8" ht="16.5" x14ac:dyDescent="0.2">
      <c r="A328" s="42">
        <v>136</v>
      </c>
      <c r="B328" s="41" t="s">
        <v>423</v>
      </c>
      <c r="C328" s="54">
        <v>157</v>
      </c>
      <c r="D328" s="212"/>
      <c r="E328"/>
      <c r="G328" s="57" t="s">
        <v>993</v>
      </c>
      <c r="H328" s="54">
        <v>1689</v>
      </c>
    </row>
    <row r="329" spans="1:8" ht="16.5" x14ac:dyDescent="0.2">
      <c r="A329" s="42">
        <v>137</v>
      </c>
      <c r="B329" s="41" t="s">
        <v>721</v>
      </c>
      <c r="C329" s="54">
        <v>218</v>
      </c>
      <c r="G329" s="57" t="s">
        <v>756</v>
      </c>
      <c r="H329" s="54">
        <v>22</v>
      </c>
    </row>
    <row r="330" spans="1:8" ht="16.5" x14ac:dyDescent="0.2">
      <c r="A330" s="42">
        <v>138</v>
      </c>
      <c r="B330" s="41" t="s">
        <v>722</v>
      </c>
      <c r="C330" s="54">
        <v>1297</v>
      </c>
      <c r="G330" s="57" t="s">
        <v>661</v>
      </c>
      <c r="H330" s="54">
        <v>25</v>
      </c>
    </row>
    <row r="331" spans="1:8" ht="16.5" x14ac:dyDescent="0.2">
      <c r="A331" s="42">
        <v>139</v>
      </c>
      <c r="B331" s="41" t="s">
        <v>724</v>
      </c>
      <c r="C331" s="54">
        <v>36</v>
      </c>
      <c r="D331" s="212" t="s">
        <v>723</v>
      </c>
      <c r="E331"/>
      <c r="G331" s="57" t="s">
        <v>758</v>
      </c>
      <c r="H331" s="54">
        <v>49</v>
      </c>
    </row>
    <row r="332" spans="1:8" ht="16.5" x14ac:dyDescent="0.2">
      <c r="A332" s="42">
        <v>139</v>
      </c>
      <c r="B332" s="41" t="s">
        <v>725</v>
      </c>
      <c r="C332" s="54">
        <v>51</v>
      </c>
      <c r="D332" s="212"/>
      <c r="E332"/>
      <c r="G332" s="57" t="s">
        <v>759</v>
      </c>
      <c r="H332" s="54">
        <v>1798</v>
      </c>
    </row>
    <row r="333" spans="1:8" ht="16.5" x14ac:dyDescent="0.2">
      <c r="A333" s="42">
        <v>139</v>
      </c>
      <c r="B333" s="41" t="s">
        <v>726</v>
      </c>
      <c r="C333" s="54">
        <v>20</v>
      </c>
      <c r="D333" s="212"/>
      <c r="E333"/>
      <c r="G333" s="57" t="s">
        <v>760</v>
      </c>
      <c r="H333" s="54">
        <v>2731</v>
      </c>
    </row>
    <row r="334" spans="1:8" ht="16.5" x14ac:dyDescent="0.2">
      <c r="A334" s="42">
        <v>139</v>
      </c>
      <c r="B334" s="41" t="s">
        <v>727</v>
      </c>
      <c r="C334" s="54">
        <v>19</v>
      </c>
      <c r="D334" s="212"/>
      <c r="E334"/>
      <c r="G334" s="57" t="s">
        <v>700</v>
      </c>
      <c r="H334" s="54">
        <v>36</v>
      </c>
    </row>
    <row r="335" spans="1:8" ht="16.5" x14ac:dyDescent="0.2">
      <c r="A335" s="42">
        <v>139</v>
      </c>
      <c r="B335" s="41" t="s">
        <v>728</v>
      </c>
      <c r="C335" s="54">
        <v>30</v>
      </c>
      <c r="D335" s="212"/>
      <c r="E335"/>
      <c r="G335" s="57" t="s">
        <v>761</v>
      </c>
      <c r="H335" s="54">
        <v>244</v>
      </c>
    </row>
    <row r="336" spans="1:8" ht="16.5" x14ac:dyDescent="0.2">
      <c r="A336" s="42">
        <v>140</v>
      </c>
      <c r="B336" s="41" t="s">
        <v>729</v>
      </c>
      <c r="C336" s="54">
        <v>150</v>
      </c>
      <c r="G336" s="57" t="s">
        <v>762</v>
      </c>
      <c r="H336" s="54">
        <v>323</v>
      </c>
    </row>
    <row r="337" spans="1:8" ht="16.5" x14ac:dyDescent="0.2">
      <c r="A337" s="42">
        <v>141</v>
      </c>
      <c r="B337" s="41" t="s">
        <v>258</v>
      </c>
      <c r="C337" s="54">
        <v>34</v>
      </c>
      <c r="D337" s="212" t="s">
        <v>730</v>
      </c>
      <c r="E337"/>
      <c r="G337" s="57" t="s">
        <v>587</v>
      </c>
      <c r="H337" s="54">
        <v>78</v>
      </c>
    </row>
    <row r="338" spans="1:8" ht="16.5" x14ac:dyDescent="0.2">
      <c r="A338" s="42">
        <v>141</v>
      </c>
      <c r="B338" s="41" t="s">
        <v>731</v>
      </c>
      <c r="C338" s="54">
        <v>86</v>
      </c>
      <c r="D338" s="212"/>
      <c r="E338"/>
      <c r="G338" s="57" t="s">
        <v>579</v>
      </c>
      <c r="H338" s="54">
        <v>175</v>
      </c>
    </row>
    <row r="339" spans="1:8" ht="16.5" x14ac:dyDescent="0.2">
      <c r="A339" s="42">
        <v>142</v>
      </c>
      <c r="B339" s="41" t="s">
        <v>732</v>
      </c>
      <c r="C339" s="54">
        <v>2087</v>
      </c>
      <c r="G339" s="57" t="s">
        <v>556</v>
      </c>
      <c r="H339" s="54">
        <v>32</v>
      </c>
    </row>
    <row r="340" spans="1:8" ht="16.5" x14ac:dyDescent="0.2">
      <c r="A340" s="42">
        <v>143</v>
      </c>
      <c r="B340" s="41" t="s">
        <v>733</v>
      </c>
      <c r="C340" s="54">
        <v>100</v>
      </c>
      <c r="G340" s="57" t="s">
        <v>911</v>
      </c>
      <c r="H340" s="54">
        <v>145</v>
      </c>
    </row>
    <row r="341" spans="1:8" ht="16.5" x14ac:dyDescent="0.2">
      <c r="A341" s="42">
        <v>144</v>
      </c>
      <c r="B341" s="41" t="s">
        <v>735</v>
      </c>
      <c r="C341" s="54">
        <v>15</v>
      </c>
      <c r="D341" s="212" t="s">
        <v>734</v>
      </c>
      <c r="E341"/>
      <c r="G341" s="57" t="s">
        <v>839</v>
      </c>
      <c r="H341" s="54">
        <v>88</v>
      </c>
    </row>
    <row r="342" spans="1:8" ht="33" x14ac:dyDescent="0.2">
      <c r="A342" s="42">
        <v>144</v>
      </c>
      <c r="B342" s="41" t="s">
        <v>736</v>
      </c>
      <c r="C342" s="54">
        <v>107</v>
      </c>
      <c r="D342" s="212"/>
      <c r="E342"/>
      <c r="G342" s="57" t="s">
        <v>763</v>
      </c>
      <c r="H342" s="54">
        <v>303</v>
      </c>
    </row>
    <row r="343" spans="1:8" ht="16.5" x14ac:dyDescent="0.2">
      <c r="A343" s="42">
        <v>144</v>
      </c>
      <c r="B343" s="41" t="s">
        <v>737</v>
      </c>
      <c r="C343" s="54">
        <v>38</v>
      </c>
      <c r="D343" s="212"/>
      <c r="E343"/>
      <c r="G343" s="57" t="s">
        <v>764</v>
      </c>
      <c r="H343" s="54">
        <v>4894</v>
      </c>
    </row>
    <row r="344" spans="1:8" ht="16.5" x14ac:dyDescent="0.2">
      <c r="A344" s="42">
        <v>144</v>
      </c>
      <c r="B344" s="41" t="s">
        <v>738</v>
      </c>
      <c r="C344" s="54">
        <v>76</v>
      </c>
      <c r="D344" s="212"/>
      <c r="E344"/>
      <c r="G344" s="57" t="s">
        <v>961</v>
      </c>
      <c r="H344" s="54">
        <v>133</v>
      </c>
    </row>
    <row r="345" spans="1:8" ht="16.5" x14ac:dyDescent="0.2">
      <c r="A345" s="42">
        <v>144</v>
      </c>
      <c r="B345" s="41" t="s">
        <v>739</v>
      </c>
      <c r="C345" s="54">
        <v>37</v>
      </c>
      <c r="D345" s="212"/>
      <c r="E345"/>
      <c r="G345" s="57" t="s">
        <v>472</v>
      </c>
      <c r="H345" s="54">
        <v>1151</v>
      </c>
    </row>
    <row r="346" spans="1:8" ht="16.5" x14ac:dyDescent="0.2">
      <c r="A346" s="42">
        <v>144</v>
      </c>
      <c r="B346" s="41" t="s">
        <v>740</v>
      </c>
      <c r="C346" s="54">
        <v>77</v>
      </c>
      <c r="D346" s="212"/>
      <c r="E346"/>
      <c r="G346" s="57" t="s">
        <v>987</v>
      </c>
      <c r="H346" s="54">
        <v>64</v>
      </c>
    </row>
    <row r="347" spans="1:8" ht="16.5" x14ac:dyDescent="0.2">
      <c r="A347" s="42">
        <v>144</v>
      </c>
      <c r="B347" s="41" t="s">
        <v>741</v>
      </c>
      <c r="C347" s="54">
        <v>65</v>
      </c>
      <c r="D347" s="212"/>
      <c r="E347"/>
      <c r="G347" s="57" t="s">
        <v>771</v>
      </c>
      <c r="H347" s="54">
        <v>1326</v>
      </c>
    </row>
    <row r="348" spans="1:8" ht="16.5" x14ac:dyDescent="0.2">
      <c r="A348" s="42">
        <v>144</v>
      </c>
      <c r="B348" s="41" t="s">
        <v>742</v>
      </c>
      <c r="C348" s="54">
        <v>85</v>
      </c>
      <c r="D348" s="212"/>
      <c r="E348"/>
      <c r="G348" s="57" t="s">
        <v>772</v>
      </c>
      <c r="H348" s="54">
        <v>129</v>
      </c>
    </row>
    <row r="349" spans="1:8" ht="16.5" x14ac:dyDescent="0.2">
      <c r="A349" s="42">
        <v>144</v>
      </c>
      <c r="B349" s="41" t="s">
        <v>743</v>
      </c>
      <c r="C349" s="54">
        <v>110</v>
      </c>
      <c r="D349" s="212"/>
      <c r="E349"/>
      <c r="G349" s="57" t="s">
        <v>937</v>
      </c>
      <c r="H349" s="54">
        <v>304</v>
      </c>
    </row>
    <row r="350" spans="1:8" ht="16.5" x14ac:dyDescent="0.2">
      <c r="A350" s="42">
        <v>144</v>
      </c>
      <c r="B350" s="41" t="s">
        <v>744</v>
      </c>
      <c r="C350" s="54">
        <v>29</v>
      </c>
      <c r="D350" s="212"/>
      <c r="E350"/>
      <c r="G350" s="57" t="s">
        <v>745</v>
      </c>
      <c r="H350" s="54">
        <v>16</v>
      </c>
    </row>
    <row r="351" spans="1:8" ht="16.5" x14ac:dyDescent="0.2">
      <c r="A351" s="42">
        <v>144</v>
      </c>
      <c r="B351" s="41" t="s">
        <v>745</v>
      </c>
      <c r="C351" s="54">
        <v>16</v>
      </c>
      <c r="D351" s="212"/>
      <c r="E351"/>
      <c r="G351" s="57" t="s">
        <v>614</v>
      </c>
      <c r="H351" s="54">
        <v>83</v>
      </c>
    </row>
    <row r="352" spans="1:8" ht="16.5" x14ac:dyDescent="0.2">
      <c r="A352" s="42">
        <v>144</v>
      </c>
      <c r="B352" s="41" t="s">
        <v>746</v>
      </c>
      <c r="C352" s="54">
        <v>67</v>
      </c>
      <c r="D352" s="212"/>
      <c r="E352"/>
      <c r="G352" s="57" t="s">
        <v>773</v>
      </c>
      <c r="H352" s="54">
        <v>445</v>
      </c>
    </row>
    <row r="353" spans="1:8" ht="16.5" x14ac:dyDescent="0.2">
      <c r="A353" s="42">
        <v>144</v>
      </c>
      <c r="B353" s="41" t="s">
        <v>747</v>
      </c>
      <c r="C353" s="54">
        <v>66</v>
      </c>
      <c r="D353" s="212"/>
      <c r="E353"/>
      <c r="G353" s="57" t="s">
        <v>774</v>
      </c>
      <c r="H353" s="54">
        <v>52</v>
      </c>
    </row>
    <row r="354" spans="1:8" ht="16.5" x14ac:dyDescent="0.2">
      <c r="A354" s="42">
        <v>144</v>
      </c>
      <c r="B354" s="41" t="s">
        <v>748</v>
      </c>
      <c r="C354" s="54">
        <v>60</v>
      </c>
      <c r="D354" s="212"/>
      <c r="E354"/>
      <c r="G354" s="57" t="s">
        <v>714</v>
      </c>
      <c r="H354" s="54">
        <v>44</v>
      </c>
    </row>
    <row r="355" spans="1:8" ht="16.5" x14ac:dyDescent="0.2">
      <c r="A355" s="42">
        <v>144</v>
      </c>
      <c r="B355" s="41" t="s">
        <v>749</v>
      </c>
      <c r="C355" s="54">
        <v>62</v>
      </c>
      <c r="D355" s="212"/>
      <c r="E355"/>
      <c r="G355" s="57" t="s">
        <v>775</v>
      </c>
      <c r="H355" s="54">
        <v>2875</v>
      </c>
    </row>
    <row r="356" spans="1:8" ht="16.5" x14ac:dyDescent="0.2">
      <c r="A356" s="42">
        <v>145</v>
      </c>
      <c r="B356" s="41" t="s">
        <v>750</v>
      </c>
      <c r="C356" s="54">
        <v>182</v>
      </c>
      <c r="G356" s="57" t="s">
        <v>731</v>
      </c>
      <c r="H356" s="54">
        <v>86</v>
      </c>
    </row>
    <row r="357" spans="1:8" ht="16.5" x14ac:dyDescent="0.2">
      <c r="A357" s="42">
        <v>146</v>
      </c>
      <c r="B357" s="41" t="s">
        <v>751</v>
      </c>
      <c r="C357" s="54">
        <v>37</v>
      </c>
      <c r="G357" s="57" t="s">
        <v>776</v>
      </c>
      <c r="H357" s="54">
        <v>715</v>
      </c>
    </row>
    <row r="358" spans="1:8" ht="16.5" x14ac:dyDescent="0.2">
      <c r="A358" s="42">
        <v>147</v>
      </c>
      <c r="B358" s="41" t="s">
        <v>752</v>
      </c>
      <c r="C358" s="54">
        <v>135</v>
      </c>
      <c r="G358" s="57" t="s">
        <v>777</v>
      </c>
      <c r="H358" s="54">
        <v>3496</v>
      </c>
    </row>
    <row r="359" spans="1:8" ht="16.5" x14ac:dyDescent="0.2">
      <c r="A359" s="42">
        <v>148</v>
      </c>
      <c r="B359" s="41" t="s">
        <v>753</v>
      </c>
      <c r="C359" s="54">
        <v>108</v>
      </c>
      <c r="G359" s="57" t="s">
        <v>283</v>
      </c>
      <c r="H359" s="54">
        <v>83</v>
      </c>
    </row>
    <row r="360" spans="1:8" ht="16.5" x14ac:dyDescent="0.2">
      <c r="A360" s="42">
        <v>149</v>
      </c>
      <c r="B360" s="41" t="s">
        <v>754</v>
      </c>
      <c r="C360" s="54">
        <v>3016</v>
      </c>
      <c r="G360" s="57" t="s">
        <v>782</v>
      </c>
      <c r="H360" s="54">
        <v>1191</v>
      </c>
    </row>
    <row r="361" spans="1:8" ht="16.5" x14ac:dyDescent="0.2">
      <c r="A361" s="42">
        <v>150</v>
      </c>
      <c r="B361" s="41" t="s">
        <v>755</v>
      </c>
      <c r="C361" s="54">
        <v>58</v>
      </c>
      <c r="D361" s="212" t="s">
        <v>999</v>
      </c>
      <c r="E361"/>
      <c r="G361" s="57" t="s">
        <v>426</v>
      </c>
      <c r="H361" s="54">
        <v>16</v>
      </c>
    </row>
    <row r="362" spans="1:8" ht="16.5" x14ac:dyDescent="0.2">
      <c r="A362" s="42">
        <v>150</v>
      </c>
      <c r="B362" s="41" t="s">
        <v>756</v>
      </c>
      <c r="C362" s="54">
        <v>22</v>
      </c>
      <c r="D362" s="212"/>
      <c r="E362"/>
      <c r="G362" s="57" t="s">
        <v>829</v>
      </c>
      <c r="H362" s="54">
        <v>54</v>
      </c>
    </row>
    <row r="363" spans="1:8" ht="16.5" x14ac:dyDescent="0.2">
      <c r="A363" s="42">
        <v>150</v>
      </c>
      <c r="B363" s="41" t="s">
        <v>757</v>
      </c>
      <c r="C363" s="54">
        <v>25</v>
      </c>
      <c r="D363" s="212"/>
      <c r="E363"/>
      <c r="G363" s="57" t="s">
        <v>285</v>
      </c>
      <c r="H363" s="54">
        <v>39</v>
      </c>
    </row>
    <row r="364" spans="1:8" ht="16.5" x14ac:dyDescent="0.2">
      <c r="A364" s="42">
        <v>150</v>
      </c>
      <c r="B364" s="41" t="s">
        <v>423</v>
      </c>
      <c r="C364" s="54">
        <v>106</v>
      </c>
      <c r="D364" s="212"/>
      <c r="E364"/>
      <c r="G364" s="57" t="s">
        <v>588</v>
      </c>
      <c r="H364" s="54">
        <v>77</v>
      </c>
    </row>
    <row r="365" spans="1:8" ht="16.5" x14ac:dyDescent="0.2">
      <c r="A365" s="42">
        <v>151</v>
      </c>
      <c r="B365" s="41" t="s">
        <v>758</v>
      </c>
      <c r="C365" s="54">
        <v>49</v>
      </c>
      <c r="G365" s="57" t="s">
        <v>789</v>
      </c>
      <c r="H365" s="54">
        <v>3549</v>
      </c>
    </row>
    <row r="366" spans="1:8" ht="16.5" x14ac:dyDescent="0.2">
      <c r="A366" s="42">
        <v>152</v>
      </c>
      <c r="B366" s="41" t="s">
        <v>759</v>
      </c>
      <c r="C366" s="54">
        <v>1798</v>
      </c>
      <c r="G366" s="57" t="s">
        <v>790</v>
      </c>
      <c r="H366" s="54">
        <v>58</v>
      </c>
    </row>
    <row r="367" spans="1:8" ht="16.5" x14ac:dyDescent="0.2">
      <c r="A367" s="42">
        <v>153</v>
      </c>
      <c r="B367" s="41" t="s">
        <v>760</v>
      </c>
      <c r="C367" s="54">
        <v>2731</v>
      </c>
      <c r="G367" s="57" t="s">
        <v>791</v>
      </c>
      <c r="H367" s="54">
        <v>917</v>
      </c>
    </row>
    <row r="368" spans="1:8" ht="16.5" x14ac:dyDescent="0.2">
      <c r="A368" s="42">
        <v>154</v>
      </c>
      <c r="B368" s="41" t="s">
        <v>761</v>
      </c>
      <c r="C368" s="54">
        <v>244</v>
      </c>
      <c r="G368" s="57" t="s">
        <v>792</v>
      </c>
      <c r="H368" s="54">
        <v>503</v>
      </c>
    </row>
    <row r="369" spans="1:8" ht="16.5" x14ac:dyDescent="0.2">
      <c r="A369" s="42">
        <v>155</v>
      </c>
      <c r="B369" s="41" t="s">
        <v>762</v>
      </c>
      <c r="C369" s="54">
        <v>323</v>
      </c>
      <c r="G369" s="57" t="s">
        <v>793</v>
      </c>
      <c r="H369" s="54">
        <v>1102</v>
      </c>
    </row>
    <row r="370" spans="1:8" ht="33" x14ac:dyDescent="0.2">
      <c r="A370" s="42">
        <v>156</v>
      </c>
      <c r="B370" s="41" t="s">
        <v>763</v>
      </c>
      <c r="C370" s="54">
        <v>303</v>
      </c>
      <c r="G370" s="57" t="s">
        <v>794</v>
      </c>
      <c r="H370" s="54">
        <v>116</v>
      </c>
    </row>
    <row r="371" spans="1:8" ht="16.5" x14ac:dyDescent="0.2">
      <c r="A371" s="42">
        <v>157</v>
      </c>
      <c r="B371" s="41" t="s">
        <v>764</v>
      </c>
      <c r="C371" s="54">
        <v>4894</v>
      </c>
      <c r="G371" s="57" t="s">
        <v>795</v>
      </c>
      <c r="H371" s="54">
        <v>79</v>
      </c>
    </row>
    <row r="372" spans="1:8" ht="16.5" x14ac:dyDescent="0.2">
      <c r="A372" s="42">
        <v>158</v>
      </c>
      <c r="B372" s="41" t="s">
        <v>766</v>
      </c>
      <c r="C372" s="54">
        <v>54</v>
      </c>
      <c r="D372" s="212" t="s">
        <v>765</v>
      </c>
      <c r="E372"/>
      <c r="G372" s="57" t="s">
        <v>662</v>
      </c>
      <c r="H372" s="54">
        <v>33</v>
      </c>
    </row>
    <row r="373" spans="1:8" ht="16.5" x14ac:dyDescent="0.2">
      <c r="A373" s="42">
        <v>158</v>
      </c>
      <c r="B373" s="41" t="s">
        <v>767</v>
      </c>
      <c r="C373" s="54">
        <v>30</v>
      </c>
      <c r="D373" s="212"/>
      <c r="E373"/>
      <c r="G373" s="57" t="s">
        <v>746</v>
      </c>
      <c r="H373" s="54">
        <v>67</v>
      </c>
    </row>
    <row r="374" spans="1:8" ht="16.5" x14ac:dyDescent="0.2">
      <c r="A374" s="42">
        <v>158</v>
      </c>
      <c r="B374" s="41" t="s">
        <v>768</v>
      </c>
      <c r="C374" s="54">
        <v>92</v>
      </c>
      <c r="D374" s="212"/>
      <c r="E374"/>
      <c r="G374" s="57" t="s">
        <v>648</v>
      </c>
      <c r="H374" s="54">
        <v>66</v>
      </c>
    </row>
    <row r="375" spans="1:8" ht="16.5" x14ac:dyDescent="0.2">
      <c r="A375" s="42">
        <v>158</v>
      </c>
      <c r="B375" s="41" t="s">
        <v>769</v>
      </c>
      <c r="C375" s="54">
        <v>30</v>
      </c>
      <c r="D375" s="212"/>
      <c r="E375"/>
      <c r="G375" s="57" t="s">
        <v>414</v>
      </c>
      <c r="H375" s="54">
        <v>36</v>
      </c>
    </row>
    <row r="376" spans="1:8" ht="16.5" x14ac:dyDescent="0.2">
      <c r="A376" s="42">
        <v>158</v>
      </c>
      <c r="B376" s="41" t="s">
        <v>770</v>
      </c>
      <c r="C376" s="54">
        <v>34</v>
      </c>
      <c r="D376" s="212"/>
      <c r="E376"/>
      <c r="G376" s="57" t="s">
        <v>663</v>
      </c>
      <c r="H376" s="54">
        <v>22</v>
      </c>
    </row>
    <row r="377" spans="1:8" ht="16.5" x14ac:dyDescent="0.2">
      <c r="A377" s="42">
        <v>158</v>
      </c>
      <c r="B377" s="41" t="s">
        <v>423</v>
      </c>
      <c r="C377" s="54">
        <v>69</v>
      </c>
      <c r="D377" s="212"/>
      <c r="E377"/>
      <c r="G377" s="57" t="s">
        <v>796</v>
      </c>
      <c r="H377" s="54">
        <v>4237</v>
      </c>
    </row>
    <row r="378" spans="1:8" ht="16.5" x14ac:dyDescent="0.2">
      <c r="A378" s="42">
        <v>159</v>
      </c>
      <c r="B378" s="41" t="s">
        <v>771</v>
      </c>
      <c r="C378" s="54">
        <v>1326</v>
      </c>
      <c r="G378" s="57" t="s">
        <v>797</v>
      </c>
      <c r="H378" s="54">
        <v>346</v>
      </c>
    </row>
    <row r="379" spans="1:8" ht="33" x14ac:dyDescent="0.2">
      <c r="A379" s="42">
        <v>160</v>
      </c>
      <c r="B379" s="41" t="s">
        <v>772</v>
      </c>
      <c r="C379" s="54">
        <v>129</v>
      </c>
      <c r="G379" s="57" t="s">
        <v>769</v>
      </c>
      <c r="H379" s="54">
        <v>30</v>
      </c>
    </row>
    <row r="380" spans="1:8" ht="33" x14ac:dyDescent="0.2">
      <c r="A380" s="42">
        <v>161</v>
      </c>
      <c r="B380" s="41" t="s">
        <v>773</v>
      </c>
      <c r="C380" s="54">
        <v>445</v>
      </c>
      <c r="G380" s="57" t="s">
        <v>962</v>
      </c>
      <c r="H380" s="54">
        <v>33</v>
      </c>
    </row>
    <row r="381" spans="1:8" ht="16.5" x14ac:dyDescent="0.2">
      <c r="A381" s="42">
        <v>162</v>
      </c>
      <c r="B381" s="41" t="s">
        <v>774</v>
      </c>
      <c r="C381" s="54">
        <v>52</v>
      </c>
      <c r="G381" s="57" t="s">
        <v>295</v>
      </c>
      <c r="H381" s="54">
        <v>40</v>
      </c>
    </row>
    <row r="382" spans="1:8" ht="16.5" x14ac:dyDescent="0.2">
      <c r="A382" s="42">
        <v>163</v>
      </c>
      <c r="B382" s="41" t="s">
        <v>775</v>
      </c>
      <c r="C382" s="54">
        <v>2875</v>
      </c>
      <c r="G382" s="57" t="s">
        <v>801</v>
      </c>
      <c r="H382" s="54">
        <v>674</v>
      </c>
    </row>
    <row r="383" spans="1:8" ht="16.5" x14ac:dyDescent="0.2">
      <c r="A383" s="42">
        <v>164</v>
      </c>
      <c r="B383" s="41" t="s">
        <v>776</v>
      </c>
      <c r="C383" s="54">
        <v>715</v>
      </c>
      <c r="G383" s="57" t="s">
        <v>891</v>
      </c>
      <c r="H383" s="54">
        <v>225</v>
      </c>
    </row>
    <row r="384" spans="1:8" ht="16.5" x14ac:dyDescent="0.2">
      <c r="A384" s="42">
        <v>165</v>
      </c>
      <c r="B384" s="41" t="s">
        <v>777</v>
      </c>
      <c r="C384" s="54">
        <v>3496</v>
      </c>
      <c r="G384" s="57" t="s">
        <v>544</v>
      </c>
      <c r="H384" s="54">
        <v>76</v>
      </c>
    </row>
    <row r="385" spans="1:8" ht="16.5" x14ac:dyDescent="0.2">
      <c r="A385" s="42">
        <v>166</v>
      </c>
      <c r="B385" s="41" t="s">
        <v>779</v>
      </c>
      <c r="C385" s="54">
        <v>130</v>
      </c>
      <c r="D385" s="212" t="s">
        <v>778</v>
      </c>
      <c r="E385"/>
      <c r="G385" s="57" t="s">
        <v>963</v>
      </c>
      <c r="H385" s="54">
        <v>68</v>
      </c>
    </row>
    <row r="386" spans="1:8" ht="16.5" x14ac:dyDescent="0.2">
      <c r="A386" s="42">
        <v>166</v>
      </c>
      <c r="B386" s="41" t="s">
        <v>780</v>
      </c>
      <c r="C386" s="54">
        <v>42</v>
      </c>
      <c r="D386" s="212"/>
      <c r="E386"/>
      <c r="G386" s="57" t="s">
        <v>802</v>
      </c>
      <c r="H386" s="54">
        <v>269</v>
      </c>
    </row>
    <row r="387" spans="1:8" ht="16.5" x14ac:dyDescent="0.2">
      <c r="A387" s="42">
        <v>166</v>
      </c>
      <c r="B387" s="41" t="s">
        <v>283</v>
      </c>
      <c r="C387" s="54">
        <v>83</v>
      </c>
      <c r="D387" s="212"/>
      <c r="E387"/>
      <c r="G387" s="57" t="s">
        <v>683</v>
      </c>
      <c r="H387" s="54">
        <v>41</v>
      </c>
    </row>
    <row r="388" spans="1:8" ht="16.5" x14ac:dyDescent="0.2">
      <c r="A388" s="42">
        <v>166</v>
      </c>
      <c r="B388" s="41" t="s">
        <v>781</v>
      </c>
      <c r="C388" s="54">
        <v>34</v>
      </c>
      <c r="D388" s="212"/>
      <c r="E388"/>
      <c r="G388" s="57" t="s">
        <v>468</v>
      </c>
      <c r="H388" s="54">
        <v>43</v>
      </c>
    </row>
    <row r="389" spans="1:8" ht="16.5" x14ac:dyDescent="0.2">
      <c r="A389" s="42">
        <v>167</v>
      </c>
      <c r="B389" s="41" t="s">
        <v>782</v>
      </c>
      <c r="C389" s="54">
        <v>1191</v>
      </c>
      <c r="G389" s="57" t="s">
        <v>513</v>
      </c>
      <c r="H389" s="54">
        <v>309</v>
      </c>
    </row>
    <row r="390" spans="1:8" ht="16.5" x14ac:dyDescent="0.2">
      <c r="A390" s="42">
        <v>168</v>
      </c>
      <c r="B390" s="41" t="s">
        <v>784</v>
      </c>
      <c r="C390" s="54">
        <v>32</v>
      </c>
      <c r="D390" s="212" t="s">
        <v>783</v>
      </c>
      <c r="E390"/>
      <c r="G390" s="57" t="s">
        <v>726</v>
      </c>
      <c r="H390" s="54">
        <v>20</v>
      </c>
    </row>
    <row r="391" spans="1:8" ht="16.5" x14ac:dyDescent="0.2">
      <c r="A391" s="42">
        <v>168</v>
      </c>
      <c r="B391" s="41" t="s">
        <v>785</v>
      </c>
      <c r="C391" s="54">
        <v>59</v>
      </c>
      <c r="D391" s="212"/>
      <c r="E391"/>
      <c r="G391" s="57" t="s">
        <v>805</v>
      </c>
      <c r="H391" s="54">
        <v>80</v>
      </c>
    </row>
    <row r="392" spans="1:8" ht="16.5" x14ac:dyDescent="0.2">
      <c r="A392" s="42">
        <v>168</v>
      </c>
      <c r="B392" s="41" t="s">
        <v>285</v>
      </c>
      <c r="C392" s="54">
        <v>39</v>
      </c>
      <c r="D392" s="212"/>
      <c r="E392"/>
      <c r="G392" s="57" t="s">
        <v>715</v>
      </c>
      <c r="H392" s="54">
        <v>32</v>
      </c>
    </row>
    <row r="393" spans="1:8" ht="16.5" x14ac:dyDescent="0.2">
      <c r="A393" s="42">
        <v>168</v>
      </c>
      <c r="B393" s="41" t="s">
        <v>786</v>
      </c>
      <c r="C393" s="54">
        <v>50</v>
      </c>
      <c r="D393" s="212"/>
      <c r="E393"/>
      <c r="G393" s="57" t="s">
        <v>807</v>
      </c>
      <c r="H393" s="54">
        <v>46</v>
      </c>
    </row>
    <row r="394" spans="1:8" ht="16.5" x14ac:dyDescent="0.2">
      <c r="A394" s="42">
        <v>168</v>
      </c>
      <c r="B394" s="41" t="s">
        <v>787</v>
      </c>
      <c r="C394" s="54">
        <v>20</v>
      </c>
      <c r="D394" s="212"/>
      <c r="E394"/>
      <c r="G394" s="57" t="s">
        <v>716</v>
      </c>
      <c r="H394" s="54">
        <v>53</v>
      </c>
    </row>
    <row r="395" spans="1:8" ht="16.5" x14ac:dyDescent="0.2">
      <c r="A395" s="42">
        <v>168</v>
      </c>
      <c r="B395" s="41" t="s">
        <v>788</v>
      </c>
      <c r="C395" s="54">
        <v>71</v>
      </c>
      <c r="D395" s="212"/>
      <c r="E395"/>
      <c r="G395" s="57" t="s">
        <v>808</v>
      </c>
      <c r="H395" s="54">
        <v>920</v>
      </c>
    </row>
    <row r="396" spans="1:8" ht="16.5" x14ac:dyDescent="0.2">
      <c r="A396" s="42">
        <v>169</v>
      </c>
      <c r="B396" s="41" t="s">
        <v>789</v>
      </c>
      <c r="C396" s="54">
        <v>3549</v>
      </c>
      <c r="G396" s="57" t="s">
        <v>810</v>
      </c>
      <c r="H396" s="54">
        <v>490</v>
      </c>
    </row>
    <row r="397" spans="1:8" ht="16.5" x14ac:dyDescent="0.2">
      <c r="A397" s="42">
        <v>170</v>
      </c>
      <c r="B397" s="41" t="s">
        <v>790</v>
      </c>
      <c r="C397" s="54">
        <v>58</v>
      </c>
      <c r="G397" s="57" t="s">
        <v>701</v>
      </c>
      <c r="H397" s="54">
        <v>69</v>
      </c>
    </row>
    <row r="398" spans="1:8" ht="16.5" x14ac:dyDescent="0.2">
      <c r="A398" s="42">
        <v>171</v>
      </c>
      <c r="B398" s="41" t="s">
        <v>791</v>
      </c>
      <c r="C398" s="54">
        <v>917</v>
      </c>
      <c r="G398" s="57" t="s">
        <v>809</v>
      </c>
      <c r="H398" s="54">
        <v>68</v>
      </c>
    </row>
    <row r="399" spans="1:8" ht="16.5" x14ac:dyDescent="0.2">
      <c r="A399" s="42">
        <v>172</v>
      </c>
      <c r="B399" s="41" t="s">
        <v>792</v>
      </c>
      <c r="C399" s="54">
        <v>503</v>
      </c>
      <c r="G399" s="57" t="s">
        <v>747</v>
      </c>
      <c r="H399" s="54">
        <v>66</v>
      </c>
    </row>
    <row r="400" spans="1:8" ht="16.5" x14ac:dyDescent="0.2">
      <c r="A400" s="42">
        <v>173</v>
      </c>
      <c r="B400" s="41" t="s">
        <v>793</v>
      </c>
      <c r="C400" s="54">
        <v>1102</v>
      </c>
      <c r="G400" s="57" t="s">
        <v>514</v>
      </c>
      <c r="H400" s="54">
        <v>51</v>
      </c>
    </row>
    <row r="401" spans="1:8" ht="16.5" x14ac:dyDescent="0.2">
      <c r="A401" s="42">
        <v>174</v>
      </c>
      <c r="B401" s="41" t="s">
        <v>794</v>
      </c>
      <c r="C401" s="54">
        <v>116</v>
      </c>
      <c r="G401" s="57" t="s">
        <v>819</v>
      </c>
      <c r="H401" s="54">
        <v>133</v>
      </c>
    </row>
    <row r="402" spans="1:8" ht="16.5" x14ac:dyDescent="0.2">
      <c r="A402" s="42">
        <v>175</v>
      </c>
      <c r="B402" s="41" t="s">
        <v>795</v>
      </c>
      <c r="C402" s="54">
        <v>79</v>
      </c>
      <c r="G402" s="57" t="s">
        <v>435</v>
      </c>
      <c r="H402" s="54">
        <v>231</v>
      </c>
    </row>
    <row r="403" spans="1:8" ht="16.5" x14ac:dyDescent="0.2">
      <c r="A403" s="42">
        <v>176</v>
      </c>
      <c r="B403" s="41" t="s">
        <v>796</v>
      </c>
      <c r="C403" s="54">
        <v>4237</v>
      </c>
      <c r="G403" s="57" t="s">
        <v>822</v>
      </c>
      <c r="H403" s="54">
        <v>37</v>
      </c>
    </row>
    <row r="404" spans="1:8" ht="16.5" x14ac:dyDescent="0.2">
      <c r="A404" s="42">
        <v>177</v>
      </c>
      <c r="B404" s="41" t="s">
        <v>797</v>
      </c>
      <c r="C404" s="54">
        <v>346</v>
      </c>
      <c r="G404" s="57" t="s">
        <v>823</v>
      </c>
      <c r="H404" s="54">
        <v>133</v>
      </c>
    </row>
    <row r="405" spans="1:8" ht="16.5" x14ac:dyDescent="0.2">
      <c r="A405" s="42">
        <v>178</v>
      </c>
      <c r="B405" s="41" t="s">
        <v>295</v>
      </c>
      <c r="C405" s="54">
        <v>40</v>
      </c>
      <c r="D405" s="212" t="s">
        <v>798</v>
      </c>
      <c r="E405"/>
      <c r="G405" s="57" t="s">
        <v>567</v>
      </c>
      <c r="H405" s="54">
        <v>697</v>
      </c>
    </row>
    <row r="406" spans="1:8" ht="16.5" x14ac:dyDescent="0.2">
      <c r="A406" s="42">
        <v>178</v>
      </c>
      <c r="B406" s="41" t="s">
        <v>799</v>
      </c>
      <c r="C406" s="54">
        <v>617</v>
      </c>
      <c r="D406" s="212"/>
      <c r="E406"/>
      <c r="G406" s="57" t="s">
        <v>631</v>
      </c>
      <c r="H406" s="54">
        <v>33</v>
      </c>
    </row>
    <row r="407" spans="1:8" ht="16.5" x14ac:dyDescent="0.2">
      <c r="A407" s="42">
        <v>178</v>
      </c>
      <c r="B407" s="41" t="s">
        <v>800</v>
      </c>
      <c r="C407" s="54">
        <v>28</v>
      </c>
      <c r="D407" s="212"/>
      <c r="E407"/>
      <c r="G407" s="57" t="s">
        <v>825</v>
      </c>
      <c r="H407" s="54">
        <v>1483</v>
      </c>
    </row>
    <row r="408" spans="1:8" ht="16.5" x14ac:dyDescent="0.2">
      <c r="A408" s="42">
        <v>179</v>
      </c>
      <c r="B408" s="41" t="s">
        <v>801</v>
      </c>
      <c r="C408" s="54">
        <v>674</v>
      </c>
      <c r="G408" s="57" t="s">
        <v>517</v>
      </c>
      <c r="H408" s="54">
        <v>49</v>
      </c>
    </row>
    <row r="409" spans="1:8" ht="16.5" x14ac:dyDescent="0.2">
      <c r="A409" s="42">
        <v>180</v>
      </c>
      <c r="B409" s="41" t="s">
        <v>802</v>
      </c>
      <c r="C409" s="54">
        <v>269</v>
      </c>
      <c r="G409" s="57" t="s">
        <v>826</v>
      </c>
      <c r="H409" s="54">
        <v>49</v>
      </c>
    </row>
    <row r="410" spans="1:8" ht="16.5" x14ac:dyDescent="0.2">
      <c r="A410" s="42">
        <v>181</v>
      </c>
      <c r="B410" s="41" t="s">
        <v>804</v>
      </c>
      <c r="C410" s="54">
        <v>22</v>
      </c>
      <c r="D410" s="212" t="s">
        <v>803</v>
      </c>
      <c r="E410"/>
      <c r="G410" s="57" t="s">
        <v>827</v>
      </c>
      <c r="H410" s="54">
        <v>4019</v>
      </c>
    </row>
    <row r="411" spans="1:8" ht="16.5" x14ac:dyDescent="0.2">
      <c r="A411" s="42">
        <v>181</v>
      </c>
      <c r="B411" s="41" t="s">
        <v>805</v>
      </c>
      <c r="C411" s="54">
        <v>80</v>
      </c>
      <c r="D411" s="212"/>
      <c r="E411"/>
      <c r="G411" s="57" t="s">
        <v>717</v>
      </c>
      <c r="H411" s="54">
        <v>110</v>
      </c>
    </row>
    <row r="412" spans="1:8" ht="16.5" x14ac:dyDescent="0.2">
      <c r="A412" s="42">
        <v>181</v>
      </c>
      <c r="B412" s="41" t="s">
        <v>806</v>
      </c>
      <c r="C412" s="54">
        <v>19</v>
      </c>
      <c r="D412" s="212"/>
      <c r="E412"/>
      <c r="G412" s="57" t="s">
        <v>757</v>
      </c>
      <c r="H412" s="54">
        <v>25</v>
      </c>
    </row>
    <row r="413" spans="1:8" ht="16.5" x14ac:dyDescent="0.2">
      <c r="A413" s="42">
        <v>182</v>
      </c>
      <c r="B413" s="41" t="s">
        <v>807</v>
      </c>
      <c r="C413" s="54">
        <v>46</v>
      </c>
      <c r="G413" s="57" t="s">
        <v>846</v>
      </c>
      <c r="H413" s="54">
        <v>58</v>
      </c>
    </row>
    <row r="414" spans="1:8" ht="16.5" x14ac:dyDescent="0.2">
      <c r="A414" s="42">
        <v>183</v>
      </c>
      <c r="B414" s="41" t="s">
        <v>808</v>
      </c>
      <c r="C414" s="54">
        <v>920</v>
      </c>
      <c r="G414" s="57" t="s">
        <v>786</v>
      </c>
      <c r="H414" s="54">
        <v>50</v>
      </c>
    </row>
    <row r="415" spans="1:8" ht="16.5" x14ac:dyDescent="0.2">
      <c r="A415" s="42">
        <v>184</v>
      </c>
      <c r="B415" s="41" t="s">
        <v>809</v>
      </c>
      <c r="C415" s="54">
        <v>68</v>
      </c>
      <c r="G415" s="57" t="s">
        <v>787</v>
      </c>
      <c r="H415" s="54">
        <v>20</v>
      </c>
    </row>
    <row r="416" spans="1:8" ht="16.5" x14ac:dyDescent="0.2">
      <c r="A416" s="42">
        <v>185</v>
      </c>
      <c r="B416" s="41" t="s">
        <v>810</v>
      </c>
      <c r="C416" s="54">
        <v>490</v>
      </c>
      <c r="G416" s="57" t="s">
        <v>830</v>
      </c>
      <c r="H416" s="54">
        <v>78</v>
      </c>
    </row>
    <row r="417" spans="1:8" ht="16.5" x14ac:dyDescent="0.2">
      <c r="A417" s="42">
        <v>186</v>
      </c>
      <c r="B417" s="41" t="s">
        <v>812</v>
      </c>
      <c r="C417" s="54">
        <v>39</v>
      </c>
      <c r="D417" s="212" t="s">
        <v>811</v>
      </c>
      <c r="E417"/>
      <c r="G417" s="57" t="s">
        <v>840</v>
      </c>
      <c r="H417" s="54">
        <v>54</v>
      </c>
    </row>
    <row r="418" spans="1:8" ht="16.5" x14ac:dyDescent="0.2">
      <c r="A418" s="42">
        <v>186</v>
      </c>
      <c r="B418" s="41" t="s">
        <v>813</v>
      </c>
      <c r="C418" s="54">
        <v>82</v>
      </c>
      <c r="D418" s="212"/>
      <c r="E418"/>
      <c r="G418" s="57" t="s">
        <v>926</v>
      </c>
      <c r="H418" s="54">
        <v>18</v>
      </c>
    </row>
    <row r="419" spans="1:8" ht="16.5" x14ac:dyDescent="0.2">
      <c r="A419" s="42">
        <v>186</v>
      </c>
      <c r="B419" s="41" t="s">
        <v>814</v>
      </c>
      <c r="C419" s="54">
        <v>54</v>
      </c>
      <c r="D419" s="212"/>
      <c r="E419"/>
      <c r="G419" s="57" t="s">
        <v>850</v>
      </c>
      <c r="H419" s="54">
        <v>191</v>
      </c>
    </row>
    <row r="420" spans="1:8" ht="16.5" x14ac:dyDescent="0.2">
      <c r="A420" s="42">
        <v>186</v>
      </c>
      <c r="B420" s="41" t="s">
        <v>815</v>
      </c>
      <c r="C420" s="54">
        <v>39</v>
      </c>
      <c r="D420" s="212"/>
      <c r="E420"/>
      <c r="G420" s="57" t="s">
        <v>851</v>
      </c>
      <c r="H420" s="54">
        <v>29</v>
      </c>
    </row>
    <row r="421" spans="1:8" ht="16.5" x14ac:dyDescent="0.2">
      <c r="A421" s="42">
        <v>186</v>
      </c>
      <c r="B421" s="41" t="s">
        <v>816</v>
      </c>
      <c r="C421" s="54">
        <v>14</v>
      </c>
      <c r="D421" s="212"/>
      <c r="E421"/>
      <c r="G421" s="57" t="s">
        <v>615</v>
      </c>
      <c r="H421" s="54">
        <v>119</v>
      </c>
    </row>
    <row r="422" spans="1:8" ht="16.5" x14ac:dyDescent="0.2">
      <c r="A422" s="42">
        <v>186</v>
      </c>
      <c r="B422" s="41" t="s">
        <v>682</v>
      </c>
      <c r="C422" s="54">
        <v>16</v>
      </c>
      <c r="D422" s="212"/>
      <c r="E422"/>
      <c r="G422" s="57" t="s">
        <v>852</v>
      </c>
      <c r="H422" s="54">
        <v>74</v>
      </c>
    </row>
    <row r="423" spans="1:8" ht="16.5" x14ac:dyDescent="0.2">
      <c r="A423" s="42">
        <v>186</v>
      </c>
      <c r="B423" s="41" t="s">
        <v>817</v>
      </c>
      <c r="C423" s="54">
        <v>86</v>
      </c>
      <c r="D423" s="212"/>
      <c r="E423"/>
      <c r="G423" s="57" t="s">
        <v>991</v>
      </c>
      <c r="H423" s="54">
        <v>4051</v>
      </c>
    </row>
    <row r="424" spans="1:8" ht="16.5" x14ac:dyDescent="0.2">
      <c r="A424" s="42">
        <v>186</v>
      </c>
      <c r="B424" s="41" t="s">
        <v>818</v>
      </c>
      <c r="C424" s="54">
        <v>43</v>
      </c>
      <c r="D424" s="212"/>
      <c r="E424"/>
      <c r="G424" s="57" t="s">
        <v>505</v>
      </c>
      <c r="H424" s="54">
        <v>88</v>
      </c>
    </row>
    <row r="425" spans="1:8" ht="16.5" x14ac:dyDescent="0.2">
      <c r="A425" s="42">
        <v>187</v>
      </c>
      <c r="B425" s="41" t="s">
        <v>819</v>
      </c>
      <c r="C425" s="54">
        <v>133</v>
      </c>
      <c r="G425" s="57" t="s">
        <v>589</v>
      </c>
      <c r="H425" s="54">
        <v>46</v>
      </c>
    </row>
    <row r="426" spans="1:8" ht="16.5" x14ac:dyDescent="0.2">
      <c r="A426" s="42">
        <v>188</v>
      </c>
      <c r="B426" s="41" t="s">
        <v>821</v>
      </c>
      <c r="C426" s="54">
        <v>138</v>
      </c>
      <c r="D426" s="212" t="s">
        <v>820</v>
      </c>
      <c r="E426"/>
      <c r="G426" s="57" t="s">
        <v>853</v>
      </c>
      <c r="H426" s="54">
        <v>47</v>
      </c>
    </row>
    <row r="427" spans="1:8" ht="16.5" x14ac:dyDescent="0.2">
      <c r="A427" s="42">
        <v>188</v>
      </c>
      <c r="B427" s="41" t="s">
        <v>822</v>
      </c>
      <c r="C427" s="54">
        <v>37</v>
      </c>
      <c r="D427" s="212"/>
      <c r="E427"/>
      <c r="G427" s="57" t="s">
        <v>841</v>
      </c>
      <c r="H427" s="54">
        <v>758</v>
      </c>
    </row>
    <row r="428" spans="1:8" ht="33" x14ac:dyDescent="0.2">
      <c r="A428" s="42">
        <v>188</v>
      </c>
      <c r="B428" s="41" t="s">
        <v>823</v>
      </c>
      <c r="C428" s="54">
        <v>133</v>
      </c>
      <c r="D428" s="212"/>
      <c r="E428"/>
      <c r="G428" s="57" t="s">
        <v>854</v>
      </c>
      <c r="H428" s="54">
        <v>145</v>
      </c>
    </row>
    <row r="429" spans="1:8" ht="16.5" x14ac:dyDescent="0.2">
      <c r="A429" s="42">
        <v>188</v>
      </c>
      <c r="B429" s="41" t="s">
        <v>824</v>
      </c>
      <c r="C429" s="54">
        <v>63</v>
      </c>
      <c r="D429" s="212"/>
      <c r="E429"/>
      <c r="G429" s="57" t="s">
        <v>869</v>
      </c>
      <c r="H429" s="54">
        <v>19</v>
      </c>
    </row>
    <row r="430" spans="1:8" ht="16.5" x14ac:dyDescent="0.2">
      <c r="A430" s="42">
        <v>188</v>
      </c>
      <c r="B430" s="41" t="s">
        <v>423</v>
      </c>
      <c r="C430" s="54">
        <v>38</v>
      </c>
      <c r="D430" s="212"/>
      <c r="E430"/>
      <c r="G430" s="57" t="s">
        <v>616</v>
      </c>
      <c r="H430" s="54">
        <v>55</v>
      </c>
    </row>
    <row r="431" spans="1:8" ht="16.5" x14ac:dyDescent="0.2">
      <c r="A431" s="42">
        <v>189</v>
      </c>
      <c r="B431" s="41" t="s">
        <v>825</v>
      </c>
      <c r="C431" s="54">
        <v>1483</v>
      </c>
      <c r="G431" s="57" t="s">
        <v>824</v>
      </c>
      <c r="H431" s="54">
        <v>63</v>
      </c>
    </row>
    <row r="432" spans="1:8" ht="16.5" x14ac:dyDescent="0.2">
      <c r="A432" s="42">
        <v>190</v>
      </c>
      <c r="B432" s="41" t="s">
        <v>826</v>
      </c>
      <c r="C432" s="54">
        <v>49</v>
      </c>
      <c r="G432" s="57" t="s">
        <v>718</v>
      </c>
      <c r="H432" s="54">
        <v>26</v>
      </c>
    </row>
    <row r="433" spans="1:8" ht="16.5" x14ac:dyDescent="0.2">
      <c r="A433" s="42">
        <v>191</v>
      </c>
      <c r="B433" s="41" t="s">
        <v>827</v>
      </c>
      <c r="C433" s="54">
        <v>4019</v>
      </c>
      <c r="G433" s="57" t="s">
        <v>719</v>
      </c>
      <c r="H433" s="54">
        <v>25</v>
      </c>
    </row>
    <row r="434" spans="1:8" ht="16.5" x14ac:dyDescent="0.2">
      <c r="A434" s="42">
        <v>192</v>
      </c>
      <c r="B434" s="41" t="s">
        <v>828</v>
      </c>
      <c r="C434" s="54">
        <v>15</v>
      </c>
      <c r="D434" s="212" t="s">
        <v>998</v>
      </c>
      <c r="E434"/>
      <c r="G434" s="57" t="s">
        <v>684</v>
      </c>
      <c r="H434" s="54">
        <v>63</v>
      </c>
    </row>
    <row r="435" spans="1:8" ht="16.5" x14ac:dyDescent="0.2">
      <c r="A435" s="42">
        <v>192</v>
      </c>
      <c r="B435" s="41" t="s">
        <v>829</v>
      </c>
      <c r="C435" s="54">
        <v>54</v>
      </c>
      <c r="D435" s="212"/>
      <c r="E435"/>
      <c r="G435" s="57" t="s">
        <v>817</v>
      </c>
      <c r="H435" s="54">
        <v>86</v>
      </c>
    </row>
    <row r="436" spans="1:8" ht="16.5" x14ac:dyDescent="0.2">
      <c r="A436" s="42">
        <v>192</v>
      </c>
      <c r="B436" s="41" t="s">
        <v>830</v>
      </c>
      <c r="C436" s="54">
        <v>78</v>
      </c>
      <c r="D436" s="212"/>
      <c r="E436"/>
      <c r="G436" s="57" t="s">
        <v>855</v>
      </c>
      <c r="H436" s="54">
        <v>923</v>
      </c>
    </row>
    <row r="437" spans="1:8" ht="16.5" x14ac:dyDescent="0.2">
      <c r="A437" s="42">
        <v>192</v>
      </c>
      <c r="B437" s="41" t="s">
        <v>831</v>
      </c>
      <c r="C437" s="54">
        <v>52</v>
      </c>
      <c r="D437" s="212"/>
      <c r="E437"/>
      <c r="G437" s="57" t="s">
        <v>317</v>
      </c>
      <c r="H437" s="54">
        <v>55</v>
      </c>
    </row>
    <row r="438" spans="1:8" ht="16.5" x14ac:dyDescent="0.2">
      <c r="A438" s="42">
        <v>192</v>
      </c>
      <c r="B438" s="41" t="s">
        <v>423</v>
      </c>
      <c r="C438" s="54">
        <v>22</v>
      </c>
      <c r="D438" s="212"/>
      <c r="E438"/>
      <c r="G438" s="57" t="s">
        <v>894</v>
      </c>
      <c r="H438" s="54">
        <v>15</v>
      </c>
    </row>
    <row r="439" spans="1:8" ht="16.5" x14ac:dyDescent="0.2">
      <c r="A439" s="42">
        <v>193</v>
      </c>
      <c r="B439" s="41" t="s">
        <v>833</v>
      </c>
      <c r="C439" s="54">
        <v>400</v>
      </c>
      <c r="D439" s="209" t="s">
        <v>832</v>
      </c>
      <c r="E439"/>
      <c r="G439" s="57" t="s">
        <v>423</v>
      </c>
      <c r="H439" s="54">
        <v>31</v>
      </c>
    </row>
    <row r="440" spans="1:8" ht="16.5" x14ac:dyDescent="0.2">
      <c r="A440" s="42">
        <v>193</v>
      </c>
      <c r="B440" s="41" t="s">
        <v>834</v>
      </c>
      <c r="C440" s="54">
        <v>28</v>
      </c>
      <c r="D440" s="210"/>
      <c r="E440"/>
      <c r="G440" s="57" t="s">
        <v>423</v>
      </c>
      <c r="H440" s="54">
        <v>2</v>
      </c>
    </row>
    <row r="441" spans="1:8" ht="16.5" x14ac:dyDescent="0.2">
      <c r="A441" s="42">
        <v>193</v>
      </c>
      <c r="B441" s="41" t="s">
        <v>835</v>
      </c>
      <c r="C441" s="54">
        <v>151</v>
      </c>
      <c r="D441" s="210"/>
      <c r="E441"/>
      <c r="G441" s="57" t="s">
        <v>423</v>
      </c>
      <c r="H441" s="54">
        <v>11845</v>
      </c>
    </row>
    <row r="442" spans="1:8" ht="16.5" x14ac:dyDescent="0.2">
      <c r="A442" s="42">
        <v>193</v>
      </c>
      <c r="B442" s="41" t="s">
        <v>836</v>
      </c>
      <c r="C442" s="54">
        <v>224</v>
      </c>
      <c r="D442" s="210"/>
      <c r="E442"/>
      <c r="G442" s="57" t="s">
        <v>423</v>
      </c>
      <c r="H442" s="54">
        <v>27</v>
      </c>
    </row>
    <row r="443" spans="1:8" ht="16.5" x14ac:dyDescent="0.2">
      <c r="A443" s="42">
        <v>193</v>
      </c>
      <c r="B443" s="41" t="s">
        <v>837</v>
      </c>
      <c r="C443" s="54">
        <v>74</v>
      </c>
      <c r="D443" s="210"/>
      <c r="E443"/>
      <c r="G443" s="57" t="s">
        <v>423</v>
      </c>
      <c r="H443" s="54">
        <v>68</v>
      </c>
    </row>
    <row r="444" spans="1:8" ht="16.5" x14ac:dyDescent="0.2">
      <c r="A444" s="42">
        <v>193</v>
      </c>
      <c r="B444" s="41" t="s">
        <v>838</v>
      </c>
      <c r="C444" s="54">
        <v>59</v>
      </c>
      <c r="D444" s="210"/>
      <c r="E444"/>
      <c r="G444" s="57" t="s">
        <v>423</v>
      </c>
      <c r="H444" s="54">
        <v>32</v>
      </c>
    </row>
    <row r="445" spans="1:8" ht="16.5" x14ac:dyDescent="0.2">
      <c r="A445" s="42">
        <v>193</v>
      </c>
      <c r="B445" s="41" t="s">
        <v>839</v>
      </c>
      <c r="C445" s="54">
        <v>88</v>
      </c>
      <c r="D445" s="210"/>
      <c r="E445"/>
      <c r="G445" s="57" t="s">
        <v>423</v>
      </c>
      <c r="H445" s="54">
        <v>183</v>
      </c>
    </row>
    <row r="446" spans="1:8" ht="16.5" x14ac:dyDescent="0.2">
      <c r="A446" s="42">
        <v>193</v>
      </c>
      <c r="B446" s="41" t="s">
        <v>840</v>
      </c>
      <c r="C446" s="54">
        <v>54</v>
      </c>
      <c r="D446" s="210"/>
      <c r="E446"/>
      <c r="G446" s="57" t="s">
        <v>423</v>
      </c>
      <c r="H446" s="54">
        <v>2178</v>
      </c>
    </row>
    <row r="447" spans="1:8" ht="16.5" x14ac:dyDescent="0.2">
      <c r="A447" s="42">
        <v>193</v>
      </c>
      <c r="B447" s="41" t="s">
        <v>841</v>
      </c>
      <c r="C447" s="54">
        <v>758</v>
      </c>
      <c r="D447" s="211"/>
      <c r="E447"/>
      <c r="G447" s="57" t="s">
        <v>423</v>
      </c>
      <c r="H447" s="54">
        <v>39</v>
      </c>
    </row>
    <row r="448" spans="1:8" ht="16.5" x14ac:dyDescent="0.2">
      <c r="A448" s="42">
        <v>194</v>
      </c>
      <c r="B448" s="41" t="s">
        <v>843</v>
      </c>
      <c r="C448" s="54">
        <v>36</v>
      </c>
      <c r="D448" s="209" t="s">
        <v>842</v>
      </c>
      <c r="E448"/>
      <c r="G448" s="57" t="s">
        <v>423</v>
      </c>
      <c r="H448" s="54">
        <v>2489</v>
      </c>
    </row>
    <row r="449" spans="1:8" ht="16.5" x14ac:dyDescent="0.2">
      <c r="A449" s="42">
        <v>194</v>
      </c>
      <c r="B449" s="41" t="s">
        <v>844</v>
      </c>
      <c r="C449" s="54">
        <v>121</v>
      </c>
      <c r="D449" s="210"/>
      <c r="E449"/>
      <c r="G449" s="57" t="s">
        <v>423</v>
      </c>
      <c r="H449" s="54">
        <v>19946</v>
      </c>
    </row>
    <row r="450" spans="1:8" ht="16.5" x14ac:dyDescent="0.2">
      <c r="A450" s="42">
        <v>194</v>
      </c>
      <c r="B450" s="41" t="s">
        <v>845</v>
      </c>
      <c r="C450" s="54">
        <v>52</v>
      </c>
      <c r="D450" s="210"/>
      <c r="E450"/>
      <c r="G450" s="57" t="s">
        <v>423</v>
      </c>
      <c r="H450" s="54">
        <v>7293</v>
      </c>
    </row>
    <row r="451" spans="1:8" ht="16.5" x14ac:dyDescent="0.2">
      <c r="A451" s="42">
        <v>194</v>
      </c>
      <c r="B451" s="41" t="s">
        <v>846</v>
      </c>
      <c r="C451" s="54">
        <v>58</v>
      </c>
      <c r="D451" s="210"/>
      <c r="E451"/>
      <c r="G451" s="57" t="s">
        <v>423</v>
      </c>
      <c r="H451" s="54">
        <v>26</v>
      </c>
    </row>
    <row r="452" spans="1:8" ht="16.5" x14ac:dyDescent="0.2">
      <c r="A452" s="42">
        <v>194</v>
      </c>
      <c r="B452" s="41" t="s">
        <v>847</v>
      </c>
      <c r="C452" s="54">
        <v>10</v>
      </c>
      <c r="D452" s="210"/>
      <c r="E452"/>
      <c r="G452" s="57" t="s">
        <v>423</v>
      </c>
      <c r="H452" s="54">
        <v>1492</v>
      </c>
    </row>
    <row r="453" spans="1:8" ht="16.5" x14ac:dyDescent="0.2">
      <c r="A453" s="42">
        <v>194</v>
      </c>
      <c r="B453" s="41" t="s">
        <v>848</v>
      </c>
      <c r="C453" s="54">
        <v>49</v>
      </c>
      <c r="D453" s="210"/>
      <c r="E453"/>
      <c r="G453" s="57" t="s">
        <v>423</v>
      </c>
      <c r="H453" s="54">
        <v>20</v>
      </c>
    </row>
    <row r="454" spans="1:8" ht="16.5" x14ac:dyDescent="0.2">
      <c r="A454" s="42">
        <v>194</v>
      </c>
      <c r="B454" s="41" t="s">
        <v>849</v>
      </c>
      <c r="C454" s="54">
        <v>78</v>
      </c>
      <c r="D454" s="210"/>
      <c r="E454"/>
      <c r="G454" s="57" t="s">
        <v>423</v>
      </c>
      <c r="H454" s="54">
        <v>6</v>
      </c>
    </row>
    <row r="455" spans="1:8" ht="16.5" x14ac:dyDescent="0.2">
      <c r="A455" s="42">
        <v>194</v>
      </c>
      <c r="B455" s="41" t="s">
        <v>423</v>
      </c>
      <c r="C455" s="54">
        <v>31</v>
      </c>
      <c r="D455" s="211"/>
      <c r="E455"/>
      <c r="G455" s="57" t="s">
        <v>423</v>
      </c>
      <c r="H455" s="54">
        <v>21</v>
      </c>
    </row>
    <row r="456" spans="1:8" ht="16.5" x14ac:dyDescent="0.2">
      <c r="A456" s="42">
        <v>195</v>
      </c>
      <c r="B456" s="41" t="s">
        <v>850</v>
      </c>
      <c r="C456" s="54">
        <v>191</v>
      </c>
      <c r="G456" s="57" t="s">
        <v>423</v>
      </c>
      <c r="H456" s="54">
        <v>4</v>
      </c>
    </row>
    <row r="457" spans="1:8" ht="16.5" x14ac:dyDescent="0.2">
      <c r="A457" s="42">
        <v>196</v>
      </c>
      <c r="B457" s="41" t="s">
        <v>851</v>
      </c>
      <c r="C457" s="54">
        <v>29</v>
      </c>
      <c r="G457" s="57" t="s">
        <v>423</v>
      </c>
      <c r="H457" s="54">
        <v>3</v>
      </c>
    </row>
    <row r="458" spans="1:8" ht="16.5" x14ac:dyDescent="0.2">
      <c r="A458" s="42">
        <v>197</v>
      </c>
      <c r="B458" s="41" t="s">
        <v>852</v>
      </c>
      <c r="C458" s="54">
        <v>74</v>
      </c>
      <c r="G458" s="57" t="s">
        <v>423</v>
      </c>
      <c r="H458" s="54">
        <v>56</v>
      </c>
    </row>
    <row r="459" spans="1:8" ht="16.5" x14ac:dyDescent="0.2">
      <c r="A459" s="42">
        <v>198</v>
      </c>
      <c r="B459" s="41" t="s">
        <v>853</v>
      </c>
      <c r="C459" s="54">
        <v>47</v>
      </c>
      <c r="G459" s="57" t="s">
        <v>423</v>
      </c>
      <c r="H459" s="54">
        <v>11</v>
      </c>
    </row>
    <row r="460" spans="1:8" ht="16.5" x14ac:dyDescent="0.2">
      <c r="A460" s="42">
        <v>199</v>
      </c>
      <c r="B460" s="41" t="s">
        <v>854</v>
      </c>
      <c r="C460" s="54">
        <v>145</v>
      </c>
      <c r="G460" s="57" t="s">
        <v>423</v>
      </c>
      <c r="H460" s="54">
        <v>8</v>
      </c>
    </row>
    <row r="461" spans="1:8" ht="16.5" x14ac:dyDescent="0.2">
      <c r="A461" s="42">
        <v>200</v>
      </c>
      <c r="B461" s="41" t="s">
        <v>855</v>
      </c>
      <c r="C461" s="54">
        <v>923</v>
      </c>
      <c r="G461" s="57" t="s">
        <v>423</v>
      </c>
      <c r="H461" s="54">
        <v>546</v>
      </c>
    </row>
    <row r="462" spans="1:8" ht="16.5" x14ac:dyDescent="0.2">
      <c r="A462" s="42">
        <v>201</v>
      </c>
      <c r="B462" s="41" t="s">
        <v>856</v>
      </c>
      <c r="C462" s="54">
        <v>205762</v>
      </c>
      <c r="G462" s="57" t="s">
        <v>423</v>
      </c>
      <c r="H462" s="54">
        <v>123</v>
      </c>
    </row>
    <row r="463" spans="1:8" ht="16.5" x14ac:dyDescent="0.2">
      <c r="A463" s="42">
        <v>202</v>
      </c>
      <c r="B463" s="41" t="s">
        <v>857</v>
      </c>
      <c r="C463" s="54">
        <v>5979</v>
      </c>
      <c r="G463" s="57" t="s">
        <v>423</v>
      </c>
      <c r="H463" s="54">
        <v>157</v>
      </c>
    </row>
    <row r="464" spans="1:8" ht="16.5" x14ac:dyDescent="0.2">
      <c r="A464" s="42">
        <v>203</v>
      </c>
      <c r="B464" s="41" t="s">
        <v>858</v>
      </c>
      <c r="C464" s="54">
        <v>28</v>
      </c>
      <c r="G464" s="57" t="s">
        <v>423</v>
      </c>
      <c r="H464" s="54">
        <v>106</v>
      </c>
    </row>
    <row r="465" spans="1:8" ht="16.5" x14ac:dyDescent="0.2">
      <c r="A465" s="42">
        <v>204</v>
      </c>
      <c r="B465" s="41" t="s">
        <v>859</v>
      </c>
      <c r="C465" s="54">
        <v>41</v>
      </c>
      <c r="G465" s="57" t="s">
        <v>423</v>
      </c>
      <c r="H465" s="54">
        <v>69</v>
      </c>
    </row>
    <row r="466" spans="1:8" ht="16.5" x14ac:dyDescent="0.2">
      <c r="A466" s="42">
        <v>205</v>
      </c>
      <c r="B466" s="41" t="s">
        <v>860</v>
      </c>
      <c r="C466" s="54">
        <v>530</v>
      </c>
      <c r="G466" s="57" t="s">
        <v>423</v>
      </c>
      <c r="H466" s="54">
        <v>38</v>
      </c>
    </row>
    <row r="467" spans="1:8" ht="16.5" x14ac:dyDescent="0.2">
      <c r="A467" s="42">
        <v>206</v>
      </c>
      <c r="B467" s="41" t="s">
        <v>861</v>
      </c>
      <c r="C467" s="54">
        <v>2944</v>
      </c>
      <c r="G467" s="57" t="s">
        <v>423</v>
      </c>
      <c r="H467" s="54">
        <v>22</v>
      </c>
    </row>
    <row r="468" spans="1:8" ht="16.5" x14ac:dyDescent="0.2">
      <c r="A468" s="42">
        <v>207</v>
      </c>
      <c r="B468" s="41" t="s">
        <v>862</v>
      </c>
      <c r="C468" s="54">
        <v>346</v>
      </c>
      <c r="G468" s="57" t="s">
        <v>423</v>
      </c>
      <c r="H468" s="54">
        <v>31</v>
      </c>
    </row>
    <row r="469" spans="1:8" ht="16.5" x14ac:dyDescent="0.2">
      <c r="A469" s="42">
        <v>208</v>
      </c>
      <c r="B469" s="41" t="s">
        <v>863</v>
      </c>
      <c r="C469" s="54">
        <v>3715</v>
      </c>
      <c r="G469" s="57" t="s">
        <v>423</v>
      </c>
      <c r="H469" s="54">
        <v>42</v>
      </c>
    </row>
    <row r="470" spans="1:8" ht="16.5" x14ac:dyDescent="0.2">
      <c r="A470" s="42">
        <v>209</v>
      </c>
      <c r="B470" s="41" t="s">
        <v>865</v>
      </c>
      <c r="C470" s="54">
        <v>48</v>
      </c>
      <c r="D470" s="209" t="s">
        <v>864</v>
      </c>
      <c r="E470"/>
      <c r="G470" s="57" t="s">
        <v>423</v>
      </c>
      <c r="H470" s="54">
        <v>4637</v>
      </c>
    </row>
    <row r="471" spans="1:8" ht="16.5" x14ac:dyDescent="0.2">
      <c r="A471" s="42">
        <v>209</v>
      </c>
      <c r="B471" s="41" t="s">
        <v>866</v>
      </c>
      <c r="C471" s="54">
        <v>54</v>
      </c>
      <c r="D471" s="210"/>
      <c r="E471"/>
      <c r="G471" s="57" t="s">
        <v>423</v>
      </c>
      <c r="H471" s="54">
        <v>83</v>
      </c>
    </row>
    <row r="472" spans="1:8" ht="16.5" x14ac:dyDescent="0.2">
      <c r="A472" s="42">
        <v>209</v>
      </c>
      <c r="B472" s="41" t="s">
        <v>867</v>
      </c>
      <c r="C472" s="54">
        <v>44</v>
      </c>
      <c r="D472" s="210"/>
      <c r="E472"/>
      <c r="G472" s="57" t="s">
        <v>423</v>
      </c>
      <c r="H472" s="54">
        <v>7</v>
      </c>
    </row>
    <row r="473" spans="1:8" ht="16.5" x14ac:dyDescent="0.2">
      <c r="A473" s="42">
        <v>209</v>
      </c>
      <c r="B473" s="41" t="s">
        <v>423</v>
      </c>
      <c r="C473" s="54">
        <v>42</v>
      </c>
      <c r="D473" s="211"/>
      <c r="E473"/>
      <c r="G473" s="57" t="s">
        <v>423</v>
      </c>
      <c r="H473" s="54">
        <v>41</v>
      </c>
    </row>
    <row r="474" spans="1:8" ht="16.5" x14ac:dyDescent="0.2">
      <c r="A474" s="42">
        <v>209</v>
      </c>
      <c r="B474" s="41" t="s">
        <v>868</v>
      </c>
      <c r="C474" s="54">
        <v>209</v>
      </c>
      <c r="G474" s="57" t="s">
        <v>423</v>
      </c>
      <c r="H474" s="54">
        <v>37</v>
      </c>
    </row>
    <row r="475" spans="1:8" ht="16.5" x14ac:dyDescent="0.2">
      <c r="A475" s="42">
        <v>211</v>
      </c>
      <c r="B475" s="41" t="s">
        <v>869</v>
      </c>
      <c r="C475" s="54">
        <v>19</v>
      </c>
      <c r="G475" s="57" t="s">
        <v>423</v>
      </c>
      <c r="H475" s="54">
        <v>63</v>
      </c>
    </row>
    <row r="476" spans="1:8" ht="16.5" x14ac:dyDescent="0.2">
      <c r="A476" s="42">
        <v>212</v>
      </c>
      <c r="B476" s="41" t="s">
        <v>870</v>
      </c>
      <c r="C476" s="54">
        <v>130</v>
      </c>
      <c r="G476" s="57" t="s">
        <v>423</v>
      </c>
      <c r="H476" s="54">
        <v>3</v>
      </c>
    </row>
    <row r="477" spans="1:8" ht="16.5" x14ac:dyDescent="0.2">
      <c r="A477" s="42">
        <v>213</v>
      </c>
      <c r="B477" s="41" t="s">
        <v>871</v>
      </c>
      <c r="C477" s="54">
        <v>124</v>
      </c>
      <c r="G477" s="57" t="s">
        <v>856</v>
      </c>
      <c r="H477" s="54">
        <v>205762</v>
      </c>
    </row>
    <row r="478" spans="1:8" ht="16.5" x14ac:dyDescent="0.2">
      <c r="A478" s="42">
        <v>214</v>
      </c>
      <c r="B478" s="41" t="s">
        <v>872</v>
      </c>
      <c r="C478" s="54">
        <v>109</v>
      </c>
      <c r="G478" s="57" t="s">
        <v>545</v>
      </c>
      <c r="H478" s="54">
        <v>407</v>
      </c>
    </row>
    <row r="479" spans="1:8" ht="16.5" x14ac:dyDescent="0.2">
      <c r="A479" s="42">
        <v>215</v>
      </c>
      <c r="B479" s="41" t="s">
        <v>873</v>
      </c>
      <c r="C479" s="54">
        <v>6429</v>
      </c>
      <c r="G479" s="57" t="s">
        <v>857</v>
      </c>
      <c r="H479" s="54">
        <v>5979</v>
      </c>
    </row>
    <row r="480" spans="1:8" ht="16.5" x14ac:dyDescent="0.2">
      <c r="A480" s="42">
        <v>216</v>
      </c>
      <c r="B480" s="41" t="s">
        <v>875</v>
      </c>
      <c r="C480" s="54">
        <v>141</v>
      </c>
      <c r="D480" s="209" t="s">
        <v>874</v>
      </c>
      <c r="E480"/>
      <c r="G480" s="57" t="s">
        <v>858</v>
      </c>
      <c r="H480" s="54">
        <v>28</v>
      </c>
    </row>
    <row r="481" spans="1:8" ht="16.5" x14ac:dyDescent="0.2">
      <c r="A481" s="42">
        <v>216</v>
      </c>
      <c r="B481" s="41" t="s">
        <v>876</v>
      </c>
      <c r="C481" s="54">
        <v>36</v>
      </c>
      <c r="D481" s="210"/>
      <c r="E481"/>
      <c r="G481" s="57" t="s">
        <v>859</v>
      </c>
      <c r="H481" s="54">
        <v>41</v>
      </c>
    </row>
    <row r="482" spans="1:8" ht="16.5" x14ac:dyDescent="0.2">
      <c r="A482" s="42">
        <v>216</v>
      </c>
      <c r="B482" s="41" t="s">
        <v>423</v>
      </c>
      <c r="C482" s="54">
        <v>4637</v>
      </c>
      <c r="D482" s="211"/>
      <c r="E482"/>
      <c r="G482" s="57" t="s">
        <v>860</v>
      </c>
      <c r="H482" s="54">
        <v>530</v>
      </c>
    </row>
    <row r="483" spans="1:8" ht="16.5" x14ac:dyDescent="0.2">
      <c r="A483" s="42">
        <v>217</v>
      </c>
      <c r="B483" s="41" t="s">
        <v>877</v>
      </c>
      <c r="C483" s="54">
        <v>377</v>
      </c>
      <c r="G483" s="57" t="s">
        <v>861</v>
      </c>
      <c r="H483" s="54">
        <v>2944</v>
      </c>
    </row>
    <row r="484" spans="1:8" ht="16.5" x14ac:dyDescent="0.2">
      <c r="A484" s="42">
        <v>219</v>
      </c>
      <c r="B484" s="41" t="s">
        <v>878</v>
      </c>
      <c r="C484" s="54">
        <v>87</v>
      </c>
      <c r="G484" s="57" t="s">
        <v>862</v>
      </c>
      <c r="H484" s="54">
        <v>346</v>
      </c>
    </row>
    <row r="485" spans="1:8" ht="16.5" x14ac:dyDescent="0.2">
      <c r="A485" s="42">
        <v>220</v>
      </c>
      <c r="B485" s="41" t="s">
        <v>879</v>
      </c>
      <c r="C485" s="54">
        <v>863</v>
      </c>
      <c r="G485" s="57" t="s">
        <v>799</v>
      </c>
      <c r="H485" s="54">
        <v>617</v>
      </c>
    </row>
    <row r="486" spans="1:8" ht="16.5" x14ac:dyDescent="0.2">
      <c r="A486" s="42">
        <v>221</v>
      </c>
      <c r="B486" s="41" t="s">
        <v>880</v>
      </c>
      <c r="C486" s="54">
        <v>1858</v>
      </c>
      <c r="G486" s="57" t="s">
        <v>863</v>
      </c>
      <c r="H486" s="54">
        <v>3715</v>
      </c>
    </row>
    <row r="487" spans="1:8" ht="16.5" x14ac:dyDescent="0.2">
      <c r="A487" s="42">
        <v>222</v>
      </c>
      <c r="B487" s="41" t="s">
        <v>882</v>
      </c>
      <c r="C487" s="54">
        <v>37</v>
      </c>
      <c r="D487" s="212" t="s">
        <v>881</v>
      </c>
      <c r="E487"/>
      <c r="G487" s="57" t="s">
        <v>964</v>
      </c>
      <c r="H487" s="54">
        <v>119</v>
      </c>
    </row>
    <row r="488" spans="1:8" ht="16.5" x14ac:dyDescent="0.2">
      <c r="A488" s="42">
        <v>222</v>
      </c>
      <c r="B488" s="41" t="s">
        <v>883</v>
      </c>
      <c r="C488" s="54">
        <v>25</v>
      </c>
      <c r="D488" s="212"/>
      <c r="E488"/>
      <c r="G488" s="57" t="s">
        <v>818</v>
      </c>
      <c r="H488" s="54">
        <v>43</v>
      </c>
    </row>
    <row r="489" spans="1:8" ht="16.5" x14ac:dyDescent="0.2">
      <c r="A489" s="42">
        <v>223</v>
      </c>
      <c r="B489" s="41" t="s">
        <v>884</v>
      </c>
      <c r="C489" s="54">
        <v>1328</v>
      </c>
      <c r="G489" s="57" t="s">
        <v>929</v>
      </c>
      <c r="H489" s="54">
        <v>19</v>
      </c>
    </row>
    <row r="490" spans="1:8" ht="16.5" x14ac:dyDescent="0.2">
      <c r="A490" s="42">
        <v>224</v>
      </c>
      <c r="B490" s="41" t="s">
        <v>885</v>
      </c>
      <c r="C490" s="54">
        <v>1226</v>
      </c>
      <c r="G490" s="57" t="s">
        <v>876</v>
      </c>
      <c r="H490" s="54">
        <v>36</v>
      </c>
    </row>
    <row r="491" spans="1:8" ht="16.5" x14ac:dyDescent="0.2">
      <c r="A491" s="42">
        <v>225</v>
      </c>
      <c r="B491" s="41" t="s">
        <v>886</v>
      </c>
      <c r="C491" s="54">
        <v>48</v>
      </c>
      <c r="G491" s="57" t="s">
        <v>868</v>
      </c>
      <c r="H491" s="54">
        <v>209</v>
      </c>
    </row>
    <row r="492" spans="1:8" ht="16.5" x14ac:dyDescent="0.2">
      <c r="A492" s="42">
        <v>226</v>
      </c>
      <c r="B492" s="41" t="s">
        <v>887</v>
      </c>
      <c r="C492" s="54">
        <v>672</v>
      </c>
      <c r="G492" s="57" t="s">
        <v>870</v>
      </c>
      <c r="H492" s="54">
        <v>130</v>
      </c>
    </row>
    <row r="493" spans="1:8" ht="16.5" x14ac:dyDescent="0.2">
      <c r="A493" s="42">
        <v>227</v>
      </c>
      <c r="B493" s="41" t="s">
        <v>888</v>
      </c>
      <c r="C493" s="54">
        <v>10698</v>
      </c>
      <c r="G493" s="57" t="s">
        <v>568</v>
      </c>
      <c r="H493" s="54">
        <v>43</v>
      </c>
    </row>
    <row r="494" spans="1:8" ht="16.5" x14ac:dyDescent="0.2">
      <c r="A494" s="42">
        <v>228</v>
      </c>
      <c r="B494" s="41" t="s">
        <v>890</v>
      </c>
      <c r="C494" s="54">
        <v>435</v>
      </c>
      <c r="D494" s="212" t="s">
        <v>889</v>
      </c>
      <c r="E494"/>
      <c r="G494" s="57" t="s">
        <v>602</v>
      </c>
      <c r="H494" s="54">
        <v>74</v>
      </c>
    </row>
    <row r="495" spans="1:8" ht="16.5" x14ac:dyDescent="0.2">
      <c r="A495" s="42">
        <v>228</v>
      </c>
      <c r="B495" s="41" t="s">
        <v>891</v>
      </c>
      <c r="C495" s="54">
        <v>225</v>
      </c>
      <c r="D495" s="212"/>
      <c r="E495"/>
      <c r="G495" s="57" t="s">
        <v>871</v>
      </c>
      <c r="H495" s="54">
        <v>124</v>
      </c>
    </row>
    <row r="496" spans="1:8" ht="16.5" x14ac:dyDescent="0.2">
      <c r="A496" s="42">
        <v>229</v>
      </c>
      <c r="B496" s="41" t="s">
        <v>892</v>
      </c>
      <c r="C496" s="54">
        <v>54</v>
      </c>
      <c r="G496" s="57" t="s">
        <v>847</v>
      </c>
      <c r="H496" s="54">
        <v>10</v>
      </c>
    </row>
    <row r="497" spans="1:8" ht="33" x14ac:dyDescent="0.2">
      <c r="A497" s="42">
        <v>230</v>
      </c>
      <c r="B497" s="41" t="s">
        <v>894</v>
      </c>
      <c r="C497" s="54">
        <v>15</v>
      </c>
      <c r="D497" s="212" t="s">
        <v>893</v>
      </c>
      <c r="E497"/>
      <c r="G497" s="57" t="s">
        <v>673</v>
      </c>
      <c r="H497" s="54">
        <v>154</v>
      </c>
    </row>
    <row r="498" spans="1:8" ht="16.5" x14ac:dyDescent="0.2">
      <c r="A498" s="42">
        <v>230</v>
      </c>
      <c r="B498" s="41" t="s">
        <v>423</v>
      </c>
      <c r="C498" s="54">
        <v>83</v>
      </c>
      <c r="D498" s="212"/>
      <c r="E498"/>
      <c r="G498" s="57" t="s">
        <v>872</v>
      </c>
      <c r="H498" s="54">
        <v>109</v>
      </c>
    </row>
    <row r="499" spans="1:8" ht="16.5" x14ac:dyDescent="0.2">
      <c r="A499" s="42">
        <v>231</v>
      </c>
      <c r="B499" s="41" t="s">
        <v>895</v>
      </c>
      <c r="C499" s="54">
        <v>117</v>
      </c>
      <c r="G499" s="57" t="s">
        <v>632</v>
      </c>
      <c r="H499" s="54">
        <v>279</v>
      </c>
    </row>
    <row r="500" spans="1:8" ht="16.5" x14ac:dyDescent="0.2">
      <c r="A500" s="42">
        <v>232</v>
      </c>
      <c r="B500" s="41" t="s">
        <v>896</v>
      </c>
      <c r="C500" s="54">
        <v>37791</v>
      </c>
      <c r="G500" s="57" t="s">
        <v>873</v>
      </c>
      <c r="H500" s="54">
        <v>6429</v>
      </c>
    </row>
    <row r="501" spans="1:8" ht="16.5" x14ac:dyDescent="0.2">
      <c r="A501" s="42">
        <v>233</v>
      </c>
      <c r="B501" s="41" t="s">
        <v>897</v>
      </c>
      <c r="C501" s="54">
        <v>148</v>
      </c>
      <c r="G501" s="57" t="s">
        <v>421</v>
      </c>
      <c r="H501" s="54">
        <v>72</v>
      </c>
    </row>
    <row r="502" spans="1:8" ht="16.5" x14ac:dyDescent="0.2">
      <c r="A502" s="42">
        <v>234</v>
      </c>
      <c r="B502" s="41" t="s">
        <v>898</v>
      </c>
      <c r="C502" s="54">
        <v>190</v>
      </c>
      <c r="G502" s="57" t="s">
        <v>877</v>
      </c>
      <c r="H502" s="54">
        <v>377</v>
      </c>
    </row>
    <row r="503" spans="1:8" ht="16.5" x14ac:dyDescent="0.2">
      <c r="A503" s="42">
        <v>235</v>
      </c>
      <c r="B503" s="41" t="s">
        <v>899</v>
      </c>
      <c r="C503" s="54">
        <v>171</v>
      </c>
      <c r="G503" s="57" t="s">
        <v>930</v>
      </c>
      <c r="H503" s="54">
        <v>25</v>
      </c>
    </row>
    <row r="504" spans="1:8" ht="16.5" x14ac:dyDescent="0.2">
      <c r="A504" s="42">
        <v>236</v>
      </c>
      <c r="B504" s="41" t="s">
        <v>901</v>
      </c>
      <c r="C504" s="54">
        <v>193</v>
      </c>
      <c r="D504" s="212" t="s">
        <v>900</v>
      </c>
      <c r="E504"/>
      <c r="G504" s="57" t="s">
        <v>878</v>
      </c>
      <c r="H504" s="54">
        <v>87</v>
      </c>
    </row>
    <row r="505" spans="1:8" ht="16.5" x14ac:dyDescent="0.2">
      <c r="A505" s="42">
        <v>236</v>
      </c>
      <c r="B505" s="41" t="s">
        <v>902</v>
      </c>
      <c r="C505" s="54">
        <v>205</v>
      </c>
      <c r="D505" s="212"/>
      <c r="E505"/>
      <c r="G505" s="57" t="s">
        <v>879</v>
      </c>
      <c r="H505" s="54">
        <v>863</v>
      </c>
    </row>
    <row r="506" spans="1:8" ht="16.5" x14ac:dyDescent="0.2">
      <c r="A506" s="42">
        <v>236</v>
      </c>
      <c r="B506" s="41" t="s">
        <v>903</v>
      </c>
      <c r="C506" s="54">
        <v>166</v>
      </c>
      <c r="D506" s="212"/>
      <c r="E506"/>
      <c r="G506" s="57" t="s">
        <v>469</v>
      </c>
      <c r="H506" s="54">
        <v>22</v>
      </c>
    </row>
    <row r="507" spans="1:8" ht="16.5" x14ac:dyDescent="0.2">
      <c r="A507" s="42">
        <v>236</v>
      </c>
      <c r="B507" s="41" t="s">
        <v>904</v>
      </c>
      <c r="C507" s="54">
        <v>65</v>
      </c>
      <c r="D507" s="212"/>
      <c r="E507"/>
      <c r="G507" s="57" t="s">
        <v>702</v>
      </c>
      <c r="H507" s="54">
        <v>127</v>
      </c>
    </row>
    <row r="508" spans="1:8" ht="16.5" x14ac:dyDescent="0.2">
      <c r="A508" s="42">
        <v>236</v>
      </c>
      <c r="B508" s="41" t="s">
        <v>905</v>
      </c>
      <c r="C508" s="54">
        <v>142</v>
      </c>
      <c r="D508" s="212"/>
      <c r="E508"/>
      <c r="G508" s="57" t="s">
        <v>703</v>
      </c>
      <c r="H508" s="54">
        <v>53</v>
      </c>
    </row>
    <row r="509" spans="1:8" ht="16.5" x14ac:dyDescent="0.2">
      <c r="A509" s="42">
        <v>236</v>
      </c>
      <c r="B509" s="41" t="s">
        <v>906</v>
      </c>
      <c r="C509" s="54">
        <v>78</v>
      </c>
      <c r="D509" s="212"/>
      <c r="E509"/>
      <c r="G509" s="57" t="s">
        <v>603</v>
      </c>
      <c r="H509" s="54">
        <v>25</v>
      </c>
    </row>
    <row r="510" spans="1:8" ht="16.5" x14ac:dyDescent="0.2">
      <c r="A510" s="42">
        <v>236</v>
      </c>
      <c r="B510" s="41" t="s">
        <v>907</v>
      </c>
      <c r="C510" s="54">
        <v>27</v>
      </c>
      <c r="D510" s="212"/>
      <c r="E510"/>
      <c r="G510" s="57" t="s">
        <v>883</v>
      </c>
      <c r="H510" s="54">
        <v>25</v>
      </c>
    </row>
    <row r="511" spans="1:8" ht="16.5" x14ac:dyDescent="0.2">
      <c r="A511" s="42">
        <v>236</v>
      </c>
      <c r="B511" s="41" t="s">
        <v>908</v>
      </c>
      <c r="C511" s="54">
        <v>52</v>
      </c>
      <c r="D511" s="212"/>
      <c r="E511"/>
      <c r="G511" s="57" t="s">
        <v>884</v>
      </c>
      <c r="H511" s="54">
        <v>1328</v>
      </c>
    </row>
    <row r="512" spans="1:8" ht="16.5" x14ac:dyDescent="0.2">
      <c r="A512" s="42">
        <v>236</v>
      </c>
      <c r="B512" s="41" t="s">
        <v>909</v>
      </c>
      <c r="C512" s="54">
        <v>270</v>
      </c>
      <c r="D512" s="212"/>
      <c r="E512"/>
      <c r="G512" s="57" t="s">
        <v>457</v>
      </c>
      <c r="H512" s="54">
        <v>55</v>
      </c>
    </row>
    <row r="513" spans="1:8" ht="16.5" x14ac:dyDescent="0.2">
      <c r="A513" s="42">
        <v>236</v>
      </c>
      <c r="B513" s="41" t="s">
        <v>910</v>
      </c>
      <c r="C513" s="54">
        <v>121</v>
      </c>
      <c r="D513" s="212"/>
      <c r="E513"/>
      <c r="G513" s="57" t="s">
        <v>848</v>
      </c>
      <c r="H513" s="54">
        <v>49</v>
      </c>
    </row>
    <row r="514" spans="1:8" ht="16.5" x14ac:dyDescent="0.2">
      <c r="A514" s="42">
        <v>236</v>
      </c>
      <c r="B514" s="41" t="s">
        <v>911</v>
      </c>
      <c r="C514" s="54">
        <v>145</v>
      </c>
      <c r="D514" s="212"/>
      <c r="E514"/>
      <c r="G514" s="57" t="s">
        <v>885</v>
      </c>
      <c r="H514" s="54">
        <v>1226</v>
      </c>
    </row>
    <row r="515" spans="1:8" ht="16.5" x14ac:dyDescent="0.2">
      <c r="A515" s="42">
        <v>236</v>
      </c>
      <c r="B515" s="41" t="s">
        <v>912</v>
      </c>
      <c r="C515" s="54">
        <v>50</v>
      </c>
      <c r="D515" s="212"/>
      <c r="E515"/>
      <c r="G515" s="57" t="s">
        <v>831</v>
      </c>
      <c r="H515" s="54">
        <v>52</v>
      </c>
    </row>
    <row r="516" spans="1:8" ht="16.5" x14ac:dyDescent="0.2">
      <c r="A516" s="42">
        <v>236</v>
      </c>
      <c r="B516" s="41" t="s">
        <v>913</v>
      </c>
      <c r="C516" s="54">
        <v>70</v>
      </c>
      <c r="D516" s="212"/>
      <c r="E516"/>
      <c r="G516" s="57" t="s">
        <v>617</v>
      </c>
      <c r="H516" s="54">
        <v>189</v>
      </c>
    </row>
    <row r="517" spans="1:8" ht="16.5" x14ac:dyDescent="0.2">
      <c r="A517" s="42">
        <v>236</v>
      </c>
      <c r="B517" s="41" t="s">
        <v>914</v>
      </c>
      <c r="C517" s="54">
        <v>45</v>
      </c>
      <c r="D517" s="212"/>
      <c r="E517"/>
      <c r="G517" s="57" t="s">
        <v>886</v>
      </c>
      <c r="H517" s="54">
        <v>48</v>
      </c>
    </row>
    <row r="518" spans="1:8" ht="16.5" x14ac:dyDescent="0.2">
      <c r="A518" s="42">
        <v>236</v>
      </c>
      <c r="B518" s="41" t="s">
        <v>423</v>
      </c>
      <c r="C518" s="54">
        <v>7</v>
      </c>
      <c r="D518" s="212"/>
      <c r="E518"/>
      <c r="G518" s="57" t="s">
        <v>912</v>
      </c>
      <c r="H518" s="54">
        <v>50</v>
      </c>
    </row>
    <row r="519" spans="1:8" ht="16.5" x14ac:dyDescent="0.2">
      <c r="A519" s="42">
        <v>237</v>
      </c>
      <c r="B519" s="41" t="s">
        <v>915</v>
      </c>
      <c r="C519" s="54">
        <v>32</v>
      </c>
      <c r="D519" s="212" t="s">
        <v>997</v>
      </c>
      <c r="E519"/>
      <c r="G519" s="57" t="s">
        <v>633</v>
      </c>
      <c r="H519" s="54">
        <v>195</v>
      </c>
    </row>
    <row r="520" spans="1:8" ht="16.5" x14ac:dyDescent="0.2">
      <c r="A520" s="42">
        <v>237</v>
      </c>
      <c r="B520" s="41" t="s">
        <v>916</v>
      </c>
      <c r="C520" s="54">
        <v>32</v>
      </c>
      <c r="D520" s="212"/>
      <c r="E520"/>
      <c r="G520" s="57" t="s">
        <v>887</v>
      </c>
      <c r="H520" s="54">
        <v>672</v>
      </c>
    </row>
    <row r="521" spans="1:8" ht="16.5" x14ac:dyDescent="0.2">
      <c r="A521" s="42">
        <v>237</v>
      </c>
      <c r="B521" s="41" t="s">
        <v>917</v>
      </c>
      <c r="C521" s="54">
        <v>32</v>
      </c>
      <c r="D521" s="212"/>
      <c r="E521"/>
      <c r="G521" s="57" t="s">
        <v>931</v>
      </c>
      <c r="H521" s="54">
        <v>62</v>
      </c>
    </row>
    <row r="522" spans="1:8" ht="16.5" x14ac:dyDescent="0.2">
      <c r="A522" s="42">
        <v>237</v>
      </c>
      <c r="B522" s="41" t="s">
        <v>353</v>
      </c>
      <c r="C522" s="54">
        <v>76</v>
      </c>
      <c r="D522" s="212"/>
      <c r="E522"/>
      <c r="G522" s="57" t="s">
        <v>888</v>
      </c>
      <c r="H522" s="54">
        <v>10698</v>
      </c>
    </row>
    <row r="523" spans="1:8" ht="16.5" x14ac:dyDescent="0.2">
      <c r="A523" s="42">
        <v>237</v>
      </c>
      <c r="B523" s="41" t="s">
        <v>918</v>
      </c>
      <c r="C523" s="54">
        <v>12</v>
      </c>
      <c r="D523" s="212"/>
      <c r="E523"/>
      <c r="G523" s="57" t="s">
        <v>447</v>
      </c>
      <c r="H523" s="54">
        <v>382</v>
      </c>
    </row>
    <row r="524" spans="1:8" ht="16.5" x14ac:dyDescent="0.2">
      <c r="A524" s="42">
        <v>237</v>
      </c>
      <c r="B524" s="41" t="s">
        <v>423</v>
      </c>
      <c r="C524" s="54">
        <v>41</v>
      </c>
      <c r="D524" s="212"/>
      <c r="E524"/>
      <c r="G524" s="57" t="s">
        <v>890</v>
      </c>
      <c r="H524" s="54">
        <v>435</v>
      </c>
    </row>
    <row r="525" spans="1:8" ht="16.5" x14ac:dyDescent="0.2">
      <c r="A525" s="42">
        <v>238</v>
      </c>
      <c r="B525" s="41" t="s">
        <v>919</v>
      </c>
      <c r="C525" s="54">
        <v>158</v>
      </c>
      <c r="G525" s="57" t="s">
        <v>892</v>
      </c>
      <c r="H525" s="54">
        <v>54</v>
      </c>
    </row>
    <row r="526" spans="1:8" ht="16.5" x14ac:dyDescent="0.2">
      <c r="A526" s="42">
        <v>239</v>
      </c>
      <c r="B526" s="41" t="s">
        <v>920</v>
      </c>
      <c r="C526" s="54">
        <v>362</v>
      </c>
      <c r="G526" s="57" t="s">
        <v>574</v>
      </c>
      <c r="H526" s="54">
        <v>294</v>
      </c>
    </row>
    <row r="527" spans="1:8" ht="16.5" x14ac:dyDescent="0.2">
      <c r="A527" s="42">
        <v>240</v>
      </c>
      <c r="B527" s="41" t="s">
        <v>921</v>
      </c>
      <c r="C527" s="54">
        <v>638</v>
      </c>
      <c r="G527" s="57" t="s">
        <v>895</v>
      </c>
      <c r="H527" s="54">
        <v>117</v>
      </c>
    </row>
    <row r="528" spans="1:8" ht="16.5" x14ac:dyDescent="0.2">
      <c r="A528" s="42">
        <v>241</v>
      </c>
      <c r="B528" s="41" t="s">
        <v>923</v>
      </c>
      <c r="C528" s="54">
        <v>16</v>
      </c>
      <c r="D528" s="212" t="s">
        <v>922</v>
      </c>
      <c r="E528"/>
      <c r="G528" s="57" t="s">
        <v>800</v>
      </c>
      <c r="H528" s="54">
        <v>28</v>
      </c>
    </row>
    <row r="529" spans="1:8" ht="16.5" x14ac:dyDescent="0.2">
      <c r="A529" s="42">
        <v>241</v>
      </c>
      <c r="B529" s="41" t="s">
        <v>924</v>
      </c>
      <c r="C529" s="54">
        <v>24</v>
      </c>
      <c r="D529" s="212"/>
      <c r="E529"/>
      <c r="G529" s="57" t="s">
        <v>896</v>
      </c>
      <c r="H529" s="54">
        <v>37791</v>
      </c>
    </row>
    <row r="530" spans="1:8" ht="16.5" x14ac:dyDescent="0.2">
      <c r="A530" s="42">
        <v>241</v>
      </c>
      <c r="B530" s="41" t="s">
        <v>925</v>
      </c>
      <c r="C530" s="54">
        <v>40</v>
      </c>
      <c r="D530" s="212"/>
      <c r="E530"/>
      <c r="G530" s="57" t="s">
        <v>897</v>
      </c>
      <c r="H530" s="54">
        <v>148</v>
      </c>
    </row>
    <row r="531" spans="1:8" ht="16.5" x14ac:dyDescent="0.2">
      <c r="A531" s="42">
        <v>241</v>
      </c>
      <c r="B531" s="41" t="s">
        <v>926</v>
      </c>
      <c r="C531" s="54">
        <v>18</v>
      </c>
      <c r="D531" s="212"/>
      <c r="E531"/>
      <c r="G531" s="57" t="s">
        <v>781</v>
      </c>
      <c r="H531" s="54">
        <v>34</v>
      </c>
    </row>
    <row r="532" spans="1:8" ht="16.5" x14ac:dyDescent="0.2">
      <c r="A532" s="42">
        <v>241</v>
      </c>
      <c r="B532" s="41" t="s">
        <v>423</v>
      </c>
      <c r="C532" s="54">
        <v>37</v>
      </c>
      <c r="D532" s="212"/>
      <c r="E532"/>
      <c r="G532" s="57" t="s">
        <v>972</v>
      </c>
      <c r="H532" s="54">
        <v>136</v>
      </c>
    </row>
    <row r="533" spans="1:8" ht="16.5" x14ac:dyDescent="0.2">
      <c r="A533" s="46">
        <v>242</v>
      </c>
      <c r="B533" s="41" t="s">
        <v>928</v>
      </c>
      <c r="C533" s="54">
        <v>157</v>
      </c>
      <c r="D533" s="212" t="s">
        <v>927</v>
      </c>
      <c r="E533"/>
      <c r="G533" s="57" t="s">
        <v>898</v>
      </c>
      <c r="H533" s="54">
        <v>190</v>
      </c>
    </row>
    <row r="534" spans="1:8" ht="16.5" x14ac:dyDescent="0.2">
      <c r="A534" s="46">
        <v>242</v>
      </c>
      <c r="B534" s="41" t="s">
        <v>929</v>
      </c>
      <c r="C534" s="54">
        <v>19</v>
      </c>
      <c r="D534" s="212"/>
      <c r="E534"/>
      <c r="G534" s="57" t="s">
        <v>506</v>
      </c>
      <c r="H534" s="54">
        <v>80</v>
      </c>
    </row>
    <row r="535" spans="1:8" ht="16.5" x14ac:dyDescent="0.2">
      <c r="A535" s="46">
        <v>242</v>
      </c>
      <c r="B535" s="41" t="s">
        <v>930</v>
      </c>
      <c r="C535" s="54">
        <v>25</v>
      </c>
      <c r="D535" s="212"/>
      <c r="E535"/>
      <c r="G535" s="57" t="s">
        <v>965</v>
      </c>
      <c r="H535" s="54">
        <v>41</v>
      </c>
    </row>
    <row r="536" spans="1:8" ht="16.5" x14ac:dyDescent="0.2">
      <c r="A536" s="46">
        <v>242</v>
      </c>
      <c r="B536" s="41" t="s">
        <v>931</v>
      </c>
      <c r="C536" s="54">
        <v>62</v>
      </c>
      <c r="D536" s="212"/>
      <c r="E536"/>
      <c r="G536" s="57" t="s">
        <v>668</v>
      </c>
      <c r="H536" s="54">
        <v>806</v>
      </c>
    </row>
    <row r="537" spans="1:8" ht="16.5" x14ac:dyDescent="0.2">
      <c r="A537" s="46">
        <v>242</v>
      </c>
      <c r="B537" s="41" t="s">
        <v>423</v>
      </c>
      <c r="C537" s="54">
        <v>63</v>
      </c>
      <c r="D537" s="212"/>
      <c r="E537"/>
      <c r="G537" s="57" t="s">
        <v>743</v>
      </c>
      <c r="H537" s="54">
        <v>110</v>
      </c>
    </row>
    <row r="538" spans="1:8" ht="16.5" x14ac:dyDescent="0.2">
      <c r="A538" s="42">
        <v>243</v>
      </c>
      <c r="B538" s="41" t="s">
        <v>932</v>
      </c>
      <c r="C538" s="54">
        <v>418</v>
      </c>
      <c r="G538" s="57" t="s">
        <v>899</v>
      </c>
      <c r="H538" s="54">
        <v>171</v>
      </c>
    </row>
    <row r="539" spans="1:8" ht="16.5" x14ac:dyDescent="0.2">
      <c r="A539" s="42">
        <v>244</v>
      </c>
      <c r="B539" s="41" t="s">
        <v>933</v>
      </c>
      <c r="C539" s="54">
        <v>177</v>
      </c>
      <c r="G539" s="57" t="s">
        <v>727</v>
      </c>
      <c r="H539" s="54">
        <v>19</v>
      </c>
    </row>
    <row r="540" spans="1:8" ht="16.5" x14ac:dyDescent="0.2">
      <c r="A540" s="42">
        <v>245</v>
      </c>
      <c r="B540" s="41" t="s">
        <v>934</v>
      </c>
      <c r="C540" s="54">
        <v>79</v>
      </c>
      <c r="G540" s="57" t="s">
        <v>849</v>
      </c>
      <c r="H540" s="54">
        <v>78</v>
      </c>
    </row>
    <row r="541" spans="1:8" ht="16.5" x14ac:dyDescent="0.2">
      <c r="A541" s="42">
        <v>246</v>
      </c>
      <c r="B541" s="41" t="s">
        <v>935</v>
      </c>
      <c r="C541" s="54">
        <v>169</v>
      </c>
      <c r="G541" s="57" t="s">
        <v>581</v>
      </c>
      <c r="H541" s="54">
        <v>86</v>
      </c>
    </row>
    <row r="542" spans="1:8" ht="16.5" x14ac:dyDescent="0.2">
      <c r="A542" s="42">
        <v>247</v>
      </c>
      <c r="B542" s="41" t="s">
        <v>936</v>
      </c>
      <c r="C542" s="54">
        <v>139</v>
      </c>
      <c r="G542" s="57" t="s">
        <v>353</v>
      </c>
      <c r="H542" s="54">
        <v>76</v>
      </c>
    </row>
    <row r="543" spans="1:8" ht="16.5" x14ac:dyDescent="0.2">
      <c r="A543" s="42">
        <v>248</v>
      </c>
      <c r="B543" s="41" t="s">
        <v>937</v>
      </c>
      <c r="C543" s="54">
        <v>304</v>
      </c>
      <c r="G543" s="57" t="s">
        <v>546</v>
      </c>
      <c r="H543" s="54">
        <v>258</v>
      </c>
    </row>
    <row r="544" spans="1:8" ht="16.5" x14ac:dyDescent="0.2">
      <c r="A544" s="42">
        <v>249</v>
      </c>
      <c r="B544" s="41" t="s">
        <v>938</v>
      </c>
      <c r="C544" s="54">
        <v>2424</v>
      </c>
      <c r="G544" s="57" t="s">
        <v>720</v>
      </c>
      <c r="H544" s="54">
        <v>31</v>
      </c>
    </row>
    <row r="545" spans="1:8" ht="16.5" x14ac:dyDescent="0.2">
      <c r="A545" s="42">
        <v>250</v>
      </c>
      <c r="B545" s="41" t="s">
        <v>939</v>
      </c>
      <c r="C545" s="54">
        <v>3792</v>
      </c>
      <c r="G545" s="57" t="s">
        <v>919</v>
      </c>
      <c r="H545" s="54">
        <v>158</v>
      </c>
    </row>
    <row r="546" spans="1:8" ht="16.5" x14ac:dyDescent="0.2">
      <c r="A546" s="42">
        <v>251</v>
      </c>
      <c r="B546" s="41" t="s">
        <v>940</v>
      </c>
      <c r="C546" s="54">
        <v>4370</v>
      </c>
      <c r="G546" s="57" t="s">
        <v>677</v>
      </c>
      <c r="H546" s="54">
        <v>34</v>
      </c>
    </row>
    <row r="547" spans="1:8" ht="16.5" x14ac:dyDescent="0.2">
      <c r="A547" s="42">
        <v>252</v>
      </c>
      <c r="B547" s="41" t="s">
        <v>941</v>
      </c>
      <c r="C547" s="54">
        <v>75</v>
      </c>
      <c r="G547" s="57" t="s">
        <v>604</v>
      </c>
      <c r="H547" s="54">
        <v>116</v>
      </c>
    </row>
    <row r="548" spans="1:8" ht="16.5" x14ac:dyDescent="0.2">
      <c r="A548" s="42">
        <v>253</v>
      </c>
      <c r="B548" s="41" t="s">
        <v>942</v>
      </c>
      <c r="C548" s="54">
        <v>165</v>
      </c>
      <c r="G548" s="57" t="s">
        <v>649</v>
      </c>
      <c r="H548" s="54">
        <v>17</v>
      </c>
    </row>
    <row r="549" spans="1:8" ht="16.5" x14ac:dyDescent="0.2">
      <c r="A549" s="42">
        <v>254</v>
      </c>
      <c r="B549" s="41" t="s">
        <v>943</v>
      </c>
      <c r="C549" s="54">
        <v>3004</v>
      </c>
      <c r="G549" s="57" t="s">
        <v>920</v>
      </c>
      <c r="H549" s="54">
        <v>362</v>
      </c>
    </row>
    <row r="550" spans="1:8" ht="16.5" x14ac:dyDescent="0.2">
      <c r="A550" s="42">
        <v>255</v>
      </c>
      <c r="B550" s="41" t="s">
        <v>944</v>
      </c>
      <c r="C550" s="54">
        <v>117</v>
      </c>
      <c r="G550" s="57" t="s">
        <v>921</v>
      </c>
      <c r="H550" s="54">
        <v>638</v>
      </c>
    </row>
    <row r="551" spans="1:8" ht="16.5" x14ac:dyDescent="0.2">
      <c r="A551" s="42">
        <v>256</v>
      </c>
      <c r="B551" s="41" t="s">
        <v>945</v>
      </c>
      <c r="C551" s="54">
        <v>101</v>
      </c>
      <c r="G551" s="57" t="s">
        <v>470</v>
      </c>
      <c r="H551" s="54">
        <v>24</v>
      </c>
    </row>
    <row r="552" spans="1:8" ht="16.5" x14ac:dyDescent="0.2">
      <c r="A552" s="42">
        <v>257</v>
      </c>
      <c r="B552" s="41" t="s">
        <v>946</v>
      </c>
      <c r="C552" s="54">
        <v>1266</v>
      </c>
      <c r="G552" s="57" t="s">
        <v>685</v>
      </c>
      <c r="H552" s="54">
        <v>31</v>
      </c>
    </row>
    <row r="553" spans="1:8" ht="16.5" x14ac:dyDescent="0.2">
      <c r="A553" s="42">
        <v>258</v>
      </c>
      <c r="B553" s="41" t="s">
        <v>947</v>
      </c>
      <c r="C553" s="54">
        <v>10067</v>
      </c>
      <c r="G553" s="57" t="s">
        <v>458</v>
      </c>
      <c r="H553" s="54">
        <v>18</v>
      </c>
    </row>
    <row r="554" spans="1:8" ht="16.5" x14ac:dyDescent="0.2">
      <c r="A554" s="42">
        <v>259</v>
      </c>
      <c r="B554" s="41" t="s">
        <v>948</v>
      </c>
      <c r="C554" s="54">
        <v>572</v>
      </c>
      <c r="G554" s="57" t="s">
        <v>913</v>
      </c>
      <c r="H554" s="54">
        <v>70</v>
      </c>
    </row>
    <row r="555" spans="1:8" ht="16.5" x14ac:dyDescent="0.2">
      <c r="A555" s="42">
        <v>260</v>
      </c>
      <c r="B555" s="41" t="s">
        <v>950</v>
      </c>
      <c r="C555" s="54">
        <v>112</v>
      </c>
      <c r="D555" s="212" t="s">
        <v>949</v>
      </c>
      <c r="E555"/>
      <c r="G555" s="57" t="s">
        <v>933</v>
      </c>
      <c r="H555" s="54">
        <v>177</v>
      </c>
    </row>
    <row r="556" spans="1:8" ht="16.5" x14ac:dyDescent="0.2">
      <c r="A556" s="42">
        <v>260</v>
      </c>
      <c r="B556" s="41" t="s">
        <v>951</v>
      </c>
      <c r="C556" s="54">
        <v>86</v>
      </c>
      <c r="D556" s="212"/>
      <c r="E556"/>
      <c r="G556" s="57" t="s">
        <v>932</v>
      </c>
      <c r="H556" s="54">
        <v>418</v>
      </c>
    </row>
    <row r="557" spans="1:8" ht="16.5" x14ac:dyDescent="0.2">
      <c r="A557" s="42">
        <v>260</v>
      </c>
      <c r="B557" s="41" t="s">
        <v>952</v>
      </c>
      <c r="C557" s="54">
        <v>84</v>
      </c>
      <c r="D557" s="212"/>
      <c r="E557"/>
      <c r="G557" s="57" t="s">
        <v>934</v>
      </c>
      <c r="H557" s="54">
        <v>79</v>
      </c>
    </row>
    <row r="558" spans="1:8" ht="16.5" x14ac:dyDescent="0.2">
      <c r="A558" s="42">
        <v>260</v>
      </c>
      <c r="B558" s="41" t="s">
        <v>953</v>
      </c>
      <c r="C558" s="54">
        <v>37</v>
      </c>
      <c r="D558" s="212"/>
      <c r="E558"/>
      <c r="G558" s="57" t="s">
        <v>638</v>
      </c>
      <c r="H558" s="54">
        <v>32</v>
      </c>
    </row>
    <row r="559" spans="1:8" ht="16.5" x14ac:dyDescent="0.2">
      <c r="A559" s="42">
        <v>260</v>
      </c>
      <c r="B559" s="41" t="s">
        <v>954</v>
      </c>
      <c r="C559" s="54">
        <v>90</v>
      </c>
      <c r="D559" s="212"/>
      <c r="E559"/>
      <c r="G559" s="57" t="s">
        <v>806</v>
      </c>
      <c r="H559" s="54">
        <v>19</v>
      </c>
    </row>
    <row r="560" spans="1:8" ht="16.5" x14ac:dyDescent="0.2">
      <c r="A560" s="42">
        <v>260</v>
      </c>
      <c r="B560" s="41" t="s">
        <v>955</v>
      </c>
      <c r="C560" s="54">
        <v>203</v>
      </c>
      <c r="D560" s="212"/>
      <c r="E560"/>
      <c r="G560" s="57" t="s">
        <v>935</v>
      </c>
      <c r="H560" s="54">
        <v>169</v>
      </c>
    </row>
    <row r="561" spans="1:8" ht="16.5" x14ac:dyDescent="0.2">
      <c r="A561" s="42">
        <v>260</v>
      </c>
      <c r="B561" s="41" t="s">
        <v>956</v>
      </c>
      <c r="C561" s="54">
        <v>88</v>
      </c>
      <c r="D561" s="212"/>
      <c r="E561"/>
      <c r="G561" s="57" t="s">
        <v>936</v>
      </c>
      <c r="H561" s="54">
        <v>139</v>
      </c>
    </row>
    <row r="562" spans="1:8" ht="16.5" x14ac:dyDescent="0.2">
      <c r="A562" s="42">
        <v>260</v>
      </c>
      <c r="B562" s="41" t="s">
        <v>957</v>
      </c>
      <c r="C562" s="54">
        <v>34</v>
      </c>
      <c r="D562" s="212"/>
      <c r="E562"/>
      <c r="G562" s="57" t="s">
        <v>442</v>
      </c>
      <c r="H562" s="54">
        <v>49</v>
      </c>
    </row>
    <row r="563" spans="1:8" ht="16.5" x14ac:dyDescent="0.2">
      <c r="A563" s="42">
        <v>260</v>
      </c>
      <c r="B563" s="41" t="s">
        <v>958</v>
      </c>
      <c r="C563" s="54">
        <v>55</v>
      </c>
      <c r="D563" s="212"/>
      <c r="E563"/>
      <c r="G563" s="57" t="s">
        <v>938</v>
      </c>
      <c r="H563" s="54">
        <v>2424</v>
      </c>
    </row>
    <row r="564" spans="1:8" ht="16.5" x14ac:dyDescent="0.2">
      <c r="A564" s="42">
        <v>260</v>
      </c>
      <c r="B564" s="41" t="s">
        <v>959</v>
      </c>
      <c r="C564" s="54">
        <v>59</v>
      </c>
      <c r="D564" s="212"/>
      <c r="E564"/>
      <c r="G564" s="57" t="s">
        <v>940</v>
      </c>
      <c r="H564" s="54">
        <v>4370</v>
      </c>
    </row>
    <row r="565" spans="1:8" ht="16.5" x14ac:dyDescent="0.2">
      <c r="A565" s="42">
        <v>260</v>
      </c>
      <c r="B565" s="41" t="s">
        <v>960</v>
      </c>
      <c r="C565" s="54">
        <v>77</v>
      </c>
      <c r="D565" s="212"/>
      <c r="E565"/>
      <c r="G565" s="57" t="s">
        <v>941</v>
      </c>
      <c r="H565" s="54">
        <v>75</v>
      </c>
    </row>
    <row r="566" spans="1:8" ht="16.5" x14ac:dyDescent="0.2">
      <c r="A566" s="42">
        <v>260</v>
      </c>
      <c r="B566" s="41" t="s">
        <v>961</v>
      </c>
      <c r="C566" s="54">
        <v>133</v>
      </c>
      <c r="D566" s="212"/>
      <c r="E566"/>
      <c r="G566" s="57" t="s">
        <v>664</v>
      </c>
      <c r="H566" s="54">
        <v>38</v>
      </c>
    </row>
    <row r="567" spans="1:8" ht="16.5" x14ac:dyDescent="0.2">
      <c r="A567" s="42">
        <v>260</v>
      </c>
      <c r="B567" s="41" t="s">
        <v>962</v>
      </c>
      <c r="C567" s="54">
        <v>33</v>
      </c>
      <c r="D567" s="212"/>
      <c r="E567"/>
      <c r="G567" s="57" t="s">
        <v>943</v>
      </c>
      <c r="H567" s="54">
        <v>3004</v>
      </c>
    </row>
    <row r="568" spans="1:8" ht="16.5" x14ac:dyDescent="0.2">
      <c r="A568" s="42">
        <v>260</v>
      </c>
      <c r="B568" s="41" t="s">
        <v>963</v>
      </c>
      <c r="C568" s="54">
        <v>68</v>
      </c>
      <c r="D568" s="212"/>
      <c r="E568"/>
      <c r="G568" s="57" t="s">
        <v>944</v>
      </c>
      <c r="H568" s="54">
        <v>117</v>
      </c>
    </row>
    <row r="569" spans="1:8" ht="33" x14ac:dyDescent="0.2">
      <c r="A569" s="42">
        <v>260</v>
      </c>
      <c r="B569" s="41" t="s">
        <v>964</v>
      </c>
      <c r="C569" s="54">
        <v>119</v>
      </c>
      <c r="D569" s="212"/>
      <c r="E569"/>
      <c r="G569" s="57" t="s">
        <v>471</v>
      </c>
      <c r="H569" s="54">
        <v>35</v>
      </c>
    </row>
    <row r="570" spans="1:8" ht="33" x14ac:dyDescent="0.2">
      <c r="A570" s="42">
        <v>260</v>
      </c>
      <c r="B570" s="41" t="s">
        <v>965</v>
      </c>
      <c r="C570" s="54">
        <v>41</v>
      </c>
      <c r="D570" s="212"/>
      <c r="E570"/>
      <c r="G570" s="57" t="s">
        <v>966</v>
      </c>
      <c r="H570" s="54">
        <v>86</v>
      </c>
    </row>
    <row r="571" spans="1:8" ht="16.5" x14ac:dyDescent="0.2">
      <c r="A571" s="42">
        <v>260</v>
      </c>
      <c r="B571" s="41" t="s">
        <v>966</v>
      </c>
      <c r="C571" s="54">
        <v>86</v>
      </c>
      <c r="D571" s="212"/>
      <c r="E571"/>
      <c r="G571" s="57" t="s">
        <v>946</v>
      </c>
      <c r="H571" s="54">
        <v>1266</v>
      </c>
    </row>
    <row r="572" spans="1:8" ht="16.5" x14ac:dyDescent="0.2">
      <c r="A572" s="42">
        <v>260</v>
      </c>
      <c r="B572" s="41" t="s">
        <v>967</v>
      </c>
      <c r="C572" s="54">
        <v>65</v>
      </c>
      <c r="D572" s="212"/>
      <c r="E572"/>
      <c r="G572" s="57" t="s">
        <v>947</v>
      </c>
      <c r="H572" s="54">
        <v>10067</v>
      </c>
    </row>
    <row r="573" spans="1:8" ht="16.5" x14ac:dyDescent="0.2">
      <c r="A573" s="42">
        <v>260</v>
      </c>
      <c r="B573" s="41" t="s">
        <v>968</v>
      </c>
      <c r="C573" s="54">
        <v>108</v>
      </c>
      <c r="D573" s="212"/>
      <c r="E573"/>
      <c r="G573" s="57" t="s">
        <v>770</v>
      </c>
      <c r="H573" s="54">
        <v>34</v>
      </c>
    </row>
    <row r="574" spans="1:8" ht="16.5" x14ac:dyDescent="0.2">
      <c r="A574" s="42">
        <v>260</v>
      </c>
      <c r="B574" s="41" t="s">
        <v>423</v>
      </c>
      <c r="C574" s="54">
        <v>3</v>
      </c>
      <c r="D574" s="212"/>
      <c r="E574"/>
      <c r="G574" s="57" t="s">
        <v>728</v>
      </c>
      <c r="H574" s="54">
        <v>30</v>
      </c>
    </row>
    <row r="575" spans="1:8" ht="16.5" x14ac:dyDescent="0.2">
      <c r="A575" s="42">
        <v>261</v>
      </c>
      <c r="B575" s="41" t="s">
        <v>969</v>
      </c>
      <c r="C575" s="54">
        <v>294</v>
      </c>
      <c r="D575" s="42"/>
      <c r="G575" s="57" t="s">
        <v>969</v>
      </c>
      <c r="H575" s="54">
        <v>294</v>
      </c>
    </row>
    <row r="576" spans="1:8" ht="16.5" x14ac:dyDescent="0.2">
      <c r="A576" s="42">
        <v>262</v>
      </c>
      <c r="B576" s="41" t="s">
        <v>971</v>
      </c>
      <c r="C576" s="54">
        <v>89</v>
      </c>
      <c r="D576" s="212" t="s">
        <v>970</v>
      </c>
      <c r="E576"/>
      <c r="G576" s="57" t="s">
        <v>967</v>
      </c>
      <c r="H576" s="54">
        <v>65</v>
      </c>
    </row>
    <row r="577" spans="1:8" ht="16.5" x14ac:dyDescent="0.2">
      <c r="A577" s="42">
        <v>262</v>
      </c>
      <c r="B577" s="41" t="s">
        <v>972</v>
      </c>
      <c r="C577" s="54">
        <v>136</v>
      </c>
      <c r="D577" s="212"/>
      <c r="E577"/>
      <c r="G577" s="57" t="s">
        <v>918</v>
      </c>
      <c r="H577" s="54">
        <v>12</v>
      </c>
    </row>
    <row r="578" spans="1:8" ht="16.5" x14ac:dyDescent="0.2">
      <c r="A578" s="42">
        <v>262</v>
      </c>
      <c r="B578" s="41" t="s">
        <v>973</v>
      </c>
      <c r="C578" s="54">
        <v>64</v>
      </c>
      <c r="D578" s="212"/>
      <c r="E578"/>
      <c r="G578" s="57" t="s">
        <v>605</v>
      </c>
      <c r="H578" s="54">
        <v>39</v>
      </c>
    </row>
    <row r="579" spans="1:8" ht="16.5" x14ac:dyDescent="0.2">
      <c r="A579" s="42">
        <v>263</v>
      </c>
      <c r="B579" s="41" t="s">
        <v>974</v>
      </c>
      <c r="C579" s="54">
        <v>292</v>
      </c>
      <c r="G579" s="57" t="s">
        <v>575</v>
      </c>
      <c r="H579" s="54">
        <v>49</v>
      </c>
    </row>
    <row r="580" spans="1:8" ht="16.5" x14ac:dyDescent="0.2">
      <c r="A580" s="42">
        <v>264</v>
      </c>
      <c r="B580" s="41" t="s">
        <v>975</v>
      </c>
      <c r="C580" s="54">
        <v>231</v>
      </c>
      <c r="G580" s="57" t="s">
        <v>973</v>
      </c>
      <c r="H580" s="54">
        <v>64</v>
      </c>
    </row>
    <row r="581" spans="1:8" ht="16.5" x14ac:dyDescent="0.2">
      <c r="A581" s="42">
        <v>265</v>
      </c>
      <c r="B581" s="41" t="s">
        <v>976</v>
      </c>
      <c r="C581" s="54">
        <v>89</v>
      </c>
      <c r="G581" s="57" t="s">
        <v>547</v>
      </c>
      <c r="H581" s="54">
        <v>162</v>
      </c>
    </row>
    <row r="582" spans="1:8" ht="16.5" x14ac:dyDescent="0.2">
      <c r="A582" s="42">
        <v>901</v>
      </c>
      <c r="B582" s="41" t="s">
        <v>977</v>
      </c>
      <c r="C582" s="54">
        <v>19575</v>
      </c>
      <c r="G582" s="57" t="s">
        <v>686</v>
      </c>
      <c r="H582" s="54">
        <v>14</v>
      </c>
    </row>
    <row r="583" spans="1:8" ht="16.5" x14ac:dyDescent="0.2">
      <c r="A583" s="42">
        <v>902</v>
      </c>
      <c r="B583" s="41" t="s">
        <v>979</v>
      </c>
      <c r="C583" s="54">
        <v>489</v>
      </c>
      <c r="D583" s="212" t="s">
        <v>978</v>
      </c>
      <c r="G583" s="57" t="s">
        <v>914</v>
      </c>
      <c r="H583" s="54">
        <v>45</v>
      </c>
    </row>
    <row r="584" spans="1:8" ht="16.5" x14ac:dyDescent="0.2">
      <c r="A584" s="42">
        <v>902</v>
      </c>
      <c r="B584" s="41" t="s">
        <v>980</v>
      </c>
      <c r="C584" s="54">
        <v>192</v>
      </c>
      <c r="D584" s="212"/>
      <c r="G584" s="57" t="s">
        <v>704</v>
      </c>
      <c r="H584" s="54">
        <v>40</v>
      </c>
    </row>
    <row r="585" spans="1:8" ht="16.5" x14ac:dyDescent="0.2">
      <c r="A585" s="42">
        <v>902</v>
      </c>
      <c r="B585" s="41" t="s">
        <v>981</v>
      </c>
      <c r="C585" s="54">
        <v>4848</v>
      </c>
      <c r="D585" s="212"/>
      <c r="G585" s="57" t="s">
        <v>485</v>
      </c>
      <c r="H585" s="54">
        <v>20</v>
      </c>
    </row>
    <row r="586" spans="1:8" ht="16.5" x14ac:dyDescent="0.2">
      <c r="A586" s="42">
        <v>902</v>
      </c>
      <c r="B586" s="41" t="s">
        <v>982</v>
      </c>
      <c r="C586" s="54">
        <v>36</v>
      </c>
      <c r="D586" s="212"/>
      <c r="G586" s="57" t="s">
        <v>590</v>
      </c>
      <c r="H586" s="54">
        <v>52</v>
      </c>
    </row>
    <row r="587" spans="1:8" ht="16.5" x14ac:dyDescent="0.2">
      <c r="A587" s="42">
        <v>902</v>
      </c>
      <c r="B587" s="41" t="s">
        <v>983</v>
      </c>
      <c r="C587" s="54">
        <v>660</v>
      </c>
      <c r="D587" s="212"/>
      <c r="G587" s="57" t="s">
        <v>536</v>
      </c>
      <c r="H587" s="54">
        <v>352</v>
      </c>
    </row>
    <row r="588" spans="1:8" ht="33" x14ac:dyDescent="0.2">
      <c r="A588" s="42">
        <v>902</v>
      </c>
      <c r="B588" s="41" t="s">
        <v>984</v>
      </c>
      <c r="C588" s="54">
        <v>1088</v>
      </c>
      <c r="D588" s="212"/>
      <c r="G588" s="57" t="s">
        <v>992</v>
      </c>
      <c r="H588" s="54">
        <v>15715</v>
      </c>
    </row>
    <row r="589" spans="1:8" ht="16.5" x14ac:dyDescent="0.2">
      <c r="A589" s="42">
        <v>902</v>
      </c>
      <c r="B589" s="41" t="s">
        <v>985</v>
      </c>
      <c r="C589" s="54">
        <v>15</v>
      </c>
      <c r="D589" s="212"/>
      <c r="G589" s="57" t="s">
        <v>448</v>
      </c>
      <c r="H589" s="54">
        <v>36</v>
      </c>
    </row>
    <row r="590" spans="1:8" ht="16.5" x14ac:dyDescent="0.2">
      <c r="A590" s="42">
        <v>902</v>
      </c>
      <c r="B590" s="41" t="s">
        <v>986</v>
      </c>
      <c r="C590" s="54">
        <v>94</v>
      </c>
      <c r="D590" s="212"/>
      <c r="G590" s="57" t="s">
        <v>415</v>
      </c>
      <c r="H590" s="54">
        <v>118</v>
      </c>
    </row>
    <row r="591" spans="1:8" ht="16.5" x14ac:dyDescent="0.2">
      <c r="A591" s="42">
        <v>902</v>
      </c>
      <c r="B591" s="41" t="s">
        <v>987</v>
      </c>
      <c r="C591" s="54">
        <v>64</v>
      </c>
      <c r="D591" s="212"/>
      <c r="G591" s="57" t="s">
        <v>974</v>
      </c>
      <c r="H591" s="54">
        <v>292</v>
      </c>
    </row>
    <row r="592" spans="1:8" ht="16.5" x14ac:dyDescent="0.2">
      <c r="A592" s="42">
        <v>902</v>
      </c>
      <c r="B592" s="41" t="s">
        <v>317</v>
      </c>
      <c r="C592" s="54">
        <v>55</v>
      </c>
      <c r="D592" s="212"/>
      <c r="G592" s="57" t="s">
        <v>606</v>
      </c>
      <c r="H592" s="54">
        <v>480</v>
      </c>
    </row>
    <row r="593" spans="1:8" ht="16.5" x14ac:dyDescent="0.2">
      <c r="A593" s="42">
        <v>903</v>
      </c>
      <c r="B593" s="41" t="s">
        <v>988</v>
      </c>
      <c r="C593" s="54">
        <v>10919</v>
      </c>
      <c r="D593"/>
      <c r="G593" s="57" t="s">
        <v>422</v>
      </c>
      <c r="H593" s="54">
        <v>227</v>
      </c>
    </row>
    <row r="594" spans="1:8" ht="16.5" x14ac:dyDescent="0.2">
      <c r="A594" s="42">
        <v>904</v>
      </c>
      <c r="B594" s="41" t="s">
        <v>989</v>
      </c>
      <c r="C594" s="54">
        <v>2316</v>
      </c>
      <c r="D594"/>
      <c r="G594" s="57" t="s">
        <v>788</v>
      </c>
      <c r="H594" s="54">
        <v>71</v>
      </c>
    </row>
    <row r="595" spans="1:8" ht="16.5" x14ac:dyDescent="0.2">
      <c r="A595" s="42">
        <v>905</v>
      </c>
      <c r="B595" s="41" t="s">
        <v>990</v>
      </c>
      <c r="C595" s="54">
        <v>4129</v>
      </c>
      <c r="D595"/>
      <c r="G595" s="57" t="s">
        <v>975</v>
      </c>
      <c r="H595" s="54">
        <v>231</v>
      </c>
    </row>
    <row r="596" spans="1:8" ht="16.5" x14ac:dyDescent="0.2">
      <c r="A596" s="42">
        <v>906</v>
      </c>
      <c r="B596" s="41" t="s">
        <v>991</v>
      </c>
      <c r="C596" s="54">
        <v>4051</v>
      </c>
      <c r="D596"/>
      <c r="G596" s="57" t="s">
        <v>461</v>
      </c>
      <c r="H596" s="54">
        <v>45</v>
      </c>
    </row>
    <row r="597" spans="1:8" ht="16.5" x14ac:dyDescent="0.2">
      <c r="A597" s="42">
        <v>907</v>
      </c>
      <c r="B597" s="41" t="s">
        <v>992</v>
      </c>
      <c r="C597" s="54">
        <v>15715</v>
      </c>
      <c r="D597"/>
      <c r="G597" s="57" t="s">
        <v>976</v>
      </c>
      <c r="H597" s="54">
        <v>89</v>
      </c>
    </row>
    <row r="598" spans="1:8" ht="16.5" x14ac:dyDescent="0.2">
      <c r="A598" s="42">
        <v>908</v>
      </c>
      <c r="B598" s="41" t="s">
        <v>993</v>
      </c>
      <c r="C598" s="54">
        <v>1689</v>
      </c>
      <c r="D598"/>
      <c r="G598" s="57" t="s">
        <v>968</v>
      </c>
      <c r="H598" s="54">
        <v>108</v>
      </c>
    </row>
    <row r="599" spans="1:8" x14ac:dyDescent="0.2">
      <c r="D599"/>
    </row>
    <row r="600" spans="1:8" x14ac:dyDescent="0.2">
      <c r="D600"/>
    </row>
  </sheetData>
  <sheetProtection algorithmName="SHA-512" hashValue="17zj2kEpC2WYqrcd2R/OwZzlkGEGy4bOcJLH+adiwpRAlCG+Hss1l4U4qNUmCwOA4862b2vyW1Qvr/EKGwUEjw==" saltValue="FFR1SP+4z5zdRYeviXFn7g==" spinCount="100000" sheet="1" objects="1" scenarios="1"/>
  <sortState ref="G4:H598">
    <sortCondition ref="G4"/>
  </sortState>
  <mergeCells count="59">
    <mergeCell ref="D25:D31"/>
    <mergeCell ref="D36:D43"/>
    <mergeCell ref="D216:D224"/>
    <mergeCell ref="D203:D213"/>
    <mergeCell ref="D188:D197"/>
    <mergeCell ref="D185:D187"/>
    <mergeCell ref="D165:D175"/>
    <mergeCell ref="D136:D137"/>
    <mergeCell ref="D32:D33"/>
    <mergeCell ref="D46:D50"/>
    <mergeCell ref="D53:D57"/>
    <mergeCell ref="D59:D70"/>
    <mergeCell ref="D73:D80"/>
    <mergeCell ref="D14:D23"/>
    <mergeCell ref="D120:D122"/>
    <mergeCell ref="D146:D154"/>
    <mergeCell ref="D583:D592"/>
    <mergeCell ref="D576:D578"/>
    <mergeCell ref="D528:D532"/>
    <mergeCell ref="D533:D537"/>
    <mergeCell ref="D519:D524"/>
    <mergeCell ref="D92:D97"/>
    <mergeCell ref="D106:D115"/>
    <mergeCell ref="D372:D377"/>
    <mergeCell ref="D361:D364"/>
    <mergeCell ref="D341:D355"/>
    <mergeCell ref="D337:D338"/>
    <mergeCell ref="D331:D335"/>
    <mergeCell ref="D124:D125"/>
    <mergeCell ref="D318:D328"/>
    <mergeCell ref="D283:D286"/>
    <mergeCell ref="D278:D282"/>
    <mergeCell ref="D273:D275"/>
    <mergeCell ref="D261:D272"/>
    <mergeCell ref="D299:D312"/>
    <mergeCell ref="D287:D294"/>
    <mergeCell ref="D385:D388"/>
    <mergeCell ref="D258:D260"/>
    <mergeCell ref="D162:D163"/>
    <mergeCell ref="D448:D455"/>
    <mergeCell ref="D439:D447"/>
    <mergeCell ref="D405:D407"/>
    <mergeCell ref="D313:D314"/>
    <mergeCell ref="D434:D438"/>
    <mergeCell ref="D426:D430"/>
    <mergeCell ref="D417:D424"/>
    <mergeCell ref="D410:D412"/>
    <mergeCell ref="D390:D395"/>
    <mergeCell ref="D253:D257"/>
    <mergeCell ref="D243:D246"/>
    <mergeCell ref="D233:D241"/>
    <mergeCell ref="D226:D227"/>
    <mergeCell ref="D480:D482"/>
    <mergeCell ref="D470:D473"/>
    <mergeCell ref="D555:D574"/>
    <mergeCell ref="D504:D518"/>
    <mergeCell ref="D497:D498"/>
    <mergeCell ref="D494:D495"/>
    <mergeCell ref="D487:D488"/>
  </mergeCells>
  <hyperlinks>
    <hyperlink ref="A1" r:id="rId1" location=" 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PCNS</vt:lpstr>
      <vt:lpstr>PDC</vt:lpstr>
      <vt:lpstr>Resumen</vt:lpstr>
      <vt:lpstr>códigos</vt:lpstr>
      <vt:lpstr>CNAE</vt:lpstr>
      <vt:lpstr>Baremo PCNS </vt:lpstr>
      <vt:lpstr>datos</vt:lpstr>
      <vt:lpstr>riesgo</vt:lpstr>
      <vt:lpstr>población EELL</vt:lpstr>
      <vt:lpstr>cnae</vt:lpstr>
      <vt:lpstr>EELL</vt:lpstr>
      <vt:lpstr>frecuencia_anual</vt:lpstr>
      <vt:lpstr>frecuencia_mensual</vt:lpstr>
      <vt:lpstr>frencuencia_mensual_vehículos_tienda</vt:lpstr>
      <vt:lpstr>municipio</vt:lpstr>
      <vt:lpstr>n_EELL_vehiculos_tienda</vt:lpstr>
      <vt:lpstr>población_mercadillos</vt:lpstr>
      <vt:lpstr>población_vehiculos_tienda</vt:lpstr>
      <vt:lpstr>Realizada</vt:lpstr>
      <vt:lpstr>si_no</vt:lpstr>
      <vt:lpstr>tamaño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x051250</dc:creator>
  <cp:lastModifiedBy>X011496</cp:lastModifiedBy>
  <cp:lastPrinted>2024-04-15T12:55:00Z</cp:lastPrinted>
  <dcterms:created xsi:type="dcterms:W3CDTF">2016-04-14T08:38:06Z</dcterms:created>
  <dcterms:modified xsi:type="dcterms:W3CDTF">2024-05-07T07:57:06Z</dcterms:modified>
</cp:coreProperties>
</file>