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0 Procesos\2023\05 MRR Investigo\"/>
    </mc:Choice>
  </mc:AlternateContent>
  <bookViews>
    <workbookView xWindow="0" yWindow="0" windowWidth="1335" windowHeight="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1" l="1"/>
  <c r="K70" i="1"/>
  <c r="K1" i="1" l="1"/>
  <c r="K4" i="1" l="1"/>
  <c r="K5" i="1" l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l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9" i="1" s="1"/>
</calcChain>
</file>

<file path=xl/sharedStrings.xml><?xml version="1.0" encoding="utf-8"?>
<sst xmlns="http://schemas.openxmlformats.org/spreadsheetml/2006/main" count="464" uniqueCount="229">
  <si>
    <t>Fecha actualización:</t>
  </si>
  <si>
    <t>Entidad
solicitante</t>
  </si>
  <si>
    <t>Fecha
de
solicitud</t>
  </si>
  <si>
    <t>Nº
expediente</t>
  </si>
  <si>
    <t>CNTA CENTRO NACIONAL DE TECNOLOGÍA Y SEGURIDAD ALIMENTARIA</t>
  </si>
  <si>
    <t>Presupuesto
disponible tras concesiones
(€)</t>
  </si>
  <si>
    <t>UNIVERSIDAD DE NAVARRA</t>
  </si>
  <si>
    <t>ASOCIACIÓN DE DAÑO CEREBRAL DE NAVARRA</t>
  </si>
  <si>
    <t>UNIVERSIDAD PÚBLICA DE NAVARRA</t>
  </si>
  <si>
    <t>No</t>
  </si>
  <si>
    <t>Si (1)</t>
  </si>
  <si>
    <t>44E/2022</t>
  </si>
  <si>
    <t>46E/2022</t>
  </si>
  <si>
    <t>Presupuesto total de la convocatoria (€):</t>
  </si>
  <si>
    <t>Estado
de la
solicitud</t>
  </si>
  <si>
    <t>Importe
ayuda concedida 
(€)</t>
  </si>
  <si>
    <t>47E/2022</t>
  </si>
  <si>
    <t>Personal de apoyo a la investigación en concesión
(máx. 7)</t>
  </si>
  <si>
    <t>56E/2022</t>
  </si>
  <si>
    <t>54E/2022</t>
  </si>
  <si>
    <t>53E/2022</t>
  </si>
  <si>
    <t>52E/2022</t>
  </si>
  <si>
    <t>CS CENTRO STIRLING, S. COOP</t>
  </si>
  <si>
    <t>0011-4001-2022-000003</t>
  </si>
  <si>
    <t>0011-4001-2022-000002</t>
  </si>
  <si>
    <t>0011-4001-2022-000001</t>
  </si>
  <si>
    <t>0011-4001-2022-000004</t>
  </si>
  <si>
    <t>0011-4001-2022-000005</t>
  </si>
  <si>
    <t>0011-4001-2022-000006</t>
  </si>
  <si>
    <t>0011-4001-2022-000008</t>
  </si>
  <si>
    <t>0011-4001-2022-000009</t>
  </si>
  <si>
    <t>0011-4001-2022-000010</t>
  </si>
  <si>
    <t>0011-4001-2022-000011</t>
  </si>
  <si>
    <t>0011-4001-2022-000012</t>
  </si>
  <si>
    <t>0011-4001-2022-000013</t>
  </si>
  <si>
    <t>0011-4001-2022-000014</t>
  </si>
  <si>
    <t>75E/2022</t>
  </si>
  <si>
    <t>80E/2022</t>
  </si>
  <si>
    <t>79E/2022</t>
  </si>
  <si>
    <t>90E/2022</t>
  </si>
  <si>
    <t>99E/2022</t>
  </si>
  <si>
    <t>98E/2022</t>
  </si>
  <si>
    <t>0011-4001-2022-000017</t>
  </si>
  <si>
    <t>Abonada</t>
  </si>
  <si>
    <t>153E/2022</t>
  </si>
  <si>
    <t>Nº 
de Resolución de concesión</t>
  </si>
  <si>
    <t>Fecha
de
Resolución de concesión</t>
  </si>
  <si>
    <t>Título actividad</t>
  </si>
  <si>
    <t>Producción sostenible de “Hortalizas Saludables”, Cero acumulación de nitratos, Cero riesgo para la salud humana</t>
  </si>
  <si>
    <t>Transporte Sostenible de Mercancías y Distribución de Última Milla en Escenarios Urbanos</t>
  </si>
  <si>
    <t>Desarrollo de la metodología para incorporar los efectos de las cargas aerodinámicas sobre aerogeneradores e hidrodinámicas sobre una plataforma flotante</t>
  </si>
  <si>
    <t>Técnico de investigación</t>
  </si>
  <si>
    <t>Participación en las tareas en Planta Piloto de los proyectos de I+D que haya en ejecución</t>
  </si>
  <si>
    <t>Monitorización y valoración de mecanismos de resistencia a herbicidas de diferentes poblaciones de la mala hierba Amaranthus palmeri</t>
  </si>
  <si>
    <t>Bioinformático para el manejo de datos biológicos procedentes de diversas técnicas ómicas: metagenómica, metabolómica, genómica y miRNAómica</t>
  </si>
  <si>
    <t>Puesta a punto de métodos de evaluación de la genotoxicidad y evaluación de la genotoxicidad de diversos compuestos químicos</t>
  </si>
  <si>
    <t>Transposición de diseños a formato vectorial</t>
  </si>
  <si>
    <t>Especialista en estudios de industrialización de impresión funcional</t>
  </si>
  <si>
    <t>Desarrollo de nuevas tecnologías avanzadas para la detección de contaminantes emergentes en aguas.</t>
  </si>
  <si>
    <t>0011-4001-2022-000022</t>
  </si>
  <si>
    <t>0011-4001-2022-000023</t>
  </si>
  <si>
    <t>0011-4001-2022-000024</t>
  </si>
  <si>
    <t>0011-4001-2022-000025</t>
  </si>
  <si>
    <t>FUNDACIÓN INSTITUTO DE INVESTIGACIÓN SANITARIA DE NAVARRA</t>
  </si>
  <si>
    <t>Valorización de invertebrados marinos infrautilizados con interés en alimentación funcional</t>
  </si>
  <si>
    <t>Si (2)</t>
  </si>
  <si>
    <t>Si (3)</t>
  </si>
  <si>
    <t>Si (4)</t>
  </si>
  <si>
    <t>Gestión de innovación</t>
  </si>
  <si>
    <t>Gestión de proyectos de I +D de concurrencia competitiva estatal y autonómica</t>
  </si>
  <si>
    <t xml:space="preserve">Gestión de los proyectos internacionales </t>
  </si>
  <si>
    <t>FUNDACION PARA LA INVESTIGACIÓN MÉDICA APLICADA</t>
  </si>
  <si>
    <t>0011-4001-2022-000026</t>
  </si>
  <si>
    <t>0011-4001-2022-000027</t>
  </si>
  <si>
    <t>IED RESEARCH</t>
  </si>
  <si>
    <t>IED-INVESTIGO-01 Plataforma IoT para monitorización y procesamiento de datos de sensores en dispositivos electrónicos</t>
  </si>
  <si>
    <t>Fabricación, celularización, caracterización y análisis de tejidos cardiacos humanos ingenierizados 3D</t>
  </si>
  <si>
    <t>0011-4001-2022-000033</t>
  </si>
  <si>
    <t xml:space="preserve">ASOCIACIÓN DE LA INDUSTRIA NAVARRA </t>
  </si>
  <si>
    <t>ASOCIACIÓN CLÚSTER AUDIOVISUAL DE NAVARRA</t>
  </si>
  <si>
    <t>Gestión de actividades de innovación</t>
  </si>
  <si>
    <t>0011-4001-2022-000034</t>
  </si>
  <si>
    <t>Investigación en procesos de impresión 3D de biomateriales</t>
  </si>
  <si>
    <t>0011-4001-2022-000035</t>
  </si>
  <si>
    <t>Gestión de la Ciencia e Innovación en la sociedad</t>
  </si>
  <si>
    <t>Si (5)</t>
  </si>
  <si>
    <t>0011-4001-2022-000036</t>
  </si>
  <si>
    <t>Gestión de datos, open science y open data</t>
  </si>
  <si>
    <t>250E/2022</t>
  </si>
  <si>
    <t>249E/2022</t>
  </si>
  <si>
    <t>248E/2022</t>
  </si>
  <si>
    <t>251E/2022</t>
  </si>
  <si>
    <t>252E/2022</t>
  </si>
  <si>
    <t>0011-4001-2022-000037</t>
  </si>
  <si>
    <t>0011-4001-2022-000038</t>
  </si>
  <si>
    <t>0011-4001-2022-000039</t>
  </si>
  <si>
    <t>0011-4001-2022-000040</t>
  </si>
  <si>
    <t>0011-4001-2022-000041</t>
  </si>
  <si>
    <t>0011-4001-2022-000042</t>
  </si>
  <si>
    <t>0011-4001-2022-000044</t>
  </si>
  <si>
    <t>0011-4001-2022-000045</t>
  </si>
  <si>
    <t>0011-4001-2022-000046</t>
  </si>
  <si>
    <t>0011-4001-2022-000047</t>
  </si>
  <si>
    <t>0011-4001-2022-000048</t>
  </si>
  <si>
    <t>0011-4001-2022-000049</t>
  </si>
  <si>
    <t>0011-4001-2022-000050</t>
  </si>
  <si>
    <t>0011-4001-2022-000052</t>
  </si>
  <si>
    <t>0011-4001-2022-000053</t>
  </si>
  <si>
    <t>ASOCIACIÓN DE LA INDUSTRIA NAVARRA</t>
  </si>
  <si>
    <t>NASERTIC, S.A.U.</t>
  </si>
  <si>
    <t>261E/2022</t>
  </si>
  <si>
    <t>263E/2022</t>
  </si>
  <si>
    <t>262E/2022</t>
  </si>
  <si>
    <t>270E/2022</t>
  </si>
  <si>
    <t>264E/2022</t>
  </si>
  <si>
    <t>Investigación en procesos de deposición mediante tecnología PVD</t>
  </si>
  <si>
    <t>Turismo sostenible: Conocimiento</t>
  </si>
  <si>
    <t>Simulación y experimentación de sistemas termoeléctricos avanzados destinados a incrementar el COP de sistemas de refrigeración por compresión de vapor.</t>
  </si>
  <si>
    <t xml:space="preserve">Ingeniería genética aplicada al estudio de biofilms de Salmonella enterica </t>
  </si>
  <si>
    <t>Neuro-realimentación con realidad virtual y audio espacial para reducir la ansiedad</t>
  </si>
  <si>
    <t>Investigación para el desarrollo de una viticultura más ecológica y sostenible</t>
  </si>
  <si>
    <t>Desarrollar y mejorar aproximaciones informáticas e bioinformáticas en el contexto de la Medicina Personalizada y de la Genómica</t>
  </si>
  <si>
    <t>Desarrollar y optimizar formulaciones vacunales subunitarias basadas en RNA ycomplejos antigénicos</t>
  </si>
  <si>
    <t>Preprocesamiento, limpieza e ingeniería de datos y modelos de machine learning (1)</t>
  </si>
  <si>
    <t>Preprocesamiento, limpieza e ingeniería de datos y modelos de machine learning (2)</t>
  </si>
  <si>
    <t>Técnico de investigación.</t>
  </si>
  <si>
    <t>TOTAL SOLICITADO</t>
  </si>
  <si>
    <t>Aplicación de técnicas analíticas avanzadas y de métodos innovadores para elaborar productos alimentarios saludables y sostenibles</t>
  </si>
  <si>
    <t>Obtención de proteínas y péptidos funcionales a partir de lías finas de vino</t>
  </si>
  <si>
    <t>Actividades de I+D en el Laboratorio de la Escuela de Arquitectura</t>
  </si>
  <si>
    <t>Desarrollo de un sistema inteligente y low-cost para la evaluación de movimento de la extremidad superior. Aplicación en la rehabilitación personalizada de pacientes que han sufrido un accidente cerebro vascular</t>
  </si>
  <si>
    <t>Limpieza de la base de datos de registros de contaminación atmosférica y desarrollo de modelos basados en tecnologías emergentes (inteligencia artificial) para controlar y prevenir la contaminación atmosférica</t>
  </si>
  <si>
    <t>Investigador post-doctoral para desarrollar proyectos de investigación en el área de la Nutrición y Metabolismo Molecular</t>
  </si>
  <si>
    <t>DISPONIBLE TRAS SOLICITUDES</t>
  </si>
  <si>
    <t>DISPONIBLE TRAS CONCESIONES</t>
  </si>
  <si>
    <t>275E/2022</t>
  </si>
  <si>
    <t>276E/2022</t>
  </si>
  <si>
    <t>280E/2022</t>
  </si>
  <si>
    <t>279E/2022</t>
  </si>
  <si>
    <t>278E/2022</t>
  </si>
  <si>
    <t>Desarrollo de materiales basados en residuos de la construcción aplicados en lavalorización de CO2 y CH4, y con poder antibactericida para el tratamiento de efluentes líquidos y gaseosos</t>
  </si>
  <si>
    <t>282E/2022</t>
  </si>
  <si>
    <t>FUNDACIÓN CENER-CIEMAT</t>
  </si>
  <si>
    <t>0011-4001-2022-000060</t>
  </si>
  <si>
    <t>DESIGN-PV – Investigación en el
Diseño de Dispositivos Fotovoltaicos basados en Materiales Emergentes</t>
  </si>
  <si>
    <t>284E/2022</t>
  </si>
  <si>
    <t>283E/2022</t>
  </si>
  <si>
    <t>293E/2022</t>
  </si>
  <si>
    <t>290E/2022</t>
  </si>
  <si>
    <t>292E/2022</t>
  </si>
  <si>
    <t>291E/2022</t>
  </si>
  <si>
    <t>298E/2022</t>
  </si>
  <si>
    <t>297E/2022</t>
  </si>
  <si>
    <t>289E/2022</t>
  </si>
  <si>
    <t>0011-4001-2022-000061</t>
  </si>
  <si>
    <t>0011-4001-2022-000062</t>
  </si>
  <si>
    <t>Investigador especialista en mecatrónica</t>
  </si>
  <si>
    <t>Procesamiento y análisis de datos de variables ambientales. Determinación de la transpiración y respiración en racimos y bayas de uva. Participación en el desarrollo de un sistema de fenotipado de cultivos</t>
  </si>
  <si>
    <t>300E/2022</t>
  </si>
  <si>
    <t>0011-4001-2022-000064</t>
  </si>
  <si>
    <t>Técnico de laboratorio de Hidrógeno</t>
  </si>
  <si>
    <t>304E/2022</t>
  </si>
  <si>
    <t>303E/2022</t>
  </si>
  <si>
    <t>0011-4001-2022-000065</t>
  </si>
  <si>
    <t>0011-4001-2022-000066</t>
  </si>
  <si>
    <t>FUNDACION PUBLICA MIGUEL SERVET</t>
  </si>
  <si>
    <t>Ejecución/Desarrollo de proyecto de investigación en cáncer</t>
  </si>
  <si>
    <t>Actividades de investigación propias de la Plataforma de Ensayos Clínicos y tareas de
coordinación EC</t>
  </si>
  <si>
    <t>0011-4001-2022-000067</t>
  </si>
  <si>
    <t>0011-4001-2022-000068</t>
  </si>
  <si>
    <t>0011-4001-2022-000070</t>
  </si>
  <si>
    <t>Investigador doctor con experiencia previa en técnicas de cultivos celulares y manejo de animales de laboratorio (roedores)</t>
  </si>
  <si>
    <t>Actividades científico-técnica de apoyo a la investigación</t>
  </si>
  <si>
    <t>315E/2022</t>
  </si>
  <si>
    <t>Si (6)</t>
  </si>
  <si>
    <t>Si (7)</t>
  </si>
  <si>
    <t>0011-4001-2022-000072</t>
  </si>
  <si>
    <t>Soporte técnico de actividades investigadoras relacionadas con proyectos de investigación en resistencia a la radioterapia</t>
  </si>
  <si>
    <t>0011-4001-2022-000073</t>
  </si>
  <si>
    <t>Investigación en proyectos de Inteligencia Artificial, render GPU (Graphics Processing Unit) y otras soluciones tecnológicas emergentes, para la mejora de procesos y el aumento de la competitividad del sector audiovisual y del videojuego de Navarra</t>
  </si>
  <si>
    <t>0011-4001-2022-000074</t>
  </si>
  <si>
    <t>Investigación en proyectos de Inteligencia Artificial, render GPU (Graphics Processing Unit) y otras soluciones tecnológicas emergentes, para la mejora de procesos y el aumento de la competitividad del sector audiovisual y del videojuego de Navarra.</t>
  </si>
  <si>
    <t>0011-4001-2022-000075</t>
  </si>
  <si>
    <t>345E/2022</t>
  </si>
  <si>
    <t>342E/2022</t>
  </si>
  <si>
    <t>346E/2022</t>
  </si>
  <si>
    <t>343E/2022</t>
  </si>
  <si>
    <t>360E/2022</t>
  </si>
  <si>
    <t>361E/2022</t>
  </si>
  <si>
    <t>0011-4001-2022-000077</t>
  </si>
  <si>
    <t>Caracterización epigenética de cfDNA proveniente de sangre de pacientes con demencia tipo Alzheimer comparado con controles</t>
  </si>
  <si>
    <t>0011-4001-2022-000078</t>
  </si>
  <si>
    <t>0011-4001-2022-000079</t>
  </si>
  <si>
    <t>Actividades de I+D en proyectos de investigación relacionados con la prevención de la discapacidad a corto y largo plazo mediante el ejercicio y la realidad virtual en adultos mayores hospitalizados</t>
  </si>
  <si>
    <t>Puesta a punto, implementación y desarrollo de herramientas tecnológicas de análisis,
caracterización y selección celular inmunológica</t>
  </si>
  <si>
    <t>372E/2022</t>
  </si>
  <si>
    <t>371E/2022</t>
  </si>
  <si>
    <t>373E/2022</t>
  </si>
  <si>
    <t>0011-4001-2022-000080</t>
  </si>
  <si>
    <t>0011-4001-2022-000081</t>
  </si>
  <si>
    <t>Mejora y validación de un sistema basado en microfluídica para el aislamiento de células tumorales circulantes (CTC) en sangre de pacientes con cáncer avanzado de páncreas.</t>
  </si>
  <si>
    <t>Inteligencia Artficial Multimodal con
Limitaciones Hardware</t>
  </si>
  <si>
    <t>0011-4001-2022-000082</t>
  </si>
  <si>
    <t>395E/2022</t>
  </si>
  <si>
    <t>398E/2022</t>
  </si>
  <si>
    <t>394E/2022</t>
  </si>
  <si>
    <t>410E/2022</t>
  </si>
  <si>
    <t>438E/2022</t>
  </si>
  <si>
    <t>411E/2022</t>
  </si>
  <si>
    <t>Soporte técnico de actividades investigadoras relacionadas con proyectos de investigación en epidemiología nutricional y salud pública.</t>
  </si>
  <si>
    <t>0011-4001-2022-000083</t>
  </si>
  <si>
    <t>Técnico de investigación, laboratorio de química y biología agrícola. I+D fertilizantes sostenibles de bajo impacto ambiental y alta eficiencia agronómica. Evaluación de moduladores que incrementen toma y eficiencia de uso de nutrientes en la planta</t>
  </si>
  <si>
    <t>0011-4001-2023-000001</t>
  </si>
  <si>
    <t>Técnico de investigación en microbiología para selección y evaluación de microorganismos beneficiosos de aplicación en agricultura sostenible</t>
  </si>
  <si>
    <t>0011-4001-2023-000002</t>
  </si>
  <si>
    <t>0011-4001-2023-000003</t>
  </si>
  <si>
    <t>0011-4001-2023-000004</t>
  </si>
  <si>
    <t>Técnico de investigación con formación superior en Química, que se ocupará de desarrollar métodos analíticos para la determinación de contaminantes emergentes, compuestos orgánicos volátiles y pesticidas en aguas naturales y potables</t>
  </si>
  <si>
    <t>Generación de activos transferibles y creación de alianzas con compañías en el ámbito de la medicina personalizada y las terapias avanzadas</t>
  </si>
  <si>
    <t>Dietista Unidad de Intervención Nutricional</t>
  </si>
  <si>
    <t>0011-4001-2023-000005</t>
  </si>
  <si>
    <t>38E/2023</t>
  </si>
  <si>
    <t>40E/2023</t>
  </si>
  <si>
    <t>42E/2023</t>
  </si>
  <si>
    <t>41E/2023</t>
  </si>
  <si>
    <t>39E/2023</t>
  </si>
  <si>
    <t>Segundo periodo 12 meses</t>
  </si>
  <si>
    <t>Si</t>
  </si>
  <si>
    <t>50E/2023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</si>
</sst>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4" fontId="3" fillId="0" borderId="0" xfId="0" applyNumberFormat="1" applyFont="1" applyAlignment="1">
      <alignment horizontal="left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1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14" fontId="0" fillId="0" borderId="1" xfId="0" applyNumberFormat="1" applyBorder="1" applyAlignment="1">
      <alignment vertical="top"/>
    </xf>
    <xf numFmtId="4" fontId="0" fillId="0" borderId="1" xfId="0" applyNumberFormat="1" applyFill="1" applyBorder="1" applyAlignment="1">
      <alignment horizontal="right" vertical="top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5" borderId="1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right" wrapText="1"/>
    </xf>
    <xf numFmtId="14" fontId="0" fillId="0" borderId="1" xfId="0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vertical="top"/>
    </xf>
    <xf numFmtId="4" fontId="0" fillId="0" borderId="1" xfId="0" applyNumberFormat="1" applyFill="1" applyBorder="1" applyAlignment="1">
      <alignment vertical="top"/>
    </xf>
    <xf numFmtId="0" fontId="0" fillId="0" borderId="2" xfId="0" applyFont="1" applyBorder="1" applyAlignment="1">
      <alignment wrapText="1"/>
    </xf>
    <xf numFmtId="0" fontId="0" fillId="0" borderId="1" xfId="0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4" fontId="0" fillId="0" borderId="4" xfId="0" applyNumberFormat="1" applyFill="1" applyBorder="1" applyAlignment="1">
      <alignment vertical="top"/>
    </xf>
    <xf numFmtId="0" fontId="0" fillId="0" borderId="4" xfId="0" applyFill="1" applyBorder="1" applyAlignment="1">
      <alignment horizontal="center" vertical="top"/>
    </xf>
    <xf numFmtId="14" fontId="0" fillId="0" borderId="4" xfId="0" applyNumberFormat="1" applyFill="1" applyBorder="1" applyAlignment="1">
      <alignment horizontal="center" vertical="top"/>
    </xf>
    <xf numFmtId="4" fontId="1" fillId="3" borderId="4" xfId="0" applyNumberFormat="1" applyFont="1" applyFill="1" applyBorder="1" applyAlignment="1">
      <alignment horizontal="right" vertical="top"/>
    </xf>
    <xf numFmtId="4" fontId="1" fillId="0" borderId="8" xfId="0" applyNumberFormat="1" applyFont="1" applyBorder="1"/>
    <xf numFmtId="4" fontId="1" fillId="6" borderId="10" xfId="0" applyNumberFormat="1" applyFont="1" applyFill="1" applyBorder="1" applyAlignment="1">
      <alignment horizontal="right" vertical="top"/>
    </xf>
    <xf numFmtId="4" fontId="1" fillId="6" borderId="14" xfId="0" applyNumberFormat="1" applyFont="1" applyFill="1" applyBorder="1" applyAlignment="1">
      <alignment horizontal="right" vertical="top"/>
    </xf>
    <xf numFmtId="4" fontId="1" fillId="0" borderId="0" xfId="0" applyNumberFormat="1" applyFont="1" applyAlignment="1">
      <alignment horizontal="left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zoomScale="85" zoomScaleNormal="85" workbookViewId="0">
      <pane ySplit="3" topLeftCell="A46" activePane="bottomLeft" state="frozen"/>
      <selection pane="bottomLeft" activeCell="M48" sqref="M48"/>
    </sheetView>
  </sheetViews>
  <sheetFormatPr baseColWidth="10" defaultRowHeight="15" x14ac:dyDescent="0.25"/>
  <cols>
    <col min="1" max="1" width="21.42578125" bestFit="1" customWidth="1"/>
    <col min="2" max="2" width="10.7109375" bestFit="1" customWidth="1"/>
    <col min="3" max="3" width="41.85546875" customWidth="1"/>
    <col min="4" max="4" width="45.42578125" customWidth="1"/>
    <col min="5" max="5" width="22.7109375" bestFit="1" customWidth="1"/>
    <col min="6" max="6" width="12.7109375" bestFit="1" customWidth="1"/>
    <col min="7" max="7" width="12.7109375" customWidth="1"/>
    <col min="8" max="8" width="9.7109375" customWidth="1"/>
    <col min="9" max="10" width="10.7109375" bestFit="1" customWidth="1"/>
    <col min="11" max="11" width="15.140625" customWidth="1"/>
  </cols>
  <sheetData>
    <row r="1" spans="1:12" x14ac:dyDescent="0.25">
      <c r="A1" s="43" t="s">
        <v>0</v>
      </c>
      <c r="B1" s="43"/>
      <c r="C1" s="5">
        <v>45163</v>
      </c>
      <c r="F1" s="44" t="s">
        <v>13</v>
      </c>
      <c r="G1" s="44"/>
      <c r="H1" s="44"/>
      <c r="I1" s="44"/>
      <c r="J1" s="44"/>
      <c r="K1" s="39">
        <f>2085787-41736.98</f>
        <v>2044050.02</v>
      </c>
    </row>
    <row r="3" spans="1:12" ht="75" x14ac:dyDescent="0.25">
      <c r="A3" s="3" t="s">
        <v>3</v>
      </c>
      <c r="B3" s="3" t="s">
        <v>2</v>
      </c>
      <c r="C3" s="3" t="s">
        <v>1</v>
      </c>
      <c r="D3" s="3" t="s">
        <v>47</v>
      </c>
      <c r="E3" s="3" t="s">
        <v>14</v>
      </c>
      <c r="F3" s="3" t="s">
        <v>17</v>
      </c>
      <c r="G3" s="3" t="s">
        <v>226</v>
      </c>
      <c r="H3" s="3" t="s">
        <v>15</v>
      </c>
      <c r="I3" s="3" t="s">
        <v>45</v>
      </c>
      <c r="J3" s="3" t="s">
        <v>46</v>
      </c>
      <c r="K3" s="4" t="s">
        <v>5</v>
      </c>
    </row>
    <row r="4" spans="1:12" x14ac:dyDescent="0.25">
      <c r="A4" s="6" t="s">
        <v>25</v>
      </c>
      <c r="B4" s="12">
        <v>44650</v>
      </c>
      <c r="C4" s="17" t="s">
        <v>6</v>
      </c>
      <c r="D4" s="19" t="s">
        <v>51</v>
      </c>
      <c r="E4" s="10" t="s">
        <v>43</v>
      </c>
      <c r="F4" s="10" t="s">
        <v>9</v>
      </c>
      <c r="G4" s="10" t="s">
        <v>9</v>
      </c>
      <c r="H4" s="8">
        <v>33108.92</v>
      </c>
      <c r="I4" s="7" t="s">
        <v>11</v>
      </c>
      <c r="J4" s="7">
        <v>44664</v>
      </c>
      <c r="K4" s="9">
        <f>IF(OR(E4="Concedida",E4="Abonada"),K1-H4,K1)</f>
        <v>2010941.1</v>
      </c>
    </row>
    <row r="5" spans="1:12" ht="75" x14ac:dyDescent="0.25">
      <c r="A5" s="6" t="s">
        <v>24</v>
      </c>
      <c r="B5" s="12">
        <v>44652</v>
      </c>
      <c r="C5" s="17" t="s">
        <v>7</v>
      </c>
      <c r="D5" s="19" t="s">
        <v>130</v>
      </c>
      <c r="E5" s="10" t="s">
        <v>43</v>
      </c>
      <c r="F5" s="10" t="s">
        <v>9</v>
      </c>
      <c r="G5" s="10" t="s">
        <v>9</v>
      </c>
      <c r="H5" s="8">
        <v>33108.92</v>
      </c>
      <c r="I5" s="7" t="s">
        <v>12</v>
      </c>
      <c r="J5" s="7">
        <v>44664</v>
      </c>
      <c r="K5" s="9">
        <f t="shared" ref="K5:K27" si="0">IF(A5="","",IF(OR(E5="Concedida",E5="Abonada"),K4-H5,K4))</f>
        <v>1977832.1800000002</v>
      </c>
    </row>
    <row r="6" spans="1:12" ht="45" x14ac:dyDescent="0.25">
      <c r="A6" s="6" t="s">
        <v>23</v>
      </c>
      <c r="B6" s="12">
        <v>44662</v>
      </c>
      <c r="C6" s="18" t="s">
        <v>8</v>
      </c>
      <c r="D6" s="19" t="s">
        <v>48</v>
      </c>
      <c r="E6" s="10" t="s">
        <v>43</v>
      </c>
      <c r="F6" s="10" t="s">
        <v>9</v>
      </c>
      <c r="G6" s="10" t="s">
        <v>9</v>
      </c>
      <c r="H6" s="8">
        <v>33108.92</v>
      </c>
      <c r="I6" s="7" t="s">
        <v>36</v>
      </c>
      <c r="J6" s="7">
        <v>44687</v>
      </c>
      <c r="K6" s="9">
        <f t="shared" si="0"/>
        <v>1944723.2600000002</v>
      </c>
      <c r="L6" s="2"/>
    </row>
    <row r="7" spans="1:12" ht="30" x14ac:dyDescent="0.25">
      <c r="A7" s="6" t="s">
        <v>26</v>
      </c>
      <c r="B7" s="12">
        <v>44662</v>
      </c>
      <c r="C7" s="18" t="s">
        <v>4</v>
      </c>
      <c r="D7" s="19" t="s">
        <v>52</v>
      </c>
      <c r="E7" s="10" t="s">
        <v>43</v>
      </c>
      <c r="F7" s="11" t="s">
        <v>9</v>
      </c>
      <c r="G7" s="10" t="s">
        <v>9</v>
      </c>
      <c r="H7" s="8">
        <v>22405.94</v>
      </c>
      <c r="I7" s="7" t="s">
        <v>16</v>
      </c>
      <c r="J7" s="7">
        <v>44671</v>
      </c>
      <c r="K7" s="9">
        <f t="shared" si="0"/>
        <v>1922317.3200000003</v>
      </c>
    </row>
    <row r="8" spans="1:12" ht="60" x14ac:dyDescent="0.25">
      <c r="A8" s="6" t="s">
        <v>27</v>
      </c>
      <c r="B8" s="12">
        <v>44662</v>
      </c>
      <c r="C8" s="18" t="s">
        <v>8</v>
      </c>
      <c r="D8" s="19" t="s">
        <v>53</v>
      </c>
      <c r="E8" s="10" t="s">
        <v>43</v>
      </c>
      <c r="F8" s="10" t="s">
        <v>9</v>
      </c>
      <c r="G8" s="10" t="s">
        <v>9</v>
      </c>
      <c r="H8" s="8">
        <v>33108.92</v>
      </c>
      <c r="I8" s="7" t="s">
        <v>37</v>
      </c>
      <c r="J8" s="7">
        <v>44687</v>
      </c>
      <c r="K8" s="9">
        <f t="shared" si="0"/>
        <v>1889208.4000000004</v>
      </c>
    </row>
    <row r="9" spans="1:12" ht="45" x14ac:dyDescent="0.25">
      <c r="A9" s="6" t="s">
        <v>28</v>
      </c>
      <c r="B9" s="12">
        <v>44662</v>
      </c>
      <c r="C9" s="18" t="s">
        <v>8</v>
      </c>
      <c r="D9" s="19" t="s">
        <v>49</v>
      </c>
      <c r="E9" s="10" t="s">
        <v>43</v>
      </c>
      <c r="F9" s="10" t="s">
        <v>9</v>
      </c>
      <c r="G9" s="10" t="s">
        <v>9</v>
      </c>
      <c r="H9" s="8">
        <v>33108.92</v>
      </c>
      <c r="I9" s="10" t="s">
        <v>38</v>
      </c>
      <c r="J9" s="7">
        <v>44687</v>
      </c>
      <c r="K9" s="9">
        <f t="shared" si="0"/>
        <v>1856099.4800000004</v>
      </c>
    </row>
    <row r="10" spans="1:12" ht="60" x14ac:dyDescent="0.25">
      <c r="A10" s="6" t="s">
        <v>29</v>
      </c>
      <c r="B10" s="12">
        <v>44662</v>
      </c>
      <c r="C10" s="18" t="s">
        <v>8</v>
      </c>
      <c r="D10" s="19" t="s">
        <v>50</v>
      </c>
      <c r="E10" s="10" t="s">
        <v>43</v>
      </c>
      <c r="F10" s="10" t="s">
        <v>9</v>
      </c>
      <c r="G10" s="10" t="s">
        <v>9</v>
      </c>
      <c r="H10" s="8">
        <v>33108.92</v>
      </c>
      <c r="I10" s="10" t="s">
        <v>39</v>
      </c>
      <c r="J10" s="7">
        <v>44687</v>
      </c>
      <c r="K10" s="9">
        <f t="shared" si="0"/>
        <v>1822990.5600000005</v>
      </c>
    </row>
    <row r="11" spans="1:12" ht="60" x14ac:dyDescent="0.25">
      <c r="A11" s="6" t="s">
        <v>30</v>
      </c>
      <c r="B11" s="12">
        <v>44664</v>
      </c>
      <c r="C11" s="17" t="s">
        <v>6</v>
      </c>
      <c r="D11" s="19" t="s">
        <v>54</v>
      </c>
      <c r="E11" s="10" t="s">
        <v>43</v>
      </c>
      <c r="F11" s="10" t="s">
        <v>9</v>
      </c>
      <c r="G11" s="10" t="s">
        <v>9</v>
      </c>
      <c r="H11" s="8">
        <v>33108.92</v>
      </c>
      <c r="I11" s="10" t="s">
        <v>18</v>
      </c>
      <c r="J11" s="7">
        <v>44678</v>
      </c>
      <c r="K11" s="9">
        <f t="shared" si="0"/>
        <v>1789881.6400000006</v>
      </c>
    </row>
    <row r="12" spans="1:12" ht="75" x14ac:dyDescent="0.25">
      <c r="A12" s="6" t="s">
        <v>31</v>
      </c>
      <c r="B12" s="12">
        <v>44664</v>
      </c>
      <c r="C12" s="17" t="s">
        <v>6</v>
      </c>
      <c r="D12" s="19" t="s">
        <v>131</v>
      </c>
      <c r="E12" s="10" t="s">
        <v>43</v>
      </c>
      <c r="F12" s="10" t="s">
        <v>9</v>
      </c>
      <c r="G12" s="10" t="s">
        <v>9</v>
      </c>
      <c r="H12" s="8">
        <v>33108.92</v>
      </c>
      <c r="I12" s="10" t="s">
        <v>19</v>
      </c>
      <c r="J12" s="7">
        <v>44678</v>
      </c>
      <c r="K12" s="9">
        <f t="shared" si="0"/>
        <v>1756772.7200000007</v>
      </c>
    </row>
    <row r="13" spans="1:12" ht="45" x14ac:dyDescent="0.25">
      <c r="A13" s="6" t="s">
        <v>32</v>
      </c>
      <c r="B13" s="12">
        <v>44664</v>
      </c>
      <c r="C13" s="17" t="s">
        <v>6</v>
      </c>
      <c r="D13" s="19" t="s">
        <v>132</v>
      </c>
      <c r="E13" s="10" t="s">
        <v>43</v>
      </c>
      <c r="F13" s="10" t="s">
        <v>9</v>
      </c>
      <c r="G13" s="10" t="s">
        <v>9</v>
      </c>
      <c r="H13" s="8">
        <v>33108.92</v>
      </c>
      <c r="I13" s="10" t="s">
        <v>20</v>
      </c>
      <c r="J13" s="7">
        <v>44678</v>
      </c>
      <c r="K13" s="9">
        <f t="shared" si="0"/>
        <v>1723663.8000000007</v>
      </c>
    </row>
    <row r="14" spans="1:12" ht="45" x14ac:dyDescent="0.25">
      <c r="A14" s="6" t="s">
        <v>33</v>
      </c>
      <c r="B14" s="12">
        <v>44664</v>
      </c>
      <c r="C14" s="17" t="s">
        <v>6</v>
      </c>
      <c r="D14" s="19" t="s">
        <v>55</v>
      </c>
      <c r="E14" s="10" t="s">
        <v>43</v>
      </c>
      <c r="F14" s="10" t="s">
        <v>10</v>
      </c>
      <c r="G14" s="10" t="s">
        <v>9</v>
      </c>
      <c r="H14" s="8">
        <v>22405.94</v>
      </c>
      <c r="I14" s="10" t="s">
        <v>21</v>
      </c>
      <c r="J14" s="7">
        <v>44678</v>
      </c>
      <c r="K14" s="9">
        <f t="shared" si="0"/>
        <v>1701257.8600000008</v>
      </c>
    </row>
    <row r="15" spans="1:12" x14ac:dyDescent="0.25">
      <c r="A15" s="6" t="s">
        <v>34</v>
      </c>
      <c r="B15" s="12">
        <v>44691</v>
      </c>
      <c r="C15" s="18" t="s">
        <v>22</v>
      </c>
      <c r="D15" s="19" t="s">
        <v>56</v>
      </c>
      <c r="E15" s="10" t="s">
        <v>43</v>
      </c>
      <c r="F15" s="10" t="s">
        <v>9</v>
      </c>
      <c r="G15" s="10" t="s">
        <v>9</v>
      </c>
      <c r="H15" s="8">
        <v>22405.94</v>
      </c>
      <c r="I15" s="10" t="s">
        <v>40</v>
      </c>
      <c r="J15" s="12">
        <v>44699</v>
      </c>
      <c r="K15" s="9">
        <f t="shared" si="0"/>
        <v>1678851.9200000009</v>
      </c>
    </row>
    <row r="16" spans="1:12" ht="30" x14ac:dyDescent="0.25">
      <c r="A16" s="6" t="s">
        <v>35</v>
      </c>
      <c r="B16" s="12">
        <v>44691</v>
      </c>
      <c r="C16" s="18" t="s">
        <v>22</v>
      </c>
      <c r="D16" s="19" t="s">
        <v>57</v>
      </c>
      <c r="E16" s="10" t="s">
        <v>43</v>
      </c>
      <c r="F16" s="10" t="s">
        <v>9</v>
      </c>
      <c r="G16" s="10" t="s">
        <v>9</v>
      </c>
      <c r="H16" s="8">
        <v>22405.94</v>
      </c>
      <c r="I16" s="10" t="s">
        <v>41</v>
      </c>
      <c r="J16" s="12">
        <v>44699</v>
      </c>
      <c r="K16" s="9">
        <f t="shared" si="0"/>
        <v>1656445.9800000009</v>
      </c>
    </row>
    <row r="17" spans="1:11" ht="45" x14ac:dyDescent="0.25">
      <c r="A17" s="6" t="s">
        <v>42</v>
      </c>
      <c r="B17" s="12">
        <v>44705</v>
      </c>
      <c r="C17" s="18" t="s">
        <v>4</v>
      </c>
      <c r="D17" s="19" t="s">
        <v>58</v>
      </c>
      <c r="E17" s="10" t="s">
        <v>43</v>
      </c>
      <c r="F17" s="10" t="s">
        <v>9</v>
      </c>
      <c r="G17" s="10" t="s">
        <v>9</v>
      </c>
      <c r="H17" s="13">
        <v>33108.92</v>
      </c>
      <c r="I17" s="10" t="s">
        <v>44</v>
      </c>
      <c r="J17" s="12">
        <v>44729</v>
      </c>
      <c r="K17" s="9">
        <f t="shared" si="0"/>
        <v>1623337.060000001</v>
      </c>
    </row>
    <row r="18" spans="1:11" ht="45" x14ac:dyDescent="0.25">
      <c r="A18" s="6" t="s">
        <v>59</v>
      </c>
      <c r="B18" s="12">
        <v>44768</v>
      </c>
      <c r="C18" s="18" t="s">
        <v>8</v>
      </c>
      <c r="D18" s="19" t="s">
        <v>64</v>
      </c>
      <c r="E18" s="10" t="s">
        <v>43</v>
      </c>
      <c r="F18" s="11" t="s">
        <v>9</v>
      </c>
      <c r="G18" s="10" t="s">
        <v>9</v>
      </c>
      <c r="H18" s="13">
        <v>33108.92</v>
      </c>
      <c r="I18" s="10" t="s">
        <v>110</v>
      </c>
      <c r="J18" s="12">
        <v>44799</v>
      </c>
      <c r="K18" s="9">
        <f t="shared" si="0"/>
        <v>1590228.1400000011</v>
      </c>
    </row>
    <row r="19" spans="1:11" ht="30" x14ac:dyDescent="0.25">
      <c r="A19" s="6" t="s">
        <v>60</v>
      </c>
      <c r="B19" s="12">
        <v>44768</v>
      </c>
      <c r="C19" s="18" t="s">
        <v>63</v>
      </c>
      <c r="D19" s="19" t="s">
        <v>68</v>
      </c>
      <c r="E19" s="10" t="s">
        <v>43</v>
      </c>
      <c r="F19" s="11" t="s">
        <v>65</v>
      </c>
      <c r="G19" s="10" t="s">
        <v>9</v>
      </c>
      <c r="H19" s="8">
        <v>33108.92</v>
      </c>
      <c r="I19" s="11" t="s">
        <v>88</v>
      </c>
      <c r="J19" s="12">
        <v>44796</v>
      </c>
      <c r="K19" s="9">
        <f t="shared" si="0"/>
        <v>1557119.2200000011</v>
      </c>
    </row>
    <row r="20" spans="1:11" ht="30" x14ac:dyDescent="0.25">
      <c r="A20" s="6" t="s">
        <v>61</v>
      </c>
      <c r="B20" s="12">
        <v>44768</v>
      </c>
      <c r="C20" s="18" t="s">
        <v>63</v>
      </c>
      <c r="D20" s="19" t="s">
        <v>69</v>
      </c>
      <c r="E20" s="10" t="s">
        <v>43</v>
      </c>
      <c r="F20" s="11" t="s">
        <v>66</v>
      </c>
      <c r="G20" s="10" t="s">
        <v>9</v>
      </c>
      <c r="H20" s="8">
        <v>33108.92</v>
      </c>
      <c r="I20" s="11" t="s">
        <v>89</v>
      </c>
      <c r="J20" s="12">
        <v>44796</v>
      </c>
      <c r="K20" s="9">
        <f t="shared" si="0"/>
        <v>1524010.3000000012</v>
      </c>
    </row>
    <row r="21" spans="1:11" ht="30" x14ac:dyDescent="0.25">
      <c r="A21" s="6" t="s">
        <v>62</v>
      </c>
      <c r="B21" s="12">
        <v>44768</v>
      </c>
      <c r="C21" s="18" t="s">
        <v>63</v>
      </c>
      <c r="D21" s="19" t="s">
        <v>70</v>
      </c>
      <c r="E21" s="10" t="s">
        <v>43</v>
      </c>
      <c r="F21" s="11" t="s">
        <v>67</v>
      </c>
      <c r="G21" s="10" t="s">
        <v>9</v>
      </c>
      <c r="H21" s="8">
        <v>33108.92</v>
      </c>
      <c r="I21" s="6" t="s">
        <v>90</v>
      </c>
      <c r="J21" s="12">
        <v>44796</v>
      </c>
      <c r="K21" s="9">
        <f t="shared" si="0"/>
        <v>1490901.3800000013</v>
      </c>
    </row>
    <row r="22" spans="1:11" ht="45" x14ac:dyDescent="0.25">
      <c r="A22" s="6" t="s">
        <v>72</v>
      </c>
      <c r="B22" s="12">
        <v>44772</v>
      </c>
      <c r="C22" s="18" t="s">
        <v>74</v>
      </c>
      <c r="D22" s="19" t="s">
        <v>75</v>
      </c>
      <c r="E22" s="10" t="s">
        <v>43</v>
      </c>
      <c r="F22" s="11" t="s">
        <v>9</v>
      </c>
      <c r="G22" s="10" t="s">
        <v>9</v>
      </c>
      <c r="H22" s="8">
        <v>33108.92</v>
      </c>
      <c r="I22" s="11" t="s">
        <v>91</v>
      </c>
      <c r="J22" s="12">
        <v>44796</v>
      </c>
      <c r="K22" s="9">
        <f t="shared" si="0"/>
        <v>1457792.4600000014</v>
      </c>
    </row>
    <row r="23" spans="1:11" ht="45" x14ac:dyDescent="0.25">
      <c r="A23" s="6" t="s">
        <v>73</v>
      </c>
      <c r="B23" s="12">
        <v>44776</v>
      </c>
      <c r="C23" s="18" t="s">
        <v>71</v>
      </c>
      <c r="D23" s="19" t="s">
        <v>76</v>
      </c>
      <c r="E23" s="10" t="s">
        <v>43</v>
      </c>
      <c r="F23" s="11" t="s">
        <v>9</v>
      </c>
      <c r="G23" s="10" t="s">
        <v>9</v>
      </c>
      <c r="H23" s="8">
        <v>33108.92</v>
      </c>
      <c r="I23" s="11" t="s">
        <v>92</v>
      </c>
      <c r="J23" s="12">
        <v>44796</v>
      </c>
      <c r="K23" s="9">
        <f t="shared" si="0"/>
        <v>1424683.5400000014</v>
      </c>
    </row>
    <row r="24" spans="1:11" ht="30" x14ac:dyDescent="0.25">
      <c r="A24" s="6" t="s">
        <v>77</v>
      </c>
      <c r="B24" s="12">
        <v>44795</v>
      </c>
      <c r="C24" s="18" t="s">
        <v>79</v>
      </c>
      <c r="D24" s="19" t="s">
        <v>80</v>
      </c>
      <c r="E24" s="10" t="s">
        <v>43</v>
      </c>
      <c r="F24" s="11" t="s">
        <v>9</v>
      </c>
      <c r="G24" s="10" t="s">
        <v>9</v>
      </c>
      <c r="H24" s="8">
        <v>33108.92</v>
      </c>
      <c r="I24" s="6" t="s">
        <v>111</v>
      </c>
      <c r="J24" s="12">
        <v>44799</v>
      </c>
      <c r="K24" s="9">
        <f t="shared" si="0"/>
        <v>1391574.6200000015</v>
      </c>
    </row>
    <row r="25" spans="1:11" ht="30" x14ac:dyDescent="0.25">
      <c r="A25" s="6" t="s">
        <v>81</v>
      </c>
      <c r="B25" s="12">
        <v>44791</v>
      </c>
      <c r="C25" s="18" t="s">
        <v>78</v>
      </c>
      <c r="D25" s="19" t="s">
        <v>82</v>
      </c>
      <c r="E25" s="10" t="s">
        <v>43</v>
      </c>
      <c r="F25" s="11" t="s">
        <v>9</v>
      </c>
      <c r="G25" s="10" t="s">
        <v>9</v>
      </c>
      <c r="H25" s="8">
        <v>33108.92</v>
      </c>
      <c r="I25" s="11" t="s">
        <v>112</v>
      </c>
      <c r="J25" s="12">
        <v>44799</v>
      </c>
      <c r="K25" s="9">
        <f t="shared" si="0"/>
        <v>1358465.7000000016</v>
      </c>
    </row>
    <row r="26" spans="1:11" ht="30" x14ac:dyDescent="0.25">
      <c r="A26" s="6" t="s">
        <v>83</v>
      </c>
      <c r="B26" s="12">
        <v>44796</v>
      </c>
      <c r="C26" s="18" t="s">
        <v>63</v>
      </c>
      <c r="D26" s="19" t="s">
        <v>84</v>
      </c>
      <c r="E26" s="10" t="s">
        <v>43</v>
      </c>
      <c r="F26" s="11" t="s">
        <v>9</v>
      </c>
      <c r="G26" s="10" t="s">
        <v>9</v>
      </c>
      <c r="H26" s="8">
        <v>33108.92</v>
      </c>
      <c r="I26" s="11" t="s">
        <v>113</v>
      </c>
      <c r="J26" s="12">
        <v>44803</v>
      </c>
      <c r="K26" s="9">
        <f t="shared" si="0"/>
        <v>1325356.7800000017</v>
      </c>
    </row>
    <row r="27" spans="1:11" ht="30" x14ac:dyDescent="0.25">
      <c r="A27" s="6" t="s">
        <v>86</v>
      </c>
      <c r="B27" s="12">
        <v>44796</v>
      </c>
      <c r="C27" s="18" t="s">
        <v>63</v>
      </c>
      <c r="D27" s="19" t="s">
        <v>87</v>
      </c>
      <c r="E27" s="10" t="s">
        <v>43</v>
      </c>
      <c r="F27" s="11" t="s">
        <v>85</v>
      </c>
      <c r="G27" s="10" t="s">
        <v>9</v>
      </c>
      <c r="H27" s="8">
        <v>33108.92</v>
      </c>
      <c r="I27" s="11" t="s">
        <v>114</v>
      </c>
      <c r="J27" s="12">
        <v>44799</v>
      </c>
      <c r="K27" s="9">
        <f t="shared" si="0"/>
        <v>1292247.8600000017</v>
      </c>
    </row>
    <row r="28" spans="1:11" ht="30" x14ac:dyDescent="0.25">
      <c r="A28" s="6" t="s">
        <v>93</v>
      </c>
      <c r="B28" s="12">
        <v>44800</v>
      </c>
      <c r="C28" s="17" t="s">
        <v>108</v>
      </c>
      <c r="D28" s="20" t="s">
        <v>115</v>
      </c>
      <c r="E28" s="10" t="s">
        <v>43</v>
      </c>
      <c r="F28" s="11" t="s">
        <v>9</v>
      </c>
      <c r="G28" s="10" t="s">
        <v>9</v>
      </c>
      <c r="H28" s="8">
        <v>33108.92</v>
      </c>
      <c r="I28" s="11" t="s">
        <v>135</v>
      </c>
      <c r="J28" s="12">
        <v>44816</v>
      </c>
      <c r="K28" s="9">
        <f t="shared" ref="K28:K67" si="1">IF(A28="","",IF(OR(E28="Concedida",E28="Abonada",E28="Propuesta abono"),K27-H28,K27))</f>
        <v>1259138.9400000018</v>
      </c>
    </row>
    <row r="29" spans="1:11" ht="45" x14ac:dyDescent="0.25">
      <c r="A29" s="6" t="s">
        <v>94</v>
      </c>
      <c r="B29" s="12">
        <v>44804</v>
      </c>
      <c r="C29" s="17" t="s">
        <v>109</v>
      </c>
      <c r="D29" s="20" t="s">
        <v>121</v>
      </c>
      <c r="E29" s="10" t="s">
        <v>43</v>
      </c>
      <c r="F29" s="11" t="s">
        <v>9</v>
      </c>
      <c r="G29" s="10" t="s">
        <v>9</v>
      </c>
      <c r="H29" s="8">
        <v>33108.92</v>
      </c>
      <c r="I29" s="11" t="s">
        <v>136</v>
      </c>
      <c r="J29" s="12">
        <v>44816</v>
      </c>
      <c r="K29" s="9">
        <f t="shared" si="1"/>
        <v>1226030.0200000019</v>
      </c>
    </row>
    <row r="30" spans="1:11" ht="45" x14ac:dyDescent="0.25">
      <c r="A30" s="6" t="s">
        <v>95</v>
      </c>
      <c r="B30" s="12">
        <v>44805</v>
      </c>
      <c r="C30" s="17" t="s">
        <v>6</v>
      </c>
      <c r="D30" s="20" t="s">
        <v>122</v>
      </c>
      <c r="E30" s="10" t="s">
        <v>43</v>
      </c>
      <c r="F30" s="11" t="s">
        <v>9</v>
      </c>
      <c r="G30" s="10" t="s">
        <v>9</v>
      </c>
      <c r="H30" s="13">
        <v>33108.92</v>
      </c>
      <c r="I30" s="11" t="s">
        <v>141</v>
      </c>
      <c r="J30" s="26">
        <v>44820</v>
      </c>
      <c r="K30" s="9">
        <f t="shared" si="1"/>
        <v>1192921.100000002</v>
      </c>
    </row>
    <row r="31" spans="1:11" ht="30" x14ac:dyDescent="0.25">
      <c r="A31" s="6" t="s">
        <v>96</v>
      </c>
      <c r="B31" s="12">
        <v>44805</v>
      </c>
      <c r="C31" s="17" t="s">
        <v>6</v>
      </c>
      <c r="D31" s="20" t="s">
        <v>123</v>
      </c>
      <c r="E31" s="11" t="s">
        <v>43</v>
      </c>
      <c r="F31" s="11" t="s">
        <v>9</v>
      </c>
      <c r="G31" s="10" t="s">
        <v>9</v>
      </c>
      <c r="H31" s="13">
        <v>33108.92</v>
      </c>
      <c r="I31" s="25" t="s">
        <v>137</v>
      </c>
      <c r="J31" s="25">
        <v>44818</v>
      </c>
      <c r="K31" s="9">
        <f t="shared" si="1"/>
        <v>1159812.180000002</v>
      </c>
    </row>
    <row r="32" spans="1:11" ht="30" x14ac:dyDescent="0.25">
      <c r="A32" s="6" t="s">
        <v>97</v>
      </c>
      <c r="B32" s="12">
        <v>44805</v>
      </c>
      <c r="C32" s="17" t="s">
        <v>6</v>
      </c>
      <c r="D32" s="20" t="s">
        <v>124</v>
      </c>
      <c r="E32" s="11" t="s">
        <v>43</v>
      </c>
      <c r="F32" s="11" t="s">
        <v>9</v>
      </c>
      <c r="G32" s="10" t="s">
        <v>9</v>
      </c>
      <c r="H32" s="13">
        <v>33108.92</v>
      </c>
      <c r="I32" s="25" t="s">
        <v>138</v>
      </c>
      <c r="J32" s="25">
        <v>44818</v>
      </c>
      <c r="K32" s="9">
        <f t="shared" si="1"/>
        <v>1126703.2600000021</v>
      </c>
    </row>
    <row r="33" spans="1:11" x14ac:dyDescent="0.25">
      <c r="A33" s="6" t="s">
        <v>98</v>
      </c>
      <c r="B33" s="12">
        <v>44805</v>
      </c>
      <c r="C33" s="17" t="s">
        <v>6</v>
      </c>
      <c r="D33" s="20" t="s">
        <v>125</v>
      </c>
      <c r="E33" s="11" t="s">
        <v>43</v>
      </c>
      <c r="F33" s="11" t="s">
        <v>174</v>
      </c>
      <c r="G33" s="10" t="s">
        <v>9</v>
      </c>
      <c r="H33" s="13">
        <v>33108.92</v>
      </c>
      <c r="I33" s="25" t="s">
        <v>153</v>
      </c>
      <c r="J33" s="25">
        <v>44824</v>
      </c>
      <c r="K33" s="9">
        <f t="shared" si="1"/>
        <v>1093594.3400000022</v>
      </c>
    </row>
    <row r="34" spans="1:11" ht="30" x14ac:dyDescent="0.25">
      <c r="A34" s="6" t="s">
        <v>99</v>
      </c>
      <c r="B34" s="12">
        <v>44805</v>
      </c>
      <c r="C34" s="17" t="s">
        <v>6</v>
      </c>
      <c r="D34" s="20" t="s">
        <v>129</v>
      </c>
      <c r="E34" s="11" t="s">
        <v>43</v>
      </c>
      <c r="F34" s="11" t="s">
        <v>9</v>
      </c>
      <c r="G34" s="10" t="s">
        <v>9</v>
      </c>
      <c r="H34" s="27">
        <v>22405.94</v>
      </c>
      <c r="I34" s="25" t="s">
        <v>139</v>
      </c>
      <c r="J34" s="25">
        <v>44818</v>
      </c>
      <c r="K34" s="9">
        <f t="shared" si="1"/>
        <v>1071188.4000000022</v>
      </c>
    </row>
    <row r="35" spans="1:11" ht="60" x14ac:dyDescent="0.25">
      <c r="A35" s="6" t="s">
        <v>100</v>
      </c>
      <c r="B35" s="12">
        <v>44805</v>
      </c>
      <c r="C35" s="17" t="s">
        <v>8</v>
      </c>
      <c r="D35" s="14" t="s">
        <v>140</v>
      </c>
      <c r="E35" s="11" t="s">
        <v>43</v>
      </c>
      <c r="F35" s="11" t="s">
        <v>9</v>
      </c>
      <c r="G35" s="10" t="s">
        <v>9</v>
      </c>
      <c r="H35" s="16">
        <v>33108.92</v>
      </c>
      <c r="I35" s="11" t="s">
        <v>145</v>
      </c>
      <c r="J35" s="12">
        <v>44820</v>
      </c>
      <c r="K35" s="9">
        <f t="shared" si="1"/>
        <v>1038079.4800000022</v>
      </c>
    </row>
    <row r="36" spans="1:11" ht="30" x14ac:dyDescent="0.25">
      <c r="A36" s="6" t="s">
        <v>101</v>
      </c>
      <c r="B36" s="12">
        <v>44805</v>
      </c>
      <c r="C36" s="17" t="s">
        <v>8</v>
      </c>
      <c r="D36" s="15" t="s">
        <v>118</v>
      </c>
      <c r="E36" s="11" t="s">
        <v>43</v>
      </c>
      <c r="F36" s="11" t="s">
        <v>9</v>
      </c>
      <c r="G36" s="10" t="s">
        <v>9</v>
      </c>
      <c r="H36" s="16">
        <v>33108.92</v>
      </c>
      <c r="I36" s="11" t="s">
        <v>146</v>
      </c>
      <c r="J36" s="12">
        <v>44820</v>
      </c>
      <c r="K36" s="9">
        <f t="shared" si="1"/>
        <v>1004970.5600000022</v>
      </c>
    </row>
    <row r="37" spans="1:11" ht="30" x14ac:dyDescent="0.25">
      <c r="A37" s="6" t="s">
        <v>102</v>
      </c>
      <c r="B37" s="12">
        <v>44805</v>
      </c>
      <c r="C37" s="17" t="s">
        <v>8</v>
      </c>
      <c r="D37" s="14" t="s">
        <v>119</v>
      </c>
      <c r="E37" s="11" t="s">
        <v>43</v>
      </c>
      <c r="F37" s="11" t="s">
        <v>9</v>
      </c>
      <c r="G37" s="10" t="s">
        <v>9</v>
      </c>
      <c r="H37" s="16">
        <v>33108.92</v>
      </c>
      <c r="I37" s="11" t="s">
        <v>147</v>
      </c>
      <c r="J37" s="12">
        <v>44824</v>
      </c>
      <c r="K37" s="9">
        <f t="shared" si="1"/>
        <v>971861.64000000211</v>
      </c>
    </row>
    <row r="38" spans="1:11" ht="30" x14ac:dyDescent="0.25">
      <c r="A38" s="6" t="s">
        <v>103</v>
      </c>
      <c r="B38" s="12">
        <v>44805</v>
      </c>
      <c r="C38" s="17" t="s">
        <v>8</v>
      </c>
      <c r="D38" s="15" t="s">
        <v>120</v>
      </c>
      <c r="E38" s="11" t="s">
        <v>43</v>
      </c>
      <c r="F38" s="11" t="s">
        <v>9</v>
      </c>
      <c r="G38" s="10" t="s">
        <v>9</v>
      </c>
      <c r="H38" s="16">
        <v>33108.92</v>
      </c>
      <c r="I38" s="11" t="s">
        <v>148</v>
      </c>
      <c r="J38" s="12">
        <v>44824</v>
      </c>
      <c r="K38" s="9">
        <f t="shared" si="1"/>
        <v>938752.72000000207</v>
      </c>
    </row>
    <row r="39" spans="1:11" ht="60" x14ac:dyDescent="0.25">
      <c r="A39" s="6" t="s">
        <v>104</v>
      </c>
      <c r="B39" s="12">
        <v>44805</v>
      </c>
      <c r="C39" s="17" t="s">
        <v>8</v>
      </c>
      <c r="D39" s="21" t="s">
        <v>117</v>
      </c>
      <c r="E39" s="11" t="s">
        <v>43</v>
      </c>
      <c r="F39" s="11" t="s">
        <v>9</v>
      </c>
      <c r="G39" s="10" t="s">
        <v>9</v>
      </c>
      <c r="H39" s="16">
        <v>33108.92</v>
      </c>
      <c r="I39" s="11" t="s">
        <v>149</v>
      </c>
      <c r="J39" s="12">
        <v>44824</v>
      </c>
      <c r="K39" s="9">
        <f t="shared" si="1"/>
        <v>905643.80000000203</v>
      </c>
    </row>
    <row r="40" spans="1:11" ht="30" x14ac:dyDescent="0.25">
      <c r="A40" s="6" t="s">
        <v>105</v>
      </c>
      <c r="B40" s="12">
        <v>44805</v>
      </c>
      <c r="C40" s="17" t="s">
        <v>8</v>
      </c>
      <c r="D40" s="20" t="s">
        <v>128</v>
      </c>
      <c r="E40" s="11" t="s">
        <v>43</v>
      </c>
      <c r="F40" s="11" t="s">
        <v>9</v>
      </c>
      <c r="G40" s="10" t="s">
        <v>9</v>
      </c>
      <c r="H40" s="16">
        <v>33108.92</v>
      </c>
      <c r="I40" s="11" t="s">
        <v>150</v>
      </c>
      <c r="J40" s="12">
        <v>44824</v>
      </c>
      <c r="K40" s="9">
        <f t="shared" si="1"/>
        <v>872534.88000000198</v>
      </c>
    </row>
    <row r="41" spans="1:11" ht="45" x14ac:dyDescent="0.25">
      <c r="A41" s="6" t="s">
        <v>106</v>
      </c>
      <c r="B41" s="12">
        <v>44805</v>
      </c>
      <c r="C41" s="17" t="s">
        <v>8</v>
      </c>
      <c r="D41" s="20" t="s">
        <v>127</v>
      </c>
      <c r="E41" s="11" t="s">
        <v>43</v>
      </c>
      <c r="F41" s="11" t="s">
        <v>9</v>
      </c>
      <c r="G41" s="10" t="s">
        <v>9</v>
      </c>
      <c r="H41" s="16">
        <v>33108.92</v>
      </c>
      <c r="I41" s="11" t="s">
        <v>151</v>
      </c>
      <c r="J41" s="12">
        <v>44831</v>
      </c>
      <c r="K41" s="9">
        <f t="shared" si="1"/>
        <v>839425.96000000194</v>
      </c>
    </row>
    <row r="42" spans="1:11" x14ac:dyDescent="0.25">
      <c r="A42" s="6" t="s">
        <v>107</v>
      </c>
      <c r="B42" s="12">
        <v>44805</v>
      </c>
      <c r="C42" s="17" t="s">
        <v>8</v>
      </c>
      <c r="D42" s="20" t="s">
        <v>116</v>
      </c>
      <c r="E42" s="11" t="s">
        <v>43</v>
      </c>
      <c r="F42" s="11" t="s">
        <v>9</v>
      </c>
      <c r="G42" s="10" t="s">
        <v>9</v>
      </c>
      <c r="H42" s="16">
        <v>33108.92</v>
      </c>
      <c r="I42" s="11" t="s">
        <v>152</v>
      </c>
      <c r="J42" s="12">
        <v>44831</v>
      </c>
      <c r="K42" s="9">
        <f t="shared" si="1"/>
        <v>806317.0400000019</v>
      </c>
    </row>
    <row r="43" spans="1:11" ht="45" x14ac:dyDescent="0.25">
      <c r="A43" s="6" t="s">
        <v>143</v>
      </c>
      <c r="B43" s="12">
        <v>44820</v>
      </c>
      <c r="C43" s="17" t="s">
        <v>142</v>
      </c>
      <c r="D43" s="20" t="s">
        <v>144</v>
      </c>
      <c r="E43" s="11" t="s">
        <v>43</v>
      </c>
      <c r="F43" s="11" t="s">
        <v>9</v>
      </c>
      <c r="G43" s="10" t="s">
        <v>9</v>
      </c>
      <c r="H43" s="27">
        <v>33108.92</v>
      </c>
      <c r="I43" s="11" t="s">
        <v>158</v>
      </c>
      <c r="J43" s="25">
        <v>44832</v>
      </c>
      <c r="K43" s="9">
        <f t="shared" si="1"/>
        <v>773208.12000000186</v>
      </c>
    </row>
    <row r="44" spans="1:11" x14ac:dyDescent="0.25">
      <c r="A44" s="6" t="s">
        <v>154</v>
      </c>
      <c r="B44" s="12">
        <v>44827</v>
      </c>
      <c r="C44" s="17" t="s">
        <v>22</v>
      </c>
      <c r="D44" s="28" t="s">
        <v>156</v>
      </c>
      <c r="E44" s="11" t="s">
        <v>43</v>
      </c>
      <c r="F44" s="11" t="s">
        <v>9</v>
      </c>
      <c r="G44" s="10" t="s">
        <v>9</v>
      </c>
      <c r="H44" s="27">
        <v>33108.92</v>
      </c>
      <c r="I44" s="11" t="s">
        <v>161</v>
      </c>
      <c r="J44" s="25">
        <v>44840</v>
      </c>
      <c r="K44" s="9">
        <f t="shared" si="1"/>
        <v>740099.20000000182</v>
      </c>
    </row>
    <row r="45" spans="1:11" ht="75" x14ac:dyDescent="0.25">
      <c r="A45" s="6" t="s">
        <v>155</v>
      </c>
      <c r="B45" s="12">
        <v>44827</v>
      </c>
      <c r="C45" s="17" t="s">
        <v>6</v>
      </c>
      <c r="D45" s="28" t="s">
        <v>157</v>
      </c>
      <c r="E45" s="11" t="s">
        <v>43</v>
      </c>
      <c r="F45" s="11" t="s">
        <v>9</v>
      </c>
      <c r="G45" s="10" t="s">
        <v>9</v>
      </c>
      <c r="H45" s="27">
        <v>22405.94</v>
      </c>
      <c r="I45" s="11" t="s">
        <v>162</v>
      </c>
      <c r="J45" s="25">
        <v>44840</v>
      </c>
      <c r="K45" s="9">
        <f t="shared" si="1"/>
        <v>717693.26000000187</v>
      </c>
    </row>
    <row r="46" spans="1:11" x14ac:dyDescent="0.25">
      <c r="A46" s="6" t="s">
        <v>159</v>
      </c>
      <c r="B46" s="12">
        <v>44834</v>
      </c>
      <c r="C46" s="17" t="s">
        <v>142</v>
      </c>
      <c r="D46" s="28" t="s">
        <v>160</v>
      </c>
      <c r="E46" s="11" t="s">
        <v>43</v>
      </c>
      <c r="F46" s="11" t="s">
        <v>9</v>
      </c>
      <c r="G46" s="10" t="s">
        <v>9</v>
      </c>
      <c r="H46" s="27">
        <v>22405.94</v>
      </c>
      <c r="I46" s="11" t="s">
        <v>173</v>
      </c>
      <c r="J46" s="12">
        <v>44851</v>
      </c>
      <c r="K46" s="9">
        <f t="shared" si="1"/>
        <v>695287.32000000193</v>
      </c>
    </row>
    <row r="47" spans="1:11" ht="30" x14ac:dyDescent="0.25">
      <c r="A47" s="6" t="s">
        <v>163</v>
      </c>
      <c r="B47" s="12">
        <v>44841</v>
      </c>
      <c r="C47" s="17" t="s">
        <v>165</v>
      </c>
      <c r="D47" s="28" t="s">
        <v>166</v>
      </c>
      <c r="E47" s="11" t="s">
        <v>43</v>
      </c>
      <c r="F47" s="11" t="s">
        <v>9</v>
      </c>
      <c r="G47" s="10" t="s">
        <v>9</v>
      </c>
      <c r="H47" s="27">
        <v>33108.92</v>
      </c>
      <c r="I47" s="11" t="s">
        <v>183</v>
      </c>
      <c r="J47" s="25">
        <v>44862</v>
      </c>
      <c r="K47" s="9">
        <f t="shared" si="1"/>
        <v>662178.40000000189</v>
      </c>
    </row>
    <row r="48" spans="1:11" ht="45" x14ac:dyDescent="0.25">
      <c r="A48" s="6" t="s">
        <v>164</v>
      </c>
      <c r="B48" s="12">
        <v>44841</v>
      </c>
      <c r="C48" s="17" t="s">
        <v>165</v>
      </c>
      <c r="D48" s="28" t="s">
        <v>167</v>
      </c>
      <c r="E48" s="11" t="s">
        <v>43</v>
      </c>
      <c r="F48" s="11" t="s">
        <v>9</v>
      </c>
      <c r="G48" s="10" t="s">
        <v>9</v>
      </c>
      <c r="H48" s="27">
        <v>33108.92</v>
      </c>
      <c r="I48" s="11" t="s">
        <v>184</v>
      </c>
      <c r="J48" s="25">
        <v>44862</v>
      </c>
      <c r="K48" s="9">
        <f t="shared" si="1"/>
        <v>629069.48000000184</v>
      </c>
    </row>
    <row r="49" spans="1:11" ht="30" x14ac:dyDescent="0.25">
      <c r="A49" s="6" t="s">
        <v>168</v>
      </c>
      <c r="B49" s="12">
        <v>44848</v>
      </c>
      <c r="C49" s="18" t="s">
        <v>71</v>
      </c>
      <c r="D49" s="28" t="s">
        <v>69</v>
      </c>
      <c r="E49" s="11" t="s">
        <v>43</v>
      </c>
      <c r="F49" s="11" t="s">
        <v>175</v>
      </c>
      <c r="G49" s="10" t="s">
        <v>9</v>
      </c>
      <c r="H49" s="27">
        <v>33108.92</v>
      </c>
      <c r="I49" s="11" t="s">
        <v>185</v>
      </c>
      <c r="J49" s="25">
        <v>44862</v>
      </c>
      <c r="K49" s="9">
        <f t="shared" si="1"/>
        <v>595960.5600000018</v>
      </c>
    </row>
    <row r="50" spans="1:11" ht="45" x14ac:dyDescent="0.25">
      <c r="A50" s="6" t="s">
        <v>169</v>
      </c>
      <c r="B50" s="12">
        <v>44851</v>
      </c>
      <c r="C50" s="17" t="s">
        <v>6</v>
      </c>
      <c r="D50" s="28" t="s">
        <v>171</v>
      </c>
      <c r="E50" s="11" t="s">
        <v>43</v>
      </c>
      <c r="F50" s="11" t="s">
        <v>9</v>
      </c>
      <c r="G50" s="10" t="s">
        <v>9</v>
      </c>
      <c r="H50" s="27">
        <v>33108.92</v>
      </c>
      <c r="I50" s="11" t="s">
        <v>186</v>
      </c>
      <c r="J50" s="25">
        <v>44862</v>
      </c>
      <c r="K50" s="9">
        <f t="shared" si="1"/>
        <v>562851.64000000176</v>
      </c>
    </row>
    <row r="51" spans="1:11" ht="30" x14ac:dyDescent="0.25">
      <c r="A51" s="6" t="s">
        <v>170</v>
      </c>
      <c r="B51" s="12">
        <v>44852</v>
      </c>
      <c r="C51" s="17" t="s">
        <v>165</v>
      </c>
      <c r="D51" s="28" t="s">
        <v>172</v>
      </c>
      <c r="E51" s="11" t="s">
        <v>43</v>
      </c>
      <c r="F51" s="11" t="s">
        <v>9</v>
      </c>
      <c r="G51" s="11" t="s">
        <v>9</v>
      </c>
      <c r="H51" s="27">
        <v>33108.92</v>
      </c>
      <c r="I51" s="11" t="s">
        <v>187</v>
      </c>
      <c r="J51" s="25">
        <v>44872</v>
      </c>
      <c r="K51" s="9">
        <f t="shared" si="1"/>
        <v>529742.72000000172</v>
      </c>
    </row>
    <row r="52" spans="1:11" ht="45" x14ac:dyDescent="0.25">
      <c r="A52" s="6" t="s">
        <v>176</v>
      </c>
      <c r="B52" s="12">
        <v>44859</v>
      </c>
      <c r="C52" s="17" t="s">
        <v>6</v>
      </c>
      <c r="D52" s="28" t="s">
        <v>177</v>
      </c>
      <c r="E52" s="11" t="s">
        <v>43</v>
      </c>
      <c r="F52" s="11" t="s">
        <v>9</v>
      </c>
      <c r="G52" s="11" t="s">
        <v>9</v>
      </c>
      <c r="H52" s="27">
        <v>33108.92</v>
      </c>
      <c r="I52" s="11" t="s">
        <v>188</v>
      </c>
      <c r="J52" s="25">
        <v>44872</v>
      </c>
      <c r="K52" s="9">
        <f t="shared" si="1"/>
        <v>496633.80000000173</v>
      </c>
    </row>
    <row r="53" spans="1:11" ht="90" x14ac:dyDescent="0.25">
      <c r="A53" s="6" t="s">
        <v>178</v>
      </c>
      <c r="B53" s="12">
        <v>44860</v>
      </c>
      <c r="C53" s="18" t="s">
        <v>79</v>
      </c>
      <c r="D53" s="28" t="s">
        <v>179</v>
      </c>
      <c r="E53" s="11" t="s">
        <v>43</v>
      </c>
      <c r="F53" s="11" t="s">
        <v>9</v>
      </c>
      <c r="G53" s="11" t="s">
        <v>9</v>
      </c>
      <c r="H53" s="16">
        <v>33108.92</v>
      </c>
      <c r="I53" s="11" t="s">
        <v>195</v>
      </c>
      <c r="J53" s="25">
        <v>44881</v>
      </c>
      <c r="K53" s="9">
        <f t="shared" si="1"/>
        <v>463524.88000000175</v>
      </c>
    </row>
    <row r="54" spans="1:11" ht="90" x14ac:dyDescent="0.25">
      <c r="A54" s="6" t="s">
        <v>180</v>
      </c>
      <c r="B54" s="12">
        <v>44860</v>
      </c>
      <c r="C54" s="18" t="s">
        <v>79</v>
      </c>
      <c r="D54" s="28" t="s">
        <v>181</v>
      </c>
      <c r="E54" s="11" t="s">
        <v>43</v>
      </c>
      <c r="F54" s="11" t="s">
        <v>9</v>
      </c>
      <c r="G54" s="11" t="s">
        <v>9</v>
      </c>
      <c r="H54" s="16">
        <v>33108.92</v>
      </c>
      <c r="I54" s="11" t="s">
        <v>196</v>
      </c>
      <c r="J54" s="25">
        <v>44881</v>
      </c>
      <c r="K54" s="9">
        <f t="shared" si="1"/>
        <v>430415.96000000177</v>
      </c>
    </row>
    <row r="55" spans="1:11" ht="90" x14ac:dyDescent="0.25">
      <c r="A55" s="6" t="s">
        <v>182</v>
      </c>
      <c r="B55" s="12">
        <v>44861</v>
      </c>
      <c r="C55" s="18" t="s">
        <v>79</v>
      </c>
      <c r="D55" s="28" t="s">
        <v>179</v>
      </c>
      <c r="E55" s="11" t="s">
        <v>43</v>
      </c>
      <c r="F55" s="11" t="s">
        <v>9</v>
      </c>
      <c r="G55" s="11" t="s">
        <v>9</v>
      </c>
      <c r="H55" s="16">
        <v>33108.92</v>
      </c>
      <c r="I55" s="11" t="s">
        <v>197</v>
      </c>
      <c r="J55" s="25">
        <v>44881</v>
      </c>
      <c r="K55" s="9">
        <f t="shared" si="1"/>
        <v>397307.04000000178</v>
      </c>
    </row>
    <row r="56" spans="1:11" ht="60" x14ac:dyDescent="0.25">
      <c r="A56" s="6" t="s">
        <v>189</v>
      </c>
      <c r="B56" s="12">
        <v>44875</v>
      </c>
      <c r="C56" s="17" t="s">
        <v>165</v>
      </c>
      <c r="D56" s="28" t="s">
        <v>190</v>
      </c>
      <c r="E56" s="11" t="s">
        <v>43</v>
      </c>
      <c r="F56" s="11" t="s">
        <v>9</v>
      </c>
      <c r="G56" s="11" t="s">
        <v>9</v>
      </c>
      <c r="H56" s="16">
        <v>33108.92</v>
      </c>
      <c r="I56" s="11" t="s">
        <v>206</v>
      </c>
      <c r="J56" s="25">
        <v>44896</v>
      </c>
      <c r="K56" s="9">
        <f t="shared" si="1"/>
        <v>364198.1200000018</v>
      </c>
    </row>
    <row r="57" spans="1:11" ht="75" x14ac:dyDescent="0.25">
      <c r="A57" s="6" t="s">
        <v>191</v>
      </c>
      <c r="B57" s="12">
        <v>44876</v>
      </c>
      <c r="C57" s="18" t="s">
        <v>165</v>
      </c>
      <c r="D57" s="19" t="s">
        <v>193</v>
      </c>
      <c r="E57" s="11" t="s">
        <v>43</v>
      </c>
      <c r="F57" s="11" t="s">
        <v>9</v>
      </c>
      <c r="G57" s="11" t="s">
        <v>9</v>
      </c>
      <c r="H57" s="16">
        <v>33108.92</v>
      </c>
      <c r="I57" s="11" t="s">
        <v>207</v>
      </c>
      <c r="J57" s="25">
        <v>44902</v>
      </c>
      <c r="K57" s="9">
        <f t="shared" si="1"/>
        <v>331089.20000000182</v>
      </c>
    </row>
    <row r="58" spans="1:11" ht="45" x14ac:dyDescent="0.25">
      <c r="A58" s="6" t="s">
        <v>192</v>
      </c>
      <c r="B58" s="12">
        <v>44879</v>
      </c>
      <c r="C58" s="18" t="s">
        <v>63</v>
      </c>
      <c r="D58" s="19" t="s">
        <v>194</v>
      </c>
      <c r="E58" s="11" t="s">
        <v>43</v>
      </c>
      <c r="F58" s="11" t="s">
        <v>9</v>
      </c>
      <c r="G58" s="11" t="s">
        <v>9</v>
      </c>
      <c r="H58" s="16">
        <v>33108.92</v>
      </c>
      <c r="I58" s="11" t="s">
        <v>208</v>
      </c>
      <c r="J58" s="25">
        <v>44896</v>
      </c>
      <c r="K58" s="9">
        <f t="shared" si="1"/>
        <v>297980.28000000183</v>
      </c>
    </row>
    <row r="59" spans="1:11" ht="45" x14ac:dyDescent="0.25">
      <c r="A59" s="29" t="s">
        <v>198</v>
      </c>
      <c r="B59" s="26">
        <v>44882</v>
      </c>
      <c r="C59" s="18" t="s">
        <v>6</v>
      </c>
      <c r="D59" s="30" t="s">
        <v>209</v>
      </c>
      <c r="E59" s="11" t="s">
        <v>43</v>
      </c>
      <c r="F59" s="11" t="s">
        <v>9</v>
      </c>
      <c r="G59" s="11" t="s">
        <v>9</v>
      </c>
      <c r="H59" s="27">
        <v>33108.92</v>
      </c>
      <c r="I59" s="11" t="s">
        <v>203</v>
      </c>
      <c r="J59" s="25">
        <v>44888</v>
      </c>
      <c r="K59" s="9">
        <f t="shared" si="1"/>
        <v>264871.36000000185</v>
      </c>
    </row>
    <row r="60" spans="1:11" ht="60" x14ac:dyDescent="0.25">
      <c r="A60" s="29" t="s">
        <v>199</v>
      </c>
      <c r="B60" s="12">
        <v>44882</v>
      </c>
      <c r="C60" s="18" t="s">
        <v>71</v>
      </c>
      <c r="D60" s="30" t="s">
        <v>200</v>
      </c>
      <c r="E60" s="11" t="s">
        <v>43</v>
      </c>
      <c r="F60" s="11" t="s">
        <v>9</v>
      </c>
      <c r="G60" s="11" t="s">
        <v>9</v>
      </c>
      <c r="H60" s="27">
        <v>33108.92</v>
      </c>
      <c r="I60" s="11" t="s">
        <v>204</v>
      </c>
      <c r="J60" s="25">
        <v>44888</v>
      </c>
      <c r="K60" s="9">
        <f t="shared" si="1"/>
        <v>231762.44000000186</v>
      </c>
    </row>
    <row r="61" spans="1:11" ht="30" x14ac:dyDescent="0.25">
      <c r="A61" s="29" t="s">
        <v>202</v>
      </c>
      <c r="B61" s="26">
        <v>44883</v>
      </c>
      <c r="C61" s="18" t="s">
        <v>8</v>
      </c>
      <c r="D61" s="30" t="s">
        <v>201</v>
      </c>
      <c r="E61" s="11" t="s">
        <v>43</v>
      </c>
      <c r="F61" s="11" t="s">
        <v>9</v>
      </c>
      <c r="G61" s="11" t="s">
        <v>9</v>
      </c>
      <c r="H61" s="27">
        <v>33108.92</v>
      </c>
      <c r="I61" s="11" t="s">
        <v>205</v>
      </c>
      <c r="J61" s="25">
        <v>44888</v>
      </c>
      <c r="K61" s="9">
        <f t="shared" si="1"/>
        <v>198653.52000000188</v>
      </c>
    </row>
    <row r="62" spans="1:11" ht="90" x14ac:dyDescent="0.25">
      <c r="A62" s="29" t="s">
        <v>210</v>
      </c>
      <c r="B62" s="26">
        <v>44886</v>
      </c>
      <c r="C62" s="18" t="s">
        <v>6</v>
      </c>
      <c r="D62" s="31" t="s">
        <v>211</v>
      </c>
      <c r="E62" s="11" t="s">
        <v>43</v>
      </c>
      <c r="F62" s="11" t="s">
        <v>9</v>
      </c>
      <c r="G62" s="11" t="s">
        <v>9</v>
      </c>
      <c r="H62" s="27">
        <v>33108.92</v>
      </c>
      <c r="I62" s="11" t="s">
        <v>221</v>
      </c>
      <c r="J62" s="25">
        <v>44994</v>
      </c>
      <c r="K62" s="9">
        <f t="shared" si="1"/>
        <v>165544.6000000019</v>
      </c>
    </row>
    <row r="63" spans="1:11" ht="60" x14ac:dyDescent="0.25">
      <c r="A63" s="29" t="s">
        <v>212</v>
      </c>
      <c r="B63" s="26">
        <v>44942</v>
      </c>
      <c r="C63" s="18" t="s">
        <v>6</v>
      </c>
      <c r="D63" s="31" t="s">
        <v>213</v>
      </c>
      <c r="E63" s="11" t="s">
        <v>43</v>
      </c>
      <c r="F63" s="11" t="s">
        <v>9</v>
      </c>
      <c r="G63" s="11" t="s">
        <v>9</v>
      </c>
      <c r="H63" s="27">
        <v>33108.92</v>
      </c>
      <c r="I63" s="11" t="s">
        <v>225</v>
      </c>
      <c r="J63" s="25">
        <v>44995</v>
      </c>
      <c r="K63" s="9">
        <f t="shared" si="1"/>
        <v>132435.68000000191</v>
      </c>
    </row>
    <row r="64" spans="1:11" ht="90" x14ac:dyDescent="0.25">
      <c r="A64" s="29" t="s">
        <v>214</v>
      </c>
      <c r="B64" s="26">
        <v>44946</v>
      </c>
      <c r="C64" s="18" t="s">
        <v>6</v>
      </c>
      <c r="D64" s="31" t="s">
        <v>217</v>
      </c>
      <c r="E64" s="11" t="s">
        <v>43</v>
      </c>
      <c r="F64" s="11" t="s">
        <v>9</v>
      </c>
      <c r="G64" s="11" t="s">
        <v>9</v>
      </c>
      <c r="H64" s="27">
        <v>33108.92</v>
      </c>
      <c r="I64" s="11" t="s">
        <v>222</v>
      </c>
      <c r="J64" s="25">
        <v>44995</v>
      </c>
      <c r="K64" s="9">
        <f t="shared" si="1"/>
        <v>99326.760000001916</v>
      </c>
    </row>
    <row r="65" spans="1:11" ht="45" x14ac:dyDescent="0.25">
      <c r="A65" s="29" t="s">
        <v>215</v>
      </c>
      <c r="B65" s="26">
        <v>44956</v>
      </c>
      <c r="C65" s="18" t="s">
        <v>71</v>
      </c>
      <c r="D65" s="31" t="s">
        <v>218</v>
      </c>
      <c r="E65" s="11" t="s">
        <v>43</v>
      </c>
      <c r="F65" s="11" t="s">
        <v>9</v>
      </c>
      <c r="G65" s="11" t="s">
        <v>9</v>
      </c>
      <c r="H65" s="27">
        <v>33108.92</v>
      </c>
      <c r="I65" s="11" t="s">
        <v>223</v>
      </c>
      <c r="J65" s="25">
        <v>44995</v>
      </c>
      <c r="K65" s="9">
        <f t="shared" si="1"/>
        <v>66217.840000001917</v>
      </c>
    </row>
    <row r="66" spans="1:11" x14ac:dyDescent="0.25">
      <c r="A66" s="29" t="s">
        <v>216</v>
      </c>
      <c r="B66" s="26">
        <v>44957</v>
      </c>
      <c r="C66" s="18" t="s">
        <v>6</v>
      </c>
      <c r="D66" s="31" t="s">
        <v>219</v>
      </c>
      <c r="E66" s="11" t="s">
        <v>43</v>
      </c>
      <c r="F66" s="11" t="s">
        <v>9</v>
      </c>
      <c r="G66" s="11" t="s">
        <v>9</v>
      </c>
      <c r="H66" s="27">
        <v>33108.92</v>
      </c>
      <c r="I66" s="11" t="s">
        <v>224</v>
      </c>
      <c r="J66" s="25">
        <v>44995</v>
      </c>
      <c r="K66" s="9">
        <f t="shared" si="1"/>
        <v>33108.920000001919</v>
      </c>
    </row>
    <row r="67" spans="1:11" ht="15.75" thickBot="1" x14ac:dyDescent="0.3">
      <c r="A67" s="29" t="s">
        <v>220</v>
      </c>
      <c r="B67" s="26">
        <v>44991</v>
      </c>
      <c r="C67" s="18" t="s">
        <v>6</v>
      </c>
      <c r="D67" s="30" t="s">
        <v>51</v>
      </c>
      <c r="E67" s="11" t="s">
        <v>43</v>
      </c>
      <c r="F67" s="11" t="s">
        <v>9</v>
      </c>
      <c r="G67" s="11" t="s">
        <v>227</v>
      </c>
      <c r="H67" s="32">
        <v>33108.92</v>
      </c>
      <c r="I67" s="33" t="s">
        <v>228</v>
      </c>
      <c r="J67" s="34">
        <v>44999</v>
      </c>
      <c r="K67" s="35">
        <f t="shared" si="1"/>
        <v>1.9208528101444244E-9</v>
      </c>
    </row>
    <row r="68" spans="1:11" x14ac:dyDescent="0.25">
      <c r="B68" s="1"/>
      <c r="D68" s="22"/>
      <c r="H68" s="45" t="s">
        <v>126</v>
      </c>
      <c r="I68" s="46"/>
      <c r="J68" s="47"/>
      <c r="K68" s="36">
        <f>SUM(H4:H67)</f>
        <v>2044050.0199999982</v>
      </c>
    </row>
    <row r="69" spans="1:11" x14ac:dyDescent="0.25">
      <c r="B69" s="1"/>
      <c r="D69" s="23"/>
      <c r="H69" s="48" t="s">
        <v>133</v>
      </c>
      <c r="I69" s="49"/>
      <c r="J69" s="50"/>
      <c r="K69" s="37">
        <f>K67</f>
        <v>1.9208528101444244E-9</v>
      </c>
    </row>
    <row r="70" spans="1:11" ht="15.75" thickBot="1" x14ac:dyDescent="0.3">
      <c r="B70" s="1"/>
      <c r="D70" s="24"/>
      <c r="H70" s="40" t="s">
        <v>134</v>
      </c>
      <c r="I70" s="41"/>
      <c r="J70" s="42"/>
      <c r="K70" s="38">
        <f>R67</f>
        <v>0</v>
      </c>
    </row>
    <row r="71" spans="1:11" x14ac:dyDescent="0.25">
      <c r="B71" s="1"/>
    </row>
    <row r="72" spans="1:11" x14ac:dyDescent="0.25">
      <c r="B72" s="1"/>
    </row>
    <row r="73" spans="1:11" x14ac:dyDescent="0.25">
      <c r="B73" s="1"/>
    </row>
    <row r="74" spans="1:11" x14ac:dyDescent="0.25">
      <c r="B74" s="1"/>
    </row>
    <row r="75" spans="1:11" x14ac:dyDescent="0.25">
      <c r="B75" s="1"/>
    </row>
    <row r="76" spans="1:11" x14ac:dyDescent="0.25">
      <c r="B76" s="1"/>
    </row>
    <row r="77" spans="1:11" x14ac:dyDescent="0.25">
      <c r="B77" s="1"/>
    </row>
    <row r="78" spans="1:11" x14ac:dyDescent="0.25">
      <c r="B78" s="1"/>
    </row>
    <row r="79" spans="1:11" x14ac:dyDescent="0.25">
      <c r="B79" s="1"/>
    </row>
    <row r="80" spans="1:11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</sheetData>
  <mergeCells count="5">
    <mergeCell ref="H70:J70"/>
    <mergeCell ref="A1:B1"/>
    <mergeCell ref="F1:J1"/>
    <mergeCell ref="H68:J68"/>
    <mergeCell ref="H69:J69"/>
  </mergeCells>
  <dataValidations count="2">
    <dataValidation type="list" allowBlank="1" showInputMessage="1" showErrorMessage="1" sqref="E4:E30">
      <formula1>"Pendiente,Propuesta concesión,Concedida,Denegada,Abonada"</formula1>
    </dataValidation>
    <dataValidation type="list" allowBlank="1" showInputMessage="1" showErrorMessage="1" sqref="E31:E67">
      <formula1>"Pendiente,Propuesta concesión,Concedida,Denegada,Propuesta abono,Abonada,Anulada,Pérdida derecho a cobro"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D616425</dc:creator>
  <cp:lastModifiedBy>N224238</cp:lastModifiedBy>
  <cp:lastPrinted>2021-12-23T11:54:12Z</cp:lastPrinted>
  <dcterms:created xsi:type="dcterms:W3CDTF">2021-12-23T11:35:35Z</dcterms:created>
  <dcterms:modified xsi:type="dcterms:W3CDTF">2023-08-25T10:11:51Z</dcterms:modified>
</cp:coreProperties>
</file>